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nj-my.sharepoint.com/personal/spencer_clayton_dca_nj_gov/Documents/STC Folder/Property Taxes/Munisheets/2026/"/>
    </mc:Choice>
  </mc:AlternateContent>
  <xr:revisionPtr revIDLastSave="0" documentId="8_{C1C41181-9621-4162-BC2B-20FD5B2E0591}" xr6:coauthVersionLast="47" xr6:coauthVersionMax="47" xr10:uidLastSave="{00000000-0000-0000-0000-000000000000}"/>
  <workbookProtection workbookAlgorithmName="SHA-512" workbookHashValue="2rVmikBowExz1wcSHB18m09nFPWB8PeWaWPjDX6YkeQbaDeCuz9hzs4/Tcf0Lkd9ajZGBbyI6MVPpRFHoyLnCw==" workbookSaltValue="zFo98Xj9OXFqApO7DmWb+Q==" workbookSpinCount="100000" lockStructure="1"/>
  <bookViews>
    <workbookView xWindow="28680" yWindow="-120" windowWidth="29040" windowHeight="15720" xr2:uid="{00000000-000D-0000-FFFF-FFFF00000000}"/>
  </bookViews>
  <sheets>
    <sheet name="Form" sheetId="2" r:id="rId1"/>
    <sheet name="2026 Muniinfo" sheetId="1" state="hidden" r:id="rId2"/>
    <sheet name="Crosswalk" sheetId="3" state="hidden" r:id="rId3"/>
  </sheets>
  <definedNames>
    <definedName name="_xlnm._FilterDatabase" localSheetId="1" hidden="1">'2026 Muniinfo'!$A$1:$AN$566</definedName>
    <definedName name="_xlnm.Print_Area" localSheetId="0">Form!$A$1:$L$50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  <c r="C6" i="2"/>
  <c r="L6" i="2"/>
  <c r="L5" i="2"/>
  <c r="B3" i="3" l="1"/>
  <c r="AG565" i="1" l="1"/>
  <c r="AG561" i="1"/>
  <c r="AG557" i="1"/>
  <c r="AG553" i="1"/>
  <c r="AG549" i="1"/>
  <c r="AG545" i="1"/>
  <c r="AG541" i="1"/>
  <c r="AG537" i="1"/>
  <c r="AG533" i="1"/>
  <c r="AG529" i="1"/>
  <c r="AG525" i="1"/>
  <c r="AG521" i="1"/>
  <c r="AG517" i="1"/>
  <c r="AG513" i="1"/>
  <c r="AG509" i="1"/>
  <c r="AG505" i="1"/>
  <c r="AG501" i="1"/>
  <c r="AG558" i="1" l="1"/>
  <c r="AG562" i="1"/>
  <c r="AG566" i="1"/>
  <c r="AG6" i="1"/>
  <c r="AG10" i="1"/>
  <c r="AG14" i="1"/>
  <c r="AG18" i="1"/>
  <c r="AG22" i="1"/>
  <c r="AG26" i="1"/>
  <c r="AG30" i="1"/>
  <c r="AG34" i="1"/>
  <c r="AG38" i="1"/>
  <c r="AG42" i="1"/>
  <c r="AG46" i="1"/>
  <c r="AG50" i="1"/>
  <c r="AG54" i="1"/>
  <c r="AG58" i="1"/>
  <c r="AG62" i="1"/>
  <c r="AG66" i="1"/>
  <c r="AG70" i="1"/>
  <c r="AG74" i="1"/>
  <c r="AG78" i="1"/>
  <c r="AG82" i="1"/>
  <c r="AG86" i="1"/>
  <c r="AG90" i="1"/>
  <c r="AG94" i="1"/>
  <c r="AG98" i="1"/>
  <c r="AG102" i="1"/>
  <c r="AG106" i="1"/>
  <c r="AG110" i="1"/>
  <c r="AG114" i="1"/>
  <c r="AG118" i="1"/>
  <c r="AG122" i="1"/>
  <c r="AG126" i="1"/>
  <c r="AG130" i="1"/>
  <c r="AG134" i="1"/>
  <c r="AG138" i="1"/>
  <c r="AG142" i="1"/>
  <c r="AG146" i="1"/>
  <c r="AG150" i="1"/>
  <c r="AG154" i="1"/>
  <c r="AG158" i="1"/>
  <c r="AI5" i="1"/>
  <c r="AH6" i="1"/>
  <c r="AI9" i="1"/>
  <c r="AH10" i="1"/>
  <c r="AI13" i="1"/>
  <c r="AH14" i="1"/>
  <c r="AI17" i="1"/>
  <c r="AH18" i="1"/>
  <c r="AI21" i="1"/>
  <c r="AH22" i="1"/>
  <c r="AI25" i="1"/>
  <c r="AH26" i="1"/>
  <c r="AI29" i="1"/>
  <c r="AH30" i="1"/>
  <c r="AI33" i="1"/>
  <c r="AH34" i="1"/>
  <c r="AI37" i="1"/>
  <c r="AH38" i="1"/>
  <c r="AI41" i="1"/>
  <c r="AH42" i="1"/>
  <c r="AI45" i="1"/>
  <c r="AH46" i="1"/>
  <c r="AI49" i="1"/>
  <c r="AH50" i="1"/>
  <c r="AI53" i="1"/>
  <c r="AH54" i="1"/>
  <c r="AI57" i="1"/>
  <c r="AH58" i="1"/>
  <c r="AI61" i="1"/>
  <c r="AH62" i="1"/>
  <c r="AI65" i="1"/>
  <c r="AH66" i="1"/>
  <c r="AI69" i="1"/>
  <c r="AH70" i="1"/>
  <c r="AI73" i="1"/>
  <c r="AH74" i="1"/>
  <c r="AI77" i="1"/>
  <c r="AH78" i="1"/>
  <c r="AI81" i="1"/>
  <c r="AH82" i="1"/>
  <c r="AI85" i="1"/>
  <c r="AH86" i="1"/>
  <c r="AI89" i="1"/>
  <c r="AH90" i="1"/>
  <c r="AI93" i="1"/>
  <c r="AH94" i="1"/>
  <c r="AI97" i="1"/>
  <c r="AH98" i="1"/>
  <c r="AI101" i="1"/>
  <c r="AH102" i="1"/>
  <c r="AI105" i="1"/>
  <c r="AH106" i="1"/>
  <c r="AI109" i="1"/>
  <c r="AH110" i="1"/>
  <c r="AI113" i="1"/>
  <c r="AH114" i="1"/>
  <c r="AI117" i="1"/>
  <c r="AH118" i="1"/>
  <c r="AI121" i="1"/>
  <c r="AH122" i="1"/>
  <c r="AI125" i="1"/>
  <c r="AH126" i="1"/>
  <c r="AI129" i="1"/>
  <c r="AH130" i="1"/>
  <c r="AI133" i="1"/>
  <c r="AH134" i="1"/>
  <c r="AI137" i="1"/>
  <c r="AH138" i="1"/>
  <c r="AI141" i="1"/>
  <c r="AH142" i="1"/>
  <c r="AI145" i="1"/>
  <c r="AH146" i="1"/>
  <c r="AI149" i="1"/>
  <c r="AH150" i="1"/>
  <c r="AI153" i="1"/>
  <c r="AH154" i="1"/>
  <c r="AI157" i="1"/>
  <c r="AH158" i="1"/>
  <c r="AI161" i="1"/>
  <c r="AH162" i="1"/>
  <c r="AI164" i="1"/>
  <c r="AH165" i="1"/>
  <c r="AI168" i="1"/>
  <c r="AH169" i="1"/>
  <c r="AI172" i="1"/>
  <c r="AH173" i="1"/>
  <c r="AI176" i="1"/>
  <c r="AH177" i="1"/>
  <c r="AI180" i="1"/>
  <c r="AH181" i="1"/>
  <c r="AI184" i="1"/>
  <c r="AH185" i="1"/>
  <c r="AI188" i="1"/>
  <c r="AH189" i="1"/>
  <c r="AI192" i="1"/>
  <c r="AH193" i="1"/>
  <c r="AI196" i="1"/>
  <c r="AI208" i="1"/>
  <c r="AH209" i="1"/>
  <c r="AI212" i="1"/>
  <c r="AH213" i="1"/>
  <c r="AI216" i="1"/>
  <c r="AH217" i="1"/>
  <c r="AI220" i="1"/>
  <c r="AH221" i="1"/>
  <c r="AI224" i="1"/>
  <c r="AH225" i="1"/>
  <c r="AI228" i="1"/>
  <c r="AH229" i="1"/>
  <c r="AI232" i="1"/>
  <c r="AH233" i="1"/>
  <c r="AI236" i="1"/>
  <c r="AH237" i="1"/>
  <c r="AI240" i="1"/>
  <c r="AH241" i="1"/>
  <c r="AI244" i="1"/>
  <c r="AH245" i="1"/>
  <c r="AI248" i="1"/>
  <c r="AH249" i="1"/>
  <c r="AI252" i="1"/>
  <c r="AH253" i="1"/>
  <c r="AI256" i="1"/>
  <c r="AH257" i="1"/>
  <c r="AH549" i="1"/>
  <c r="AI552" i="1"/>
  <c r="AH553" i="1"/>
  <c r="AI556" i="1"/>
  <c r="AH557" i="1"/>
  <c r="AI560" i="1"/>
  <c r="AH561" i="1"/>
  <c r="AI564" i="1"/>
  <c r="AH197" i="1"/>
  <c r="AI200" i="1"/>
  <c r="AH201" i="1"/>
  <c r="AI204" i="1"/>
  <c r="AH205" i="1"/>
  <c r="AI260" i="1"/>
  <c r="AH261" i="1"/>
  <c r="AI264" i="1"/>
  <c r="AH265" i="1"/>
  <c r="AI268" i="1"/>
  <c r="AH269" i="1"/>
  <c r="AI272" i="1"/>
  <c r="AH273" i="1"/>
  <c r="AI276" i="1"/>
  <c r="AH277" i="1"/>
  <c r="AI280" i="1"/>
  <c r="AH281" i="1"/>
  <c r="AI284" i="1"/>
  <c r="AH285" i="1"/>
  <c r="AG294" i="1"/>
  <c r="AG298" i="1"/>
  <c r="AG302" i="1"/>
  <c r="AG306" i="1"/>
  <c r="AG310" i="1"/>
  <c r="AG314" i="1"/>
  <c r="AG318" i="1"/>
  <c r="AG322" i="1"/>
  <c r="AG326" i="1"/>
  <c r="AG330" i="1"/>
  <c r="AG334" i="1"/>
  <c r="AG338" i="1"/>
  <c r="AG342" i="1"/>
  <c r="AG346" i="1"/>
  <c r="AG350" i="1"/>
  <c r="AG354" i="1"/>
  <c r="AG358" i="1"/>
  <c r="AG362" i="1"/>
  <c r="AG366" i="1"/>
  <c r="AG370" i="1"/>
  <c r="AG374" i="1"/>
  <c r="AG378" i="1"/>
  <c r="AG382" i="1"/>
  <c r="AG386" i="1"/>
  <c r="AG390" i="1"/>
  <c r="AG394" i="1"/>
  <c r="AG398" i="1"/>
  <c r="AG402" i="1"/>
  <c r="AG406" i="1"/>
  <c r="AG410" i="1"/>
  <c r="AG414" i="1"/>
  <c r="AG418" i="1"/>
  <c r="AG422" i="1"/>
  <c r="AG426" i="1"/>
  <c r="AG430" i="1"/>
  <c r="AG434" i="1"/>
  <c r="AG438" i="1"/>
  <c r="AG442" i="1"/>
  <c r="AG446" i="1"/>
  <c r="AG450" i="1"/>
  <c r="AG454" i="1"/>
  <c r="AG458" i="1"/>
  <c r="AG462" i="1"/>
  <c r="AG466" i="1"/>
  <c r="AG470" i="1"/>
  <c r="AG474" i="1"/>
  <c r="AG478" i="1"/>
  <c r="AG482" i="1"/>
  <c r="AG486" i="1"/>
  <c r="AG490" i="1"/>
  <c r="AG494" i="1"/>
  <c r="AG498" i="1"/>
  <c r="AG502" i="1"/>
  <c r="AG506" i="1"/>
  <c r="AG510" i="1"/>
  <c r="AG514" i="1"/>
  <c r="AG518" i="1"/>
  <c r="AG522" i="1"/>
  <c r="AG526" i="1"/>
  <c r="AG530" i="1"/>
  <c r="AG534" i="1"/>
  <c r="AG538" i="1"/>
  <c r="AG542" i="1"/>
  <c r="AG546" i="1"/>
  <c r="AG550" i="1"/>
  <c r="AG554" i="1"/>
  <c r="AI118" i="1"/>
  <c r="AH119" i="1"/>
  <c r="AI122" i="1"/>
  <c r="AH123" i="1"/>
  <c r="AI126" i="1"/>
  <c r="AH127" i="1"/>
  <c r="AI130" i="1"/>
  <c r="AH131" i="1"/>
  <c r="AI134" i="1"/>
  <c r="AH135" i="1"/>
  <c r="AI138" i="1"/>
  <c r="AH139" i="1"/>
  <c r="AI142" i="1"/>
  <c r="AH143" i="1"/>
  <c r="AI146" i="1"/>
  <c r="AH147" i="1"/>
  <c r="AI150" i="1"/>
  <c r="AH151" i="1"/>
  <c r="AI154" i="1"/>
  <c r="AH155" i="1"/>
  <c r="AI158" i="1"/>
  <c r="AH159" i="1"/>
  <c r="AI162" i="1"/>
  <c r="AH163" i="1"/>
  <c r="AI165" i="1"/>
  <c r="AH166" i="1"/>
  <c r="AI169" i="1"/>
  <c r="AH170" i="1"/>
  <c r="AI173" i="1"/>
  <c r="AH174" i="1"/>
  <c r="AI177" i="1"/>
  <c r="AH178" i="1"/>
  <c r="AI181" i="1"/>
  <c r="AH182" i="1"/>
  <c r="AI185" i="1"/>
  <c r="AH186" i="1"/>
  <c r="AI189" i="1"/>
  <c r="AH190" i="1"/>
  <c r="AI193" i="1"/>
  <c r="AH194" i="1"/>
  <c r="AI197" i="1"/>
  <c r="AH198" i="1"/>
  <c r="AI201" i="1"/>
  <c r="AH202" i="1"/>
  <c r="AI205" i="1"/>
  <c r="AH206" i="1"/>
  <c r="AI209" i="1"/>
  <c r="AH210" i="1"/>
  <c r="AI213" i="1"/>
  <c r="AH214" i="1"/>
  <c r="AI217" i="1"/>
  <c r="AH218" i="1"/>
  <c r="AI221" i="1"/>
  <c r="AH222" i="1"/>
  <c r="AI225" i="1"/>
  <c r="AH226" i="1"/>
  <c r="AI229" i="1"/>
  <c r="AH230" i="1"/>
  <c r="AI233" i="1"/>
  <c r="AH234" i="1"/>
  <c r="AI237" i="1"/>
  <c r="AH238" i="1"/>
  <c r="AI241" i="1"/>
  <c r="AH242" i="1"/>
  <c r="AI245" i="1"/>
  <c r="AH246" i="1"/>
  <c r="AI249" i="1"/>
  <c r="AH250" i="1"/>
  <c r="AI253" i="1"/>
  <c r="AH254" i="1"/>
  <c r="AI257" i="1"/>
  <c r="AH258" i="1"/>
  <c r="AI261" i="1"/>
  <c r="AH262" i="1"/>
  <c r="AI265" i="1"/>
  <c r="AH266" i="1"/>
  <c r="AI269" i="1"/>
  <c r="AH270" i="1"/>
  <c r="AI273" i="1"/>
  <c r="AH274" i="1"/>
  <c r="AI277" i="1"/>
  <c r="AH278" i="1"/>
  <c r="AI281" i="1"/>
  <c r="AH282" i="1"/>
  <c r="AI285" i="1"/>
  <c r="AH286" i="1"/>
  <c r="AI341" i="1"/>
  <c r="AI345" i="1"/>
  <c r="AI349" i="1"/>
  <c r="AH350" i="1"/>
  <c r="AI353" i="1"/>
  <c r="AH354" i="1"/>
  <c r="AI357" i="1"/>
  <c r="AH358" i="1"/>
  <c r="AI361" i="1"/>
  <c r="AH362" i="1"/>
  <c r="AI365" i="1"/>
  <c r="AI369" i="1"/>
  <c r="AH370" i="1"/>
  <c r="AI373" i="1"/>
  <c r="AH374" i="1"/>
  <c r="AI377" i="1"/>
  <c r="AI381" i="1"/>
  <c r="AI385" i="1"/>
  <c r="AH386" i="1"/>
  <c r="AI389" i="1"/>
  <c r="AI393" i="1"/>
  <c r="AH394" i="1"/>
  <c r="AI397" i="1"/>
  <c r="AH565" i="1"/>
  <c r="AI6" i="1"/>
  <c r="AH7" i="1"/>
  <c r="AI10" i="1"/>
  <c r="AH11" i="1"/>
  <c r="AI14" i="1"/>
  <c r="AH15" i="1"/>
  <c r="AI18" i="1"/>
  <c r="AH19" i="1"/>
  <c r="AI22" i="1"/>
  <c r="AH23" i="1"/>
  <c r="AI26" i="1"/>
  <c r="AH27" i="1"/>
  <c r="AI30" i="1"/>
  <c r="AH31" i="1"/>
  <c r="AI34" i="1"/>
  <c r="AH35" i="1"/>
  <c r="AI38" i="1"/>
  <c r="AH39" i="1"/>
  <c r="AI42" i="1"/>
  <c r="AH43" i="1"/>
  <c r="AI46" i="1"/>
  <c r="AH47" i="1"/>
  <c r="AI50" i="1"/>
  <c r="AH51" i="1"/>
  <c r="AI54" i="1"/>
  <c r="AH55" i="1"/>
  <c r="AI58" i="1"/>
  <c r="AH59" i="1"/>
  <c r="AI62" i="1"/>
  <c r="AH63" i="1"/>
  <c r="AI66" i="1"/>
  <c r="AH67" i="1"/>
  <c r="AI70" i="1"/>
  <c r="AH71" i="1"/>
  <c r="AI74" i="1"/>
  <c r="AH75" i="1"/>
  <c r="AI78" i="1"/>
  <c r="AH79" i="1"/>
  <c r="AI82" i="1"/>
  <c r="AH83" i="1"/>
  <c r="AI86" i="1"/>
  <c r="AH87" i="1"/>
  <c r="AI90" i="1"/>
  <c r="AH91" i="1"/>
  <c r="AI94" i="1"/>
  <c r="AH95" i="1"/>
  <c r="AI98" i="1"/>
  <c r="AH99" i="1"/>
  <c r="AI102" i="1"/>
  <c r="AH103" i="1"/>
  <c r="AI106" i="1"/>
  <c r="AH107" i="1"/>
  <c r="AI110" i="1"/>
  <c r="AH111" i="1"/>
  <c r="AI114" i="1"/>
  <c r="AH115" i="1"/>
  <c r="AI289" i="1"/>
  <c r="AH290" i="1"/>
  <c r="AI293" i="1"/>
  <c r="AH294" i="1"/>
  <c r="AI297" i="1"/>
  <c r="AH298" i="1"/>
  <c r="AI301" i="1"/>
  <c r="AH302" i="1"/>
  <c r="AI305" i="1"/>
  <c r="AH306" i="1"/>
  <c r="AI309" i="1"/>
  <c r="AH310" i="1"/>
  <c r="AI313" i="1"/>
  <c r="AH314" i="1"/>
  <c r="AI317" i="1"/>
  <c r="AH318" i="1"/>
  <c r="AI321" i="1"/>
  <c r="AH322" i="1"/>
  <c r="AI325" i="1"/>
  <c r="AH326" i="1"/>
  <c r="AI329" i="1"/>
  <c r="AH330" i="1"/>
  <c r="AI333" i="1"/>
  <c r="AH334" i="1"/>
  <c r="AI337" i="1"/>
  <c r="AH338" i="1"/>
  <c r="AH342" i="1"/>
  <c r="AH346" i="1"/>
  <c r="AH366" i="1"/>
  <c r="AH378" i="1"/>
  <c r="AH382" i="1"/>
  <c r="AH390" i="1"/>
  <c r="AI288" i="1"/>
  <c r="AH289" i="1"/>
  <c r="AI292" i="1"/>
  <c r="AH293" i="1"/>
  <c r="AI296" i="1"/>
  <c r="AH297" i="1"/>
  <c r="AI300" i="1"/>
  <c r="AH301" i="1"/>
  <c r="AI304" i="1"/>
  <c r="AH305" i="1"/>
  <c r="AI308" i="1"/>
  <c r="AH309" i="1"/>
  <c r="AI312" i="1"/>
  <c r="AH313" i="1"/>
  <c r="AI316" i="1"/>
  <c r="AH317" i="1"/>
  <c r="AI320" i="1"/>
  <c r="AH321" i="1"/>
  <c r="AI324" i="1"/>
  <c r="AH325" i="1"/>
  <c r="AI328" i="1"/>
  <c r="AH329" i="1"/>
  <c r="AI332" i="1"/>
  <c r="AH333" i="1"/>
  <c r="AI336" i="1"/>
  <c r="AH337" i="1"/>
  <c r="AG162" i="1"/>
  <c r="AG165" i="1"/>
  <c r="AG169" i="1"/>
  <c r="AG173" i="1"/>
  <c r="AG177" i="1"/>
  <c r="AG181" i="1"/>
  <c r="AG185" i="1"/>
  <c r="AG189" i="1"/>
  <c r="AG193" i="1"/>
  <c r="AG197" i="1"/>
  <c r="AG201" i="1"/>
  <c r="AG205" i="1"/>
  <c r="AG209" i="1"/>
  <c r="AG213" i="1"/>
  <c r="AG217" i="1"/>
  <c r="AG221" i="1"/>
  <c r="AG225" i="1"/>
  <c r="AG229" i="1"/>
  <c r="AG233" i="1"/>
  <c r="AG237" i="1"/>
  <c r="AG241" i="1"/>
  <c r="AG245" i="1"/>
  <c r="AG249" i="1"/>
  <c r="AG253" i="1"/>
  <c r="AG257" i="1"/>
  <c r="AG261" i="1"/>
  <c r="AG265" i="1"/>
  <c r="AG269" i="1"/>
  <c r="AG273" i="1"/>
  <c r="AG277" i="1"/>
  <c r="AG281" i="1"/>
  <c r="AG285" i="1"/>
  <c r="AG289" i="1"/>
  <c r="AG293" i="1"/>
  <c r="AG297" i="1"/>
  <c r="AG301" i="1"/>
  <c r="AG305" i="1"/>
  <c r="AG309" i="1"/>
  <c r="AG313" i="1"/>
  <c r="AG317" i="1"/>
  <c r="AG321" i="1"/>
  <c r="AG325" i="1"/>
  <c r="AG329" i="1"/>
  <c r="AG333" i="1"/>
  <c r="AG337" i="1"/>
  <c r="AG341" i="1"/>
  <c r="AG345" i="1"/>
  <c r="AG349" i="1"/>
  <c r="AG353" i="1"/>
  <c r="AG357" i="1"/>
  <c r="AG361" i="1"/>
  <c r="AG365" i="1"/>
  <c r="AG369" i="1"/>
  <c r="AG373" i="1"/>
  <c r="AG377" i="1"/>
  <c r="AG381" i="1"/>
  <c r="AG385" i="1"/>
  <c r="AG389" i="1"/>
  <c r="AG393" i="1"/>
  <c r="AG397" i="1"/>
  <c r="AG401" i="1"/>
  <c r="AG405" i="1"/>
  <c r="AG409" i="1"/>
  <c r="AG413" i="1"/>
  <c r="AG417" i="1"/>
  <c r="AG421" i="1"/>
  <c r="AG425" i="1"/>
  <c r="AG429" i="1"/>
  <c r="AG433" i="1"/>
  <c r="AG437" i="1"/>
  <c r="AG441" i="1"/>
  <c r="AG445" i="1"/>
  <c r="AG449" i="1"/>
  <c r="AG453" i="1"/>
  <c r="AG457" i="1"/>
  <c r="AG461" i="1"/>
  <c r="AG465" i="1"/>
  <c r="AG469" i="1"/>
  <c r="AG473" i="1"/>
  <c r="AG477" i="1"/>
  <c r="AG481" i="1"/>
  <c r="AG485" i="1"/>
  <c r="AG489" i="1"/>
  <c r="AG493" i="1"/>
  <c r="AG497" i="1"/>
  <c r="AG343" i="1"/>
  <c r="AG347" i="1"/>
  <c r="AG351" i="1"/>
  <c r="AG355" i="1"/>
  <c r="AG359" i="1"/>
  <c r="AG363" i="1"/>
  <c r="AG367" i="1"/>
  <c r="AG371" i="1"/>
  <c r="AG375" i="1"/>
  <c r="AG379" i="1"/>
  <c r="AG383" i="1"/>
  <c r="AG387" i="1"/>
  <c r="AG391" i="1"/>
  <c r="AG395" i="1"/>
  <c r="AG399" i="1"/>
  <c r="AG403" i="1"/>
  <c r="AG407" i="1"/>
  <c r="AG411" i="1"/>
  <c r="AG415" i="1"/>
  <c r="AG419" i="1"/>
  <c r="AG423" i="1"/>
  <c r="AG427" i="1"/>
  <c r="AG431" i="1"/>
  <c r="AG435" i="1"/>
  <c r="AG439" i="1"/>
  <c r="AG443" i="1"/>
  <c r="AG447" i="1"/>
  <c r="AG451" i="1"/>
  <c r="AG455" i="1"/>
  <c r="AG459" i="1"/>
  <c r="AG463" i="1"/>
  <c r="AG467" i="1"/>
  <c r="AG471" i="1"/>
  <c r="AG475" i="1"/>
  <c r="AG479" i="1"/>
  <c r="AG483" i="1"/>
  <c r="AG487" i="1"/>
  <c r="AG491" i="1"/>
  <c r="AG495" i="1"/>
  <c r="AG499" i="1"/>
  <c r="AG503" i="1"/>
  <c r="AG507" i="1"/>
  <c r="AG511" i="1"/>
  <c r="AG515" i="1"/>
  <c r="AG519" i="1"/>
  <c r="AG523" i="1"/>
  <c r="AG527" i="1"/>
  <c r="AG531" i="1"/>
  <c r="AG535" i="1"/>
  <c r="AG539" i="1"/>
  <c r="AG543" i="1"/>
  <c r="AG547" i="1"/>
  <c r="AG551" i="1"/>
  <c r="AG555" i="1"/>
  <c r="AG559" i="1"/>
  <c r="AG563" i="1"/>
  <c r="AG504" i="1"/>
  <c r="AG508" i="1"/>
  <c r="AG512" i="1"/>
  <c r="AG516" i="1"/>
  <c r="AG520" i="1"/>
  <c r="AG524" i="1"/>
  <c r="AG528" i="1"/>
  <c r="AG532" i="1"/>
  <c r="AG536" i="1"/>
  <c r="AG540" i="1"/>
  <c r="AG544" i="1"/>
  <c r="AG548" i="1"/>
  <c r="AG552" i="1"/>
  <c r="AG556" i="1"/>
  <c r="AG560" i="1"/>
  <c r="AG564" i="1"/>
  <c r="AI566" i="1"/>
  <c r="AH398" i="1"/>
  <c r="AI401" i="1"/>
  <c r="AH402" i="1"/>
  <c r="AI405" i="1"/>
  <c r="AH406" i="1"/>
  <c r="AI409" i="1"/>
  <c r="AH410" i="1"/>
  <c r="AI413" i="1"/>
  <c r="AH414" i="1"/>
  <c r="AI417" i="1"/>
  <c r="AH418" i="1"/>
  <c r="AI421" i="1"/>
  <c r="AH422" i="1"/>
  <c r="AI425" i="1"/>
  <c r="AH426" i="1"/>
  <c r="AI429" i="1"/>
  <c r="AH430" i="1"/>
  <c r="AI433" i="1"/>
  <c r="AH434" i="1"/>
  <c r="AI437" i="1"/>
  <c r="AH438" i="1"/>
  <c r="AI441" i="1"/>
  <c r="AH442" i="1"/>
  <c r="AI445" i="1"/>
  <c r="AH446" i="1"/>
  <c r="AI449" i="1"/>
  <c r="AH450" i="1"/>
  <c r="AI453" i="1"/>
  <c r="AH454" i="1"/>
  <c r="AI457" i="1"/>
  <c r="AH458" i="1"/>
  <c r="AI461" i="1"/>
  <c r="AH462" i="1"/>
  <c r="AI465" i="1"/>
  <c r="AH466" i="1"/>
  <c r="AI469" i="1"/>
  <c r="AH470" i="1"/>
  <c r="AI473" i="1"/>
  <c r="AH474" i="1"/>
  <c r="AI477" i="1"/>
  <c r="AH478" i="1"/>
  <c r="AI481" i="1"/>
  <c r="AH482" i="1"/>
  <c r="AI485" i="1"/>
  <c r="AH486" i="1"/>
  <c r="AI489" i="1"/>
  <c r="AH490" i="1"/>
  <c r="AI493" i="1"/>
  <c r="AH494" i="1"/>
  <c r="AI497" i="1"/>
  <c r="AH498" i="1"/>
  <c r="AI501" i="1"/>
  <c r="AH502" i="1"/>
  <c r="AI505" i="1"/>
  <c r="AH506" i="1"/>
  <c r="AI509" i="1"/>
  <c r="AH510" i="1"/>
  <c r="AI513" i="1"/>
  <c r="AH514" i="1"/>
  <c r="AI517" i="1"/>
  <c r="AH518" i="1"/>
  <c r="AI521" i="1"/>
  <c r="AH522" i="1"/>
  <c r="AI525" i="1"/>
  <c r="AH526" i="1"/>
  <c r="AI529" i="1"/>
  <c r="AH530" i="1"/>
  <c r="AI533" i="1"/>
  <c r="AH534" i="1"/>
  <c r="AI537" i="1"/>
  <c r="AH538" i="1"/>
  <c r="AI541" i="1"/>
  <c r="AH542" i="1"/>
  <c r="AI545" i="1"/>
  <c r="AH546" i="1"/>
  <c r="AI549" i="1"/>
  <c r="AH550" i="1"/>
  <c r="AI553" i="1"/>
  <c r="AH554" i="1"/>
  <c r="AI557" i="1"/>
  <c r="AH558" i="1"/>
  <c r="AI561" i="1"/>
  <c r="AH562" i="1"/>
  <c r="AI565" i="1"/>
  <c r="AH566" i="1"/>
  <c r="AH4" i="1"/>
  <c r="AI7" i="1"/>
  <c r="AH8" i="1"/>
  <c r="AI11" i="1"/>
  <c r="AH12" i="1"/>
  <c r="AI15" i="1"/>
  <c r="AH16" i="1"/>
  <c r="AI19" i="1"/>
  <c r="AH20" i="1"/>
  <c r="AI23" i="1"/>
  <c r="AH24" i="1"/>
  <c r="AI27" i="1"/>
  <c r="AH28" i="1"/>
  <c r="AI31" i="1"/>
  <c r="AH32" i="1"/>
  <c r="AI35" i="1"/>
  <c r="AH36" i="1"/>
  <c r="AI39" i="1"/>
  <c r="AH40" i="1"/>
  <c r="AI43" i="1"/>
  <c r="AH44" i="1"/>
  <c r="AI47" i="1"/>
  <c r="AH48" i="1"/>
  <c r="AI51" i="1"/>
  <c r="AH52" i="1"/>
  <c r="AI55" i="1"/>
  <c r="AH56" i="1"/>
  <c r="AI59" i="1"/>
  <c r="AH60" i="1"/>
  <c r="AI63" i="1"/>
  <c r="AH64" i="1"/>
  <c r="AI67" i="1"/>
  <c r="AH68" i="1"/>
  <c r="AI71" i="1"/>
  <c r="AH72" i="1"/>
  <c r="AI75" i="1"/>
  <c r="AH76" i="1"/>
  <c r="AI79" i="1"/>
  <c r="AH80" i="1"/>
  <c r="AI83" i="1"/>
  <c r="AH84" i="1"/>
  <c r="AI87" i="1"/>
  <c r="AH88" i="1"/>
  <c r="AI91" i="1"/>
  <c r="AH92" i="1"/>
  <c r="AI95" i="1"/>
  <c r="AH96" i="1"/>
  <c r="AI99" i="1"/>
  <c r="AH100" i="1"/>
  <c r="AI103" i="1"/>
  <c r="AH104" i="1"/>
  <c r="AI107" i="1"/>
  <c r="AH108" i="1"/>
  <c r="AI111" i="1"/>
  <c r="AH112" i="1"/>
  <c r="AI115" i="1"/>
  <c r="AH116" i="1"/>
  <c r="AI119" i="1"/>
  <c r="AH120" i="1"/>
  <c r="AI123" i="1"/>
  <c r="AH124" i="1"/>
  <c r="AI127" i="1"/>
  <c r="AH128" i="1"/>
  <c r="AI131" i="1"/>
  <c r="AH132" i="1"/>
  <c r="AI135" i="1"/>
  <c r="AH136" i="1"/>
  <c r="AI139" i="1"/>
  <c r="AH140" i="1"/>
  <c r="AI143" i="1"/>
  <c r="AH144" i="1"/>
  <c r="AI147" i="1"/>
  <c r="AH148" i="1"/>
  <c r="AI151" i="1"/>
  <c r="AH152" i="1"/>
  <c r="AI155" i="1"/>
  <c r="AH156" i="1"/>
  <c r="AI159" i="1"/>
  <c r="AH160" i="1"/>
  <c r="AI163" i="1"/>
  <c r="AI166" i="1"/>
  <c r="AH167" i="1"/>
  <c r="AI170" i="1"/>
  <c r="AH171" i="1"/>
  <c r="AI174" i="1"/>
  <c r="AH175" i="1"/>
  <c r="AI178" i="1"/>
  <c r="AH179" i="1"/>
  <c r="AI182" i="1"/>
  <c r="AH183" i="1"/>
  <c r="AI186" i="1"/>
  <c r="AH187" i="1"/>
  <c r="AI190" i="1"/>
  <c r="AH191" i="1"/>
  <c r="AI194" i="1"/>
  <c r="AH195" i="1"/>
  <c r="AI198" i="1"/>
  <c r="AH199" i="1"/>
  <c r="AI202" i="1"/>
  <c r="AH203" i="1"/>
  <c r="AI206" i="1"/>
  <c r="AH207" i="1"/>
  <c r="AI210" i="1"/>
  <c r="AH211" i="1"/>
  <c r="AI214" i="1"/>
  <c r="AH215" i="1"/>
  <c r="AI218" i="1"/>
  <c r="AH219" i="1"/>
  <c r="AI222" i="1"/>
  <c r="AH223" i="1"/>
  <c r="AI226" i="1"/>
  <c r="AH227" i="1"/>
  <c r="AI230" i="1"/>
  <c r="AH231" i="1"/>
  <c r="AI234" i="1"/>
  <c r="AH235" i="1"/>
  <c r="AI238" i="1"/>
  <c r="AH239" i="1"/>
  <c r="AI242" i="1"/>
  <c r="AH243" i="1"/>
  <c r="AI246" i="1"/>
  <c r="AH247" i="1"/>
  <c r="AI250" i="1"/>
  <c r="AH251" i="1"/>
  <c r="AI254" i="1"/>
  <c r="AH255" i="1"/>
  <c r="AI258" i="1"/>
  <c r="AH259" i="1"/>
  <c r="AI262" i="1"/>
  <c r="AH263" i="1"/>
  <c r="AI266" i="1"/>
  <c r="AH267" i="1"/>
  <c r="AI270" i="1"/>
  <c r="AH271" i="1"/>
  <c r="AI274" i="1"/>
  <c r="AH275" i="1"/>
  <c r="AI278" i="1"/>
  <c r="AH279" i="1"/>
  <c r="AI282" i="1"/>
  <c r="AH283" i="1"/>
  <c r="AI286" i="1"/>
  <c r="AH287" i="1"/>
  <c r="AI290" i="1"/>
  <c r="AH291" i="1"/>
  <c r="AI294" i="1"/>
  <c r="AH295" i="1"/>
  <c r="AI298" i="1"/>
  <c r="AH299" i="1"/>
  <c r="AI302" i="1"/>
  <c r="AH303" i="1"/>
  <c r="AI306" i="1"/>
  <c r="AH307" i="1"/>
  <c r="AI310" i="1"/>
  <c r="AH311" i="1"/>
  <c r="AI314" i="1"/>
  <c r="AH315" i="1"/>
  <c r="AI318" i="1"/>
  <c r="AH319" i="1"/>
  <c r="AG7" i="1"/>
  <c r="AG23" i="1"/>
  <c r="AG39" i="1"/>
  <c r="AG47" i="1"/>
  <c r="AG59" i="1"/>
  <c r="AG79" i="1"/>
  <c r="AG87" i="1"/>
  <c r="AG103" i="1"/>
  <c r="AG115" i="1"/>
  <c r="AG131" i="1"/>
  <c r="AG143" i="1"/>
  <c r="AG155" i="1"/>
  <c r="AG170" i="1"/>
  <c r="AG178" i="1"/>
  <c r="AG190" i="1"/>
  <c r="AG206" i="1"/>
  <c r="AG218" i="1"/>
  <c r="AG234" i="1"/>
  <c r="AG242" i="1"/>
  <c r="AG258" i="1"/>
  <c r="AG270" i="1"/>
  <c r="AG286" i="1"/>
  <c r="AG3" i="1"/>
  <c r="AG11" i="1"/>
  <c r="AG19" i="1"/>
  <c r="AG35" i="1"/>
  <c r="AG51" i="1"/>
  <c r="AG63" i="1"/>
  <c r="AG75" i="1"/>
  <c r="AG91" i="1"/>
  <c r="AG99" i="1"/>
  <c r="AG119" i="1"/>
  <c r="AG127" i="1"/>
  <c r="AG139" i="1"/>
  <c r="AG151" i="1"/>
  <c r="AG166" i="1"/>
  <c r="AG182" i="1"/>
  <c r="AG194" i="1"/>
  <c r="AG202" i="1"/>
  <c r="AG222" i="1"/>
  <c r="AG230" i="1"/>
  <c r="AG246" i="1"/>
  <c r="AG262" i="1"/>
  <c r="AG274" i="1"/>
  <c r="AG282" i="1"/>
  <c r="AG4" i="1"/>
  <c r="AG12" i="1"/>
  <c r="AG24" i="1"/>
  <c r="AG32" i="1"/>
  <c r="AG40" i="1"/>
  <c r="AG48" i="1"/>
  <c r="AG60" i="1"/>
  <c r="AG68" i="1"/>
  <c r="AG76" i="1"/>
  <c r="AG88" i="1"/>
  <c r="AG96" i="1"/>
  <c r="AG104" i="1"/>
  <c r="AG112" i="1"/>
  <c r="AG124" i="1"/>
  <c r="AG132" i="1"/>
  <c r="AG140" i="1"/>
  <c r="AG152" i="1"/>
  <c r="AG160" i="1"/>
  <c r="AG167" i="1"/>
  <c r="AG175" i="1"/>
  <c r="AG187" i="1"/>
  <c r="AG195" i="1"/>
  <c r="AG203" i="1"/>
  <c r="AG211" i="1"/>
  <c r="AG223" i="1"/>
  <c r="AG231" i="1"/>
  <c r="AG239" i="1"/>
  <c r="AG251" i="1"/>
  <c r="AG259" i="1"/>
  <c r="AG267" i="1"/>
  <c r="AG275" i="1"/>
  <c r="AG287" i="1"/>
  <c r="AG295" i="1"/>
  <c r="AG303" i="1"/>
  <c r="AG315" i="1"/>
  <c r="AG323" i="1"/>
  <c r="AG331" i="1"/>
  <c r="AG15" i="1"/>
  <c r="AG27" i="1"/>
  <c r="AG31" i="1"/>
  <c r="AG43" i="1"/>
  <c r="AG55" i="1"/>
  <c r="AG67" i="1"/>
  <c r="AG71" i="1"/>
  <c r="AG83" i="1"/>
  <c r="AG95" i="1"/>
  <c r="AG107" i="1"/>
  <c r="AG111" i="1"/>
  <c r="AG123" i="1"/>
  <c r="AG135" i="1"/>
  <c r="AG147" i="1"/>
  <c r="AG159" i="1"/>
  <c r="AG163" i="1"/>
  <c r="AG174" i="1"/>
  <c r="AG186" i="1"/>
  <c r="AG198" i="1"/>
  <c r="AG210" i="1"/>
  <c r="AG214" i="1"/>
  <c r="AG226" i="1"/>
  <c r="AG238" i="1"/>
  <c r="AG250" i="1"/>
  <c r="AG254" i="1"/>
  <c r="AG266" i="1"/>
  <c r="AG278" i="1"/>
  <c r="AG290" i="1"/>
  <c r="AG8" i="1"/>
  <c r="AG16" i="1"/>
  <c r="AG20" i="1"/>
  <c r="AG28" i="1"/>
  <c r="AG36" i="1"/>
  <c r="AG44" i="1"/>
  <c r="AG52" i="1"/>
  <c r="AG56" i="1"/>
  <c r="AG64" i="1"/>
  <c r="AG72" i="1"/>
  <c r="AG80" i="1"/>
  <c r="AG84" i="1"/>
  <c r="AG92" i="1"/>
  <c r="AG100" i="1"/>
  <c r="AG108" i="1"/>
  <c r="AG116" i="1"/>
  <c r="AG120" i="1"/>
  <c r="AG128" i="1"/>
  <c r="AG136" i="1"/>
  <c r="AG144" i="1"/>
  <c r="AG148" i="1"/>
  <c r="AG156" i="1"/>
  <c r="AG171" i="1"/>
  <c r="AG179" i="1"/>
  <c r="AG183" i="1"/>
  <c r="AG191" i="1"/>
  <c r="AG199" i="1"/>
  <c r="AG207" i="1"/>
  <c r="AG215" i="1"/>
  <c r="AG219" i="1"/>
  <c r="AG227" i="1"/>
  <c r="AG235" i="1"/>
  <c r="AG243" i="1"/>
  <c r="AG247" i="1"/>
  <c r="AG255" i="1"/>
  <c r="AG263" i="1"/>
  <c r="AG271" i="1"/>
  <c r="AG279" i="1"/>
  <c r="AG283" i="1"/>
  <c r="AG291" i="1"/>
  <c r="AG299" i="1"/>
  <c r="AG307" i="1"/>
  <c r="AG311" i="1"/>
  <c r="AG319" i="1"/>
  <c r="AG327" i="1"/>
  <c r="AG335" i="1"/>
  <c r="AG339" i="1"/>
  <c r="AG5" i="1"/>
  <c r="AG9" i="1"/>
  <c r="AG13" i="1"/>
  <c r="AG17" i="1"/>
  <c r="AG21" i="1"/>
  <c r="AG25" i="1"/>
  <c r="AG29" i="1"/>
  <c r="AG33" i="1"/>
  <c r="AG37" i="1"/>
  <c r="AG41" i="1"/>
  <c r="AG45" i="1"/>
  <c r="AG49" i="1"/>
  <c r="AG53" i="1"/>
  <c r="AG57" i="1"/>
  <c r="AG61" i="1"/>
  <c r="AG65" i="1"/>
  <c r="AG69" i="1"/>
  <c r="AG73" i="1"/>
  <c r="AG77" i="1"/>
  <c r="AG81" i="1"/>
  <c r="AG85" i="1"/>
  <c r="AG89" i="1"/>
  <c r="AG93" i="1"/>
  <c r="AG97" i="1"/>
  <c r="AG101" i="1"/>
  <c r="AG105" i="1"/>
  <c r="AG109" i="1"/>
  <c r="AG113" i="1"/>
  <c r="AG117" i="1"/>
  <c r="AG121" i="1"/>
  <c r="AG125" i="1"/>
  <c r="AG129" i="1"/>
  <c r="AG133" i="1"/>
  <c r="AG137" i="1"/>
  <c r="AG141" i="1"/>
  <c r="AG145" i="1"/>
  <c r="AG149" i="1"/>
  <c r="AG153" i="1"/>
  <c r="AG157" i="1"/>
  <c r="AG161" i="1"/>
  <c r="AG164" i="1"/>
  <c r="AG168" i="1"/>
  <c r="AG172" i="1"/>
  <c r="AG176" i="1"/>
  <c r="AG180" i="1"/>
  <c r="AG184" i="1"/>
  <c r="AG188" i="1"/>
  <c r="AG192" i="1"/>
  <c r="AG196" i="1"/>
  <c r="AG200" i="1"/>
  <c r="AG204" i="1"/>
  <c r="AG208" i="1"/>
  <c r="AG212" i="1"/>
  <c r="AG216" i="1"/>
  <c r="AG220" i="1"/>
  <c r="AG224" i="1"/>
  <c r="AG228" i="1"/>
  <c r="AG232" i="1"/>
  <c r="AG236" i="1"/>
  <c r="AG240" i="1"/>
  <c r="AG244" i="1"/>
  <c r="AG248" i="1"/>
  <c r="AG252" i="1"/>
  <c r="AG256" i="1"/>
  <c r="AG260" i="1"/>
  <c r="AG264" i="1"/>
  <c r="AG268" i="1"/>
  <c r="AG272" i="1"/>
  <c r="AG276" i="1"/>
  <c r="AG280" i="1"/>
  <c r="AG284" i="1"/>
  <c r="AG288" i="1"/>
  <c r="AG292" i="1"/>
  <c r="AG296" i="1"/>
  <c r="AG300" i="1"/>
  <c r="AG304" i="1"/>
  <c r="AG308" i="1"/>
  <c r="AG312" i="1"/>
  <c r="AG316" i="1"/>
  <c r="AG320" i="1"/>
  <c r="AG324" i="1"/>
  <c r="AG328" i="1"/>
  <c r="AG332" i="1"/>
  <c r="AG336" i="1"/>
  <c r="AG340" i="1"/>
  <c r="AG344" i="1"/>
  <c r="AG348" i="1"/>
  <c r="AG352" i="1"/>
  <c r="AG356" i="1"/>
  <c r="AG360" i="1"/>
  <c r="AG364" i="1"/>
  <c r="AG368" i="1"/>
  <c r="AG372" i="1"/>
  <c r="AG376" i="1"/>
  <c r="AG380" i="1"/>
  <c r="AG384" i="1"/>
  <c r="AG388" i="1"/>
  <c r="AG392" i="1"/>
  <c r="AG396" i="1"/>
  <c r="AG400" i="1"/>
  <c r="AG404" i="1"/>
  <c r="AG408" i="1"/>
  <c r="AG412" i="1"/>
  <c r="AG416" i="1"/>
  <c r="AG420" i="1"/>
  <c r="AG424" i="1"/>
  <c r="AG428" i="1"/>
  <c r="AG432" i="1"/>
  <c r="AG436" i="1"/>
  <c r="AG440" i="1"/>
  <c r="AG444" i="1"/>
  <c r="AG448" i="1"/>
  <c r="AG452" i="1"/>
  <c r="AG456" i="1"/>
  <c r="AG460" i="1"/>
  <c r="AG464" i="1"/>
  <c r="AG468" i="1"/>
  <c r="AG472" i="1"/>
  <c r="AG476" i="1"/>
  <c r="AG480" i="1"/>
  <c r="AG484" i="1"/>
  <c r="AG488" i="1"/>
  <c r="AG492" i="1"/>
  <c r="AG496" i="1"/>
  <c r="AG500" i="1"/>
  <c r="AI3" i="1"/>
  <c r="AH3" i="1"/>
  <c r="AI4" i="1"/>
  <c r="AH5" i="1"/>
  <c r="AI8" i="1"/>
  <c r="AH9" i="1"/>
  <c r="AI12" i="1"/>
  <c r="AH13" i="1"/>
  <c r="AI16" i="1"/>
  <c r="AH17" i="1"/>
  <c r="AI20" i="1"/>
  <c r="AH21" i="1"/>
  <c r="AI24" i="1"/>
  <c r="AH25" i="1"/>
  <c r="AI28" i="1"/>
  <c r="AH29" i="1"/>
  <c r="AI32" i="1"/>
  <c r="AH33" i="1"/>
  <c r="AI36" i="1"/>
  <c r="AH37" i="1"/>
  <c r="AI40" i="1"/>
  <c r="AH41" i="1"/>
  <c r="AI44" i="1"/>
  <c r="AH45" i="1"/>
  <c r="AI48" i="1"/>
  <c r="AH49" i="1"/>
  <c r="AI52" i="1"/>
  <c r="AH53" i="1"/>
  <c r="AI56" i="1"/>
  <c r="AH57" i="1"/>
  <c r="AI60" i="1"/>
  <c r="AH61" i="1"/>
  <c r="AI64" i="1"/>
  <c r="AH65" i="1"/>
  <c r="AI68" i="1"/>
  <c r="AH69" i="1"/>
  <c r="AI72" i="1"/>
  <c r="AH73" i="1"/>
  <c r="AI76" i="1"/>
  <c r="AH77" i="1"/>
  <c r="AI80" i="1"/>
  <c r="AH81" i="1"/>
  <c r="AI84" i="1"/>
  <c r="AH85" i="1"/>
  <c r="AI88" i="1"/>
  <c r="AH89" i="1"/>
  <c r="AI92" i="1"/>
  <c r="AH93" i="1"/>
  <c r="AI96" i="1"/>
  <c r="AH97" i="1"/>
  <c r="AI100" i="1"/>
  <c r="AH101" i="1"/>
  <c r="AI104" i="1"/>
  <c r="AH105" i="1"/>
  <c r="AI108" i="1"/>
  <c r="AH109" i="1"/>
  <c r="AI112" i="1"/>
  <c r="AH113" i="1"/>
  <c r="AI116" i="1"/>
  <c r="AH117" i="1"/>
  <c r="AI120" i="1"/>
  <c r="AH121" i="1"/>
  <c r="AI124" i="1"/>
  <c r="AH125" i="1"/>
  <c r="AI128" i="1"/>
  <c r="AH129" i="1"/>
  <c r="AI132" i="1"/>
  <c r="AH133" i="1"/>
  <c r="AI136" i="1"/>
  <c r="AH137" i="1"/>
  <c r="AI140" i="1"/>
  <c r="AH141" i="1"/>
  <c r="AI144" i="1"/>
  <c r="AH145" i="1"/>
  <c r="AI148" i="1"/>
  <c r="AH149" i="1"/>
  <c r="AI152" i="1"/>
  <c r="AH153" i="1"/>
  <c r="AI156" i="1"/>
  <c r="AH157" i="1"/>
  <c r="AI160" i="1"/>
  <c r="AH161" i="1"/>
  <c r="AH164" i="1"/>
  <c r="AI167" i="1"/>
  <c r="AH168" i="1"/>
  <c r="AI171" i="1"/>
  <c r="AH172" i="1"/>
  <c r="AI175" i="1"/>
  <c r="AH176" i="1"/>
  <c r="AI179" i="1"/>
  <c r="AH180" i="1"/>
  <c r="AI183" i="1"/>
  <c r="AH184" i="1"/>
  <c r="AI187" i="1"/>
  <c r="AH188" i="1"/>
  <c r="AI191" i="1"/>
  <c r="AH192" i="1"/>
  <c r="AI195" i="1"/>
  <c r="AH196" i="1"/>
  <c r="AI199" i="1"/>
  <c r="AH200" i="1"/>
  <c r="AI203" i="1"/>
  <c r="AH204" i="1"/>
  <c r="AI207" i="1"/>
  <c r="AH208" i="1"/>
  <c r="AI211" i="1"/>
  <c r="AH212" i="1"/>
  <c r="AI215" i="1"/>
  <c r="AH216" i="1"/>
  <c r="AI219" i="1"/>
  <c r="AH220" i="1"/>
  <c r="AI223" i="1"/>
  <c r="AH224" i="1"/>
  <c r="AI322" i="1"/>
  <c r="AH323" i="1"/>
  <c r="AI326" i="1"/>
  <c r="AH327" i="1"/>
  <c r="AI330" i="1"/>
  <c r="AH331" i="1"/>
  <c r="AI334" i="1"/>
  <c r="AH335" i="1"/>
  <c r="AI338" i="1"/>
  <c r="AH339" i="1"/>
  <c r="AI342" i="1"/>
  <c r="AH343" i="1"/>
  <c r="AI346" i="1"/>
  <c r="AH347" i="1"/>
  <c r="AI350" i="1"/>
  <c r="AH351" i="1"/>
  <c r="AI354" i="1"/>
  <c r="AH355" i="1"/>
  <c r="AI358" i="1"/>
  <c r="AH359" i="1"/>
  <c r="AI362" i="1"/>
  <c r="AH363" i="1"/>
  <c r="AI366" i="1"/>
  <c r="AH367" i="1"/>
  <c r="AI370" i="1"/>
  <c r="AH371" i="1"/>
  <c r="AI374" i="1"/>
  <c r="AH375" i="1"/>
  <c r="AI378" i="1"/>
  <c r="AH379" i="1"/>
  <c r="AI382" i="1"/>
  <c r="AH383" i="1"/>
  <c r="AI386" i="1"/>
  <c r="AH387" i="1"/>
  <c r="AI390" i="1"/>
  <c r="AH391" i="1"/>
  <c r="AI394" i="1"/>
  <c r="AH395" i="1"/>
  <c r="AI398" i="1"/>
  <c r="AH399" i="1"/>
  <c r="AI402" i="1"/>
  <c r="AH403" i="1"/>
  <c r="AI406" i="1"/>
  <c r="AH407" i="1"/>
  <c r="AI410" i="1"/>
  <c r="AH411" i="1"/>
  <c r="AI414" i="1"/>
  <c r="AH415" i="1"/>
  <c r="AI418" i="1"/>
  <c r="AH419" i="1"/>
  <c r="AI422" i="1"/>
  <c r="AH423" i="1"/>
  <c r="AI426" i="1"/>
  <c r="AH427" i="1"/>
  <c r="AI430" i="1"/>
  <c r="AH431" i="1"/>
  <c r="AI434" i="1"/>
  <c r="AH435" i="1"/>
  <c r="AI438" i="1"/>
  <c r="AH439" i="1"/>
  <c r="AI442" i="1"/>
  <c r="AH443" i="1"/>
  <c r="AI446" i="1"/>
  <c r="AH447" i="1"/>
  <c r="AI450" i="1"/>
  <c r="AH451" i="1"/>
  <c r="AI454" i="1"/>
  <c r="AH455" i="1"/>
  <c r="AI458" i="1"/>
  <c r="AH459" i="1"/>
  <c r="AI462" i="1"/>
  <c r="AH463" i="1"/>
  <c r="AI466" i="1"/>
  <c r="AH467" i="1"/>
  <c r="AI470" i="1"/>
  <c r="AH471" i="1"/>
  <c r="AI474" i="1"/>
  <c r="AH475" i="1"/>
  <c r="AI478" i="1"/>
  <c r="AH479" i="1"/>
  <c r="AI482" i="1"/>
  <c r="AH483" i="1"/>
  <c r="AI486" i="1"/>
  <c r="AH487" i="1"/>
  <c r="AI490" i="1"/>
  <c r="AH491" i="1"/>
  <c r="AI494" i="1"/>
  <c r="AH495" i="1"/>
  <c r="AI498" i="1"/>
  <c r="AH499" i="1"/>
  <c r="AI502" i="1"/>
  <c r="AH503" i="1"/>
  <c r="AI506" i="1"/>
  <c r="AH507" i="1"/>
  <c r="AI510" i="1"/>
  <c r="AH511" i="1"/>
  <c r="AI514" i="1"/>
  <c r="AH515" i="1"/>
  <c r="AI518" i="1"/>
  <c r="AH519" i="1"/>
  <c r="AI522" i="1"/>
  <c r="AH523" i="1"/>
  <c r="AI526" i="1"/>
  <c r="AH527" i="1"/>
  <c r="AI530" i="1"/>
  <c r="AH531" i="1"/>
  <c r="AI534" i="1"/>
  <c r="AH535" i="1"/>
  <c r="AI538" i="1"/>
  <c r="AH539" i="1"/>
  <c r="AI542" i="1"/>
  <c r="AH543" i="1"/>
  <c r="AI546" i="1"/>
  <c r="AH547" i="1"/>
  <c r="AI550" i="1"/>
  <c r="AH551" i="1"/>
  <c r="AI554" i="1"/>
  <c r="AH555" i="1"/>
  <c r="AI558" i="1"/>
  <c r="AH559" i="1"/>
  <c r="AI562" i="1"/>
  <c r="AH563" i="1"/>
  <c r="AI340" i="1"/>
  <c r="AH341" i="1"/>
  <c r="AI344" i="1"/>
  <c r="AH345" i="1"/>
  <c r="AI348" i="1"/>
  <c r="AH349" i="1"/>
  <c r="AI352" i="1"/>
  <c r="AH353" i="1"/>
  <c r="AI356" i="1"/>
  <c r="AH357" i="1"/>
  <c r="AI360" i="1"/>
  <c r="AH361" i="1"/>
  <c r="AI364" i="1"/>
  <c r="AH365" i="1"/>
  <c r="AI368" i="1"/>
  <c r="AH369" i="1"/>
  <c r="AI372" i="1"/>
  <c r="AH373" i="1"/>
  <c r="AI376" i="1"/>
  <c r="AH377" i="1"/>
  <c r="AI380" i="1"/>
  <c r="AH381" i="1"/>
  <c r="AI384" i="1"/>
  <c r="AH385" i="1"/>
  <c r="AI388" i="1"/>
  <c r="AH389" i="1"/>
  <c r="AI392" i="1"/>
  <c r="AH393" i="1"/>
  <c r="AI396" i="1"/>
  <c r="AH397" i="1"/>
  <c r="AI400" i="1"/>
  <c r="AH401" i="1"/>
  <c r="AI404" i="1"/>
  <c r="AH405" i="1"/>
  <c r="AI408" i="1"/>
  <c r="AH409" i="1"/>
  <c r="AI412" i="1"/>
  <c r="AH413" i="1"/>
  <c r="AI416" i="1"/>
  <c r="AH417" i="1"/>
  <c r="AI420" i="1"/>
  <c r="AH421" i="1"/>
  <c r="AI424" i="1"/>
  <c r="AH425" i="1"/>
  <c r="AI428" i="1"/>
  <c r="AH429" i="1"/>
  <c r="AI432" i="1"/>
  <c r="AH433" i="1"/>
  <c r="AI436" i="1"/>
  <c r="AH437" i="1"/>
  <c r="AI440" i="1"/>
  <c r="AH441" i="1"/>
  <c r="AI444" i="1"/>
  <c r="AH445" i="1"/>
  <c r="AI448" i="1"/>
  <c r="AH449" i="1"/>
  <c r="AI452" i="1"/>
  <c r="AH453" i="1"/>
  <c r="AI456" i="1"/>
  <c r="AH457" i="1"/>
  <c r="AI460" i="1"/>
  <c r="AH461" i="1"/>
  <c r="AI464" i="1"/>
  <c r="AH465" i="1"/>
  <c r="AI468" i="1"/>
  <c r="AH469" i="1"/>
  <c r="AI472" i="1"/>
  <c r="AH473" i="1"/>
  <c r="AI476" i="1"/>
  <c r="AH477" i="1"/>
  <c r="AI480" i="1"/>
  <c r="AH481" i="1"/>
  <c r="AI484" i="1"/>
  <c r="AH485" i="1"/>
  <c r="AI488" i="1"/>
  <c r="AH489" i="1"/>
  <c r="AI492" i="1"/>
  <c r="AH493" i="1"/>
  <c r="AI496" i="1"/>
  <c r="AH497" i="1"/>
  <c r="AI500" i="1"/>
  <c r="AH501" i="1"/>
  <c r="AI504" i="1"/>
  <c r="AH505" i="1"/>
  <c r="AI508" i="1"/>
  <c r="AH509" i="1"/>
  <c r="AI512" i="1"/>
  <c r="AH513" i="1"/>
  <c r="AI516" i="1"/>
  <c r="AH517" i="1"/>
  <c r="AI520" i="1"/>
  <c r="AH521" i="1"/>
  <c r="AI524" i="1"/>
  <c r="AH525" i="1"/>
  <c r="AI528" i="1"/>
  <c r="AH529" i="1"/>
  <c r="AI532" i="1"/>
  <c r="AH533" i="1"/>
  <c r="AI536" i="1"/>
  <c r="AH537" i="1"/>
  <c r="AI540" i="1"/>
  <c r="AH541" i="1"/>
  <c r="AI544" i="1"/>
  <c r="AH545" i="1"/>
  <c r="AI548" i="1"/>
  <c r="AI227" i="1"/>
  <c r="AH228" i="1"/>
  <c r="AI231" i="1"/>
  <c r="AH232" i="1"/>
  <c r="AI235" i="1"/>
  <c r="AH236" i="1"/>
  <c r="AI239" i="1"/>
  <c r="AH240" i="1"/>
  <c r="AI243" i="1"/>
  <c r="AH244" i="1"/>
  <c r="AI247" i="1"/>
  <c r="AH248" i="1"/>
  <c r="AI251" i="1"/>
  <c r="AH252" i="1"/>
  <c r="AI255" i="1"/>
  <c r="AH256" i="1"/>
  <c r="AI259" i="1"/>
  <c r="AH260" i="1"/>
  <c r="AI263" i="1"/>
  <c r="AH264" i="1"/>
  <c r="AI267" i="1"/>
  <c r="AH268" i="1"/>
  <c r="AI271" i="1"/>
  <c r="AH272" i="1"/>
  <c r="AI275" i="1"/>
  <c r="AH276" i="1"/>
  <c r="AI279" i="1"/>
  <c r="AH280" i="1"/>
  <c r="AI283" i="1"/>
  <c r="AH284" i="1"/>
  <c r="AI287" i="1"/>
  <c r="AH288" i="1"/>
  <c r="AI291" i="1"/>
  <c r="AH292" i="1"/>
  <c r="AI295" i="1"/>
  <c r="AH296" i="1"/>
  <c r="AI299" i="1"/>
  <c r="AH300" i="1"/>
  <c r="AI303" i="1"/>
  <c r="AH304" i="1"/>
  <c r="AI307" i="1"/>
  <c r="AH308" i="1"/>
  <c r="AI311" i="1"/>
  <c r="AH312" i="1"/>
  <c r="AI315" i="1"/>
  <c r="AH316" i="1"/>
  <c r="AI319" i="1"/>
  <c r="AH320" i="1"/>
  <c r="AI323" i="1"/>
  <c r="AH324" i="1"/>
  <c r="AI327" i="1"/>
  <c r="AH328" i="1"/>
  <c r="AI331" i="1"/>
  <c r="AH332" i="1"/>
  <c r="AI335" i="1"/>
  <c r="AH336" i="1"/>
  <c r="AI339" i="1"/>
  <c r="AH340" i="1"/>
  <c r="AI343" i="1"/>
  <c r="AH344" i="1"/>
  <c r="AI347" i="1"/>
  <c r="AH348" i="1"/>
  <c r="AI351" i="1"/>
  <c r="AH352" i="1"/>
  <c r="AI355" i="1"/>
  <c r="AH356" i="1"/>
  <c r="AI359" i="1"/>
  <c r="AH360" i="1"/>
  <c r="AI363" i="1"/>
  <c r="AH364" i="1"/>
  <c r="AI367" i="1"/>
  <c r="AH368" i="1"/>
  <c r="AI371" i="1"/>
  <c r="AH372" i="1"/>
  <c r="AI375" i="1"/>
  <c r="AH376" i="1"/>
  <c r="AI379" i="1"/>
  <c r="AH380" i="1"/>
  <c r="AI383" i="1"/>
  <c r="AH384" i="1"/>
  <c r="AI387" i="1"/>
  <c r="AH388" i="1"/>
  <c r="AI391" i="1"/>
  <c r="AH392" i="1"/>
  <c r="AI395" i="1"/>
  <c r="AH396" i="1"/>
  <c r="AI399" i="1"/>
  <c r="AH400" i="1"/>
  <c r="AI403" i="1"/>
  <c r="AH404" i="1"/>
  <c r="AI407" i="1"/>
  <c r="AH408" i="1"/>
  <c r="AI411" i="1"/>
  <c r="AH412" i="1"/>
  <c r="AI415" i="1"/>
  <c r="AH416" i="1"/>
  <c r="AI419" i="1"/>
  <c r="AH420" i="1"/>
  <c r="AI423" i="1"/>
  <c r="AH424" i="1"/>
  <c r="AI427" i="1"/>
  <c r="AH428" i="1"/>
  <c r="AI431" i="1"/>
  <c r="AH432" i="1"/>
  <c r="AI435" i="1"/>
  <c r="AH436" i="1"/>
  <c r="AI439" i="1"/>
  <c r="AH440" i="1"/>
  <c r="AI443" i="1"/>
  <c r="AH444" i="1"/>
  <c r="AI447" i="1"/>
  <c r="AH448" i="1"/>
  <c r="AI451" i="1"/>
  <c r="AH452" i="1"/>
  <c r="AI455" i="1"/>
  <c r="AH456" i="1"/>
  <c r="AI459" i="1"/>
  <c r="AH460" i="1"/>
  <c r="AI463" i="1"/>
  <c r="AH464" i="1"/>
  <c r="AI467" i="1"/>
  <c r="AH468" i="1"/>
  <c r="AI471" i="1"/>
  <c r="AH472" i="1"/>
  <c r="AI475" i="1"/>
  <c r="AH476" i="1"/>
  <c r="AI479" i="1"/>
  <c r="AH480" i="1"/>
  <c r="AI483" i="1"/>
  <c r="AH484" i="1"/>
  <c r="AI487" i="1"/>
  <c r="AH488" i="1"/>
  <c r="AI491" i="1"/>
  <c r="AH492" i="1"/>
  <c r="AI495" i="1"/>
  <c r="AH496" i="1"/>
  <c r="AI499" i="1"/>
  <c r="AH500" i="1"/>
  <c r="AI503" i="1"/>
  <c r="AH504" i="1"/>
  <c r="AI507" i="1"/>
  <c r="AH508" i="1"/>
  <c r="AI511" i="1"/>
  <c r="AH512" i="1"/>
  <c r="AI515" i="1"/>
  <c r="AH516" i="1"/>
  <c r="AI519" i="1"/>
  <c r="AH520" i="1"/>
  <c r="AI523" i="1"/>
  <c r="AH524" i="1"/>
  <c r="AI527" i="1"/>
  <c r="AH528" i="1"/>
  <c r="AI531" i="1"/>
  <c r="AH532" i="1"/>
  <c r="AI535" i="1"/>
  <c r="AH536" i="1"/>
  <c r="AI539" i="1"/>
  <c r="AH540" i="1"/>
  <c r="AI543" i="1"/>
  <c r="AH544" i="1"/>
  <c r="AI547" i="1"/>
  <c r="AH548" i="1"/>
  <c r="AI551" i="1"/>
  <c r="AH552" i="1"/>
  <c r="AI555" i="1"/>
  <c r="AH556" i="1"/>
  <c r="AI559" i="1"/>
  <c r="AH560" i="1"/>
  <c r="AI563" i="1"/>
  <c r="AH564" i="1"/>
  <c r="B4" i="3" l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G548" i="3"/>
  <c r="F548" i="3"/>
  <c r="E548" i="3"/>
  <c r="D548" i="3"/>
  <c r="C548" i="3"/>
  <c r="G526" i="3"/>
  <c r="F526" i="3"/>
  <c r="E526" i="3"/>
  <c r="D526" i="3"/>
  <c r="C526" i="3"/>
  <c r="G521" i="3"/>
  <c r="F521" i="3"/>
  <c r="E521" i="3"/>
  <c r="D521" i="3"/>
  <c r="C521" i="3"/>
  <c r="G403" i="3"/>
  <c r="F403" i="3"/>
  <c r="E403" i="3"/>
  <c r="D403" i="3"/>
  <c r="C403" i="3"/>
  <c r="G392" i="3"/>
  <c r="F392" i="3"/>
  <c r="E392" i="3"/>
  <c r="D392" i="3"/>
  <c r="C392" i="3"/>
  <c r="G374" i="3"/>
  <c r="F374" i="3"/>
  <c r="E374" i="3"/>
  <c r="D374" i="3"/>
  <c r="C374" i="3"/>
  <c r="G289" i="3"/>
  <c r="F289" i="3"/>
  <c r="E289" i="3"/>
  <c r="D289" i="3"/>
  <c r="C289" i="3"/>
  <c r="G276" i="3"/>
  <c r="F276" i="3"/>
  <c r="E276" i="3"/>
  <c r="D276" i="3"/>
  <c r="C276" i="3"/>
  <c r="G259" i="3"/>
  <c r="F259" i="3"/>
  <c r="E259" i="3"/>
  <c r="D259" i="3"/>
  <c r="C259" i="3"/>
  <c r="G244" i="3"/>
  <c r="F244" i="3"/>
  <c r="E244" i="3"/>
  <c r="D244" i="3"/>
  <c r="C244" i="3"/>
  <c r="G230" i="3"/>
  <c r="F230" i="3"/>
  <c r="E230" i="3"/>
  <c r="D230" i="3"/>
  <c r="C230" i="3"/>
  <c r="G225" i="3"/>
  <c r="F225" i="3"/>
  <c r="E225" i="3"/>
  <c r="D225" i="3"/>
  <c r="C225" i="3"/>
  <c r="G202" i="3"/>
  <c r="F202" i="3"/>
  <c r="E202" i="3"/>
  <c r="D202" i="3"/>
  <c r="C202" i="3"/>
  <c r="G200" i="3"/>
  <c r="F200" i="3"/>
  <c r="E200" i="3"/>
  <c r="D200" i="3"/>
  <c r="C200" i="3"/>
  <c r="G186" i="3"/>
  <c r="F186" i="3"/>
  <c r="E186" i="3"/>
  <c r="D186" i="3"/>
  <c r="C186" i="3"/>
  <c r="G183" i="3"/>
  <c r="F183" i="3"/>
  <c r="E183" i="3"/>
  <c r="D183" i="3"/>
  <c r="C183" i="3"/>
  <c r="G167" i="3"/>
  <c r="F167" i="3"/>
  <c r="E167" i="3"/>
  <c r="D167" i="3"/>
  <c r="C167" i="3"/>
  <c r="G163" i="3"/>
  <c r="F163" i="3"/>
  <c r="E163" i="3"/>
  <c r="D163" i="3"/>
  <c r="C163" i="3"/>
  <c r="G44" i="3"/>
  <c r="F44" i="3"/>
  <c r="E44" i="3"/>
  <c r="D44" i="3"/>
  <c r="C44" i="3"/>
  <c r="G34" i="3"/>
  <c r="F34" i="3"/>
  <c r="E34" i="3"/>
  <c r="D34" i="3"/>
  <c r="C34" i="3"/>
  <c r="G11" i="3"/>
  <c r="F11" i="3"/>
  <c r="E11" i="3"/>
  <c r="D11" i="3"/>
  <c r="C11" i="3"/>
  <c r="G6" i="3"/>
  <c r="F6" i="3"/>
  <c r="E6" i="3"/>
  <c r="D6" i="3"/>
  <c r="C6" i="3"/>
  <c r="G552" i="3"/>
  <c r="F552" i="3"/>
  <c r="E552" i="3"/>
  <c r="D552" i="3"/>
  <c r="C552" i="3"/>
  <c r="G543" i="3"/>
  <c r="F543" i="3"/>
  <c r="E543" i="3"/>
  <c r="D543" i="3"/>
  <c r="C543" i="3"/>
  <c r="G502" i="3"/>
  <c r="F502" i="3"/>
  <c r="E502" i="3"/>
  <c r="D502" i="3"/>
  <c r="C502" i="3"/>
  <c r="G484" i="3"/>
  <c r="F484" i="3"/>
  <c r="E484" i="3"/>
  <c r="D484" i="3"/>
  <c r="C484" i="3"/>
  <c r="G476" i="3"/>
  <c r="F476" i="3"/>
  <c r="E476" i="3"/>
  <c r="D476" i="3"/>
  <c r="C476" i="3"/>
  <c r="G446" i="3"/>
  <c r="F446" i="3"/>
  <c r="E446" i="3"/>
  <c r="D446" i="3"/>
  <c r="C446" i="3"/>
  <c r="G436" i="3"/>
  <c r="F436" i="3"/>
  <c r="E436" i="3"/>
  <c r="D436" i="3"/>
  <c r="C436" i="3"/>
  <c r="G435" i="3"/>
  <c r="F435" i="3"/>
  <c r="E435" i="3"/>
  <c r="D435" i="3"/>
  <c r="C435" i="3"/>
  <c r="G411" i="3"/>
  <c r="F411" i="3"/>
  <c r="E411" i="3"/>
  <c r="D411" i="3"/>
  <c r="C411" i="3"/>
  <c r="G399" i="3"/>
  <c r="F399" i="3"/>
  <c r="E399" i="3"/>
  <c r="D399" i="3"/>
  <c r="C399" i="3"/>
  <c r="G345" i="3"/>
  <c r="F345" i="3"/>
  <c r="E345" i="3"/>
  <c r="D345" i="3"/>
  <c r="C345" i="3"/>
  <c r="G336" i="3"/>
  <c r="F336" i="3"/>
  <c r="E336" i="3"/>
  <c r="D336" i="3"/>
  <c r="C336" i="3"/>
  <c r="G261" i="3"/>
  <c r="F261" i="3"/>
  <c r="E261" i="3"/>
  <c r="D261" i="3"/>
  <c r="C261" i="3"/>
  <c r="G240" i="3"/>
  <c r="F240" i="3"/>
  <c r="E240" i="3"/>
  <c r="D240" i="3"/>
  <c r="C240" i="3"/>
  <c r="G218" i="3"/>
  <c r="F218" i="3"/>
  <c r="E218" i="3"/>
  <c r="D218" i="3"/>
  <c r="C218" i="3"/>
  <c r="G171" i="3"/>
  <c r="F171" i="3"/>
  <c r="E171" i="3"/>
  <c r="D171" i="3"/>
  <c r="C171" i="3"/>
  <c r="G148" i="3"/>
  <c r="F148" i="3"/>
  <c r="E148" i="3"/>
  <c r="D148" i="3"/>
  <c r="C148" i="3"/>
  <c r="G130" i="3"/>
  <c r="F130" i="3"/>
  <c r="E130" i="3"/>
  <c r="D130" i="3"/>
  <c r="C130" i="3"/>
  <c r="G99" i="3"/>
  <c r="F99" i="3"/>
  <c r="E99" i="3"/>
  <c r="D99" i="3"/>
  <c r="C99" i="3"/>
  <c r="G86" i="3"/>
  <c r="F86" i="3"/>
  <c r="E86" i="3"/>
  <c r="D86" i="3"/>
  <c r="C86" i="3"/>
  <c r="G36" i="3"/>
  <c r="F36" i="3"/>
  <c r="E36" i="3"/>
  <c r="D36" i="3"/>
  <c r="C36" i="3"/>
  <c r="G519" i="3"/>
  <c r="F519" i="3"/>
  <c r="E519" i="3"/>
  <c r="D519" i="3"/>
  <c r="C519" i="3"/>
  <c r="G517" i="3"/>
  <c r="F517" i="3"/>
  <c r="E517" i="3"/>
  <c r="D517" i="3"/>
  <c r="C517" i="3"/>
  <c r="G509" i="3"/>
  <c r="F509" i="3"/>
  <c r="E509" i="3"/>
  <c r="D509" i="3"/>
  <c r="C509" i="3"/>
  <c r="G486" i="3"/>
  <c r="F486" i="3"/>
  <c r="E486" i="3"/>
  <c r="D486" i="3"/>
  <c r="C486" i="3"/>
  <c r="G479" i="3"/>
  <c r="F479" i="3"/>
  <c r="E479" i="3"/>
  <c r="D479" i="3"/>
  <c r="C479" i="3"/>
  <c r="G478" i="3"/>
  <c r="F478" i="3"/>
  <c r="E478" i="3"/>
  <c r="D478" i="3"/>
  <c r="C478" i="3"/>
  <c r="G471" i="3"/>
  <c r="F471" i="3"/>
  <c r="E471" i="3"/>
  <c r="D471" i="3"/>
  <c r="C471" i="3"/>
  <c r="G444" i="3"/>
  <c r="F444" i="3"/>
  <c r="E444" i="3"/>
  <c r="D444" i="3"/>
  <c r="C444" i="3"/>
  <c r="G368" i="3"/>
  <c r="F368" i="3"/>
  <c r="E368" i="3"/>
  <c r="D368" i="3"/>
  <c r="C368" i="3"/>
  <c r="G348" i="3"/>
  <c r="F348" i="3"/>
  <c r="E348" i="3"/>
  <c r="D348" i="3"/>
  <c r="C348" i="3"/>
  <c r="G320" i="3"/>
  <c r="F320" i="3"/>
  <c r="E320" i="3"/>
  <c r="D320" i="3"/>
  <c r="C320" i="3"/>
  <c r="G246" i="3"/>
  <c r="F246" i="3"/>
  <c r="E246" i="3"/>
  <c r="D246" i="3"/>
  <c r="C246" i="3"/>
  <c r="G224" i="3"/>
  <c r="F224" i="3"/>
  <c r="E224" i="3"/>
  <c r="D224" i="3"/>
  <c r="C224" i="3"/>
  <c r="G201" i="3"/>
  <c r="F201" i="3"/>
  <c r="E201" i="3"/>
  <c r="D201" i="3"/>
  <c r="C201" i="3"/>
  <c r="G197" i="3"/>
  <c r="F197" i="3"/>
  <c r="E197" i="3"/>
  <c r="D197" i="3"/>
  <c r="C197" i="3"/>
  <c r="G192" i="3"/>
  <c r="F192" i="3"/>
  <c r="E192" i="3"/>
  <c r="D192" i="3"/>
  <c r="C192" i="3"/>
  <c r="G180" i="3"/>
  <c r="F180" i="3"/>
  <c r="E180" i="3"/>
  <c r="D180" i="3"/>
  <c r="C180" i="3"/>
  <c r="G164" i="3"/>
  <c r="F164" i="3"/>
  <c r="E164" i="3"/>
  <c r="D164" i="3"/>
  <c r="C164" i="3"/>
  <c r="G158" i="3"/>
  <c r="F158" i="3"/>
  <c r="E158" i="3"/>
  <c r="D158" i="3"/>
  <c r="C158" i="3"/>
  <c r="G157" i="3"/>
  <c r="F157" i="3"/>
  <c r="E157" i="3"/>
  <c r="D157" i="3"/>
  <c r="C157" i="3"/>
  <c r="G68" i="3"/>
  <c r="F68" i="3"/>
  <c r="E68" i="3"/>
  <c r="D68" i="3"/>
  <c r="C68" i="3"/>
  <c r="G56" i="3"/>
  <c r="F56" i="3"/>
  <c r="E56" i="3"/>
  <c r="D56" i="3"/>
  <c r="C56" i="3"/>
  <c r="G14" i="3"/>
  <c r="F14" i="3"/>
  <c r="E14" i="3"/>
  <c r="D14" i="3"/>
  <c r="C14" i="3"/>
  <c r="G13" i="3"/>
  <c r="F13" i="3"/>
  <c r="E13" i="3"/>
  <c r="D13" i="3"/>
  <c r="C13" i="3"/>
  <c r="G527" i="3"/>
  <c r="F527" i="3"/>
  <c r="E527" i="3"/>
  <c r="D527" i="3"/>
  <c r="C527" i="3"/>
  <c r="G520" i="3"/>
  <c r="F520" i="3"/>
  <c r="E520" i="3"/>
  <c r="D520" i="3"/>
  <c r="C520" i="3"/>
  <c r="G462" i="3"/>
  <c r="F462" i="3"/>
  <c r="E462" i="3"/>
  <c r="D462" i="3"/>
  <c r="C462" i="3"/>
  <c r="G460" i="3"/>
  <c r="F460" i="3"/>
  <c r="E460" i="3"/>
  <c r="D460" i="3"/>
  <c r="C460" i="3"/>
  <c r="G432" i="3"/>
  <c r="F432" i="3"/>
  <c r="E432" i="3"/>
  <c r="D432" i="3"/>
  <c r="C432" i="3"/>
  <c r="G414" i="3"/>
  <c r="F414" i="3"/>
  <c r="E414" i="3"/>
  <c r="D414" i="3"/>
  <c r="C414" i="3"/>
  <c r="G383" i="3"/>
  <c r="F383" i="3"/>
  <c r="E383" i="3"/>
  <c r="D383" i="3"/>
  <c r="C383" i="3"/>
  <c r="G355" i="3"/>
  <c r="F355" i="3"/>
  <c r="E355" i="3"/>
  <c r="D355" i="3"/>
  <c r="C355" i="3"/>
  <c r="G322" i="3"/>
  <c r="F322" i="3"/>
  <c r="E322" i="3"/>
  <c r="D322" i="3"/>
  <c r="C322" i="3"/>
  <c r="G312" i="3"/>
  <c r="F312" i="3"/>
  <c r="E312" i="3"/>
  <c r="D312" i="3"/>
  <c r="C312" i="3"/>
  <c r="G292" i="3"/>
  <c r="F292" i="3"/>
  <c r="E292" i="3"/>
  <c r="D292" i="3"/>
  <c r="C292" i="3"/>
  <c r="G216" i="3"/>
  <c r="F216" i="3"/>
  <c r="E216" i="3"/>
  <c r="D216" i="3"/>
  <c r="C216" i="3"/>
  <c r="G179" i="3"/>
  <c r="F179" i="3"/>
  <c r="E179" i="3"/>
  <c r="D179" i="3"/>
  <c r="C179" i="3"/>
  <c r="G162" i="3"/>
  <c r="F162" i="3"/>
  <c r="E162" i="3"/>
  <c r="D162" i="3"/>
  <c r="C162" i="3"/>
  <c r="G149" i="3"/>
  <c r="F149" i="3"/>
  <c r="E149" i="3"/>
  <c r="D149" i="3"/>
  <c r="C149" i="3"/>
  <c r="G59" i="3"/>
  <c r="F59" i="3"/>
  <c r="E59" i="3"/>
  <c r="D59" i="3"/>
  <c r="C59" i="3"/>
  <c r="G55" i="3"/>
  <c r="F55" i="3"/>
  <c r="E55" i="3"/>
  <c r="D55" i="3"/>
  <c r="C55" i="3"/>
  <c r="G53" i="3"/>
  <c r="F53" i="3"/>
  <c r="E53" i="3"/>
  <c r="D53" i="3"/>
  <c r="C53" i="3"/>
  <c r="G41" i="3"/>
  <c r="F41" i="3"/>
  <c r="E41" i="3"/>
  <c r="D41" i="3"/>
  <c r="C41" i="3"/>
  <c r="G40" i="3"/>
  <c r="F40" i="3"/>
  <c r="E40" i="3"/>
  <c r="D40" i="3"/>
  <c r="C40" i="3"/>
  <c r="G30" i="3"/>
  <c r="F30" i="3"/>
  <c r="E30" i="3"/>
  <c r="D30" i="3"/>
  <c r="C30" i="3"/>
  <c r="G563" i="3"/>
  <c r="F563" i="3"/>
  <c r="E563" i="3"/>
  <c r="D563" i="3"/>
  <c r="C563" i="3"/>
  <c r="G505" i="3"/>
  <c r="F505" i="3"/>
  <c r="E505" i="3"/>
  <c r="D505" i="3"/>
  <c r="C505" i="3"/>
  <c r="G75" i="3"/>
  <c r="F75" i="3"/>
  <c r="E75" i="3"/>
  <c r="D75" i="3"/>
  <c r="C75" i="3"/>
  <c r="G443" i="3"/>
  <c r="F443" i="3"/>
  <c r="E443" i="3"/>
  <c r="D443" i="3"/>
  <c r="C443" i="3"/>
  <c r="G410" i="3"/>
  <c r="F410" i="3"/>
  <c r="E410" i="3"/>
  <c r="D410" i="3"/>
  <c r="C410" i="3"/>
  <c r="G398" i="3"/>
  <c r="F398" i="3"/>
  <c r="E398" i="3"/>
  <c r="D398" i="3"/>
  <c r="C398" i="3"/>
  <c r="G393" i="3"/>
  <c r="F393" i="3"/>
  <c r="E393" i="3"/>
  <c r="D393" i="3"/>
  <c r="C393" i="3"/>
  <c r="G389" i="3"/>
  <c r="F389" i="3"/>
  <c r="E389" i="3"/>
  <c r="D389" i="3"/>
  <c r="C389" i="3"/>
  <c r="G387" i="3"/>
  <c r="F387" i="3"/>
  <c r="E387" i="3"/>
  <c r="D387" i="3"/>
  <c r="C387" i="3"/>
  <c r="G371" i="3"/>
  <c r="F371" i="3"/>
  <c r="E371" i="3"/>
  <c r="D371" i="3"/>
  <c r="C371" i="3"/>
  <c r="G287" i="3"/>
  <c r="F287" i="3"/>
  <c r="E287" i="3"/>
  <c r="D287" i="3"/>
  <c r="C287" i="3"/>
  <c r="G277" i="3"/>
  <c r="F277" i="3"/>
  <c r="E277" i="3"/>
  <c r="D277" i="3"/>
  <c r="C277" i="3"/>
  <c r="G134" i="3"/>
  <c r="F134" i="3"/>
  <c r="E134" i="3"/>
  <c r="D134" i="3"/>
  <c r="C134" i="3"/>
  <c r="G132" i="3"/>
  <c r="F132" i="3"/>
  <c r="E132" i="3"/>
  <c r="D132" i="3"/>
  <c r="C132" i="3"/>
  <c r="G10" i="3"/>
  <c r="F10" i="3"/>
  <c r="E10" i="3"/>
  <c r="D10" i="3"/>
  <c r="C10" i="3"/>
  <c r="G559" i="3"/>
  <c r="F559" i="3"/>
  <c r="E559" i="3"/>
  <c r="D559" i="3"/>
  <c r="C559" i="3"/>
  <c r="G537" i="3"/>
  <c r="F537" i="3"/>
  <c r="E537" i="3"/>
  <c r="D537" i="3"/>
  <c r="C537" i="3"/>
  <c r="G529" i="3"/>
  <c r="F529" i="3"/>
  <c r="E529" i="3"/>
  <c r="D529" i="3"/>
  <c r="C529" i="3"/>
  <c r="G518" i="3"/>
  <c r="F518" i="3"/>
  <c r="E518" i="3"/>
  <c r="D518" i="3"/>
  <c r="C518" i="3"/>
  <c r="G496" i="3"/>
  <c r="F496" i="3"/>
  <c r="E496" i="3"/>
  <c r="D496" i="3"/>
  <c r="C496" i="3"/>
  <c r="G421" i="3"/>
  <c r="F421" i="3"/>
  <c r="E421" i="3"/>
  <c r="D421" i="3"/>
  <c r="C421" i="3"/>
  <c r="G409" i="3"/>
  <c r="F409" i="3"/>
  <c r="E409" i="3"/>
  <c r="D409" i="3"/>
  <c r="C409" i="3"/>
  <c r="G406" i="3"/>
  <c r="F406" i="3"/>
  <c r="E406" i="3"/>
  <c r="D406" i="3"/>
  <c r="C406" i="3"/>
  <c r="G381" i="3"/>
  <c r="F381" i="3"/>
  <c r="E381" i="3"/>
  <c r="D381" i="3"/>
  <c r="C381" i="3"/>
  <c r="G380" i="3"/>
  <c r="F380" i="3"/>
  <c r="E380" i="3"/>
  <c r="D380" i="3"/>
  <c r="C380" i="3"/>
  <c r="G353" i="3"/>
  <c r="F353" i="3"/>
  <c r="E353" i="3"/>
  <c r="D353" i="3"/>
  <c r="C353" i="3"/>
  <c r="G265" i="3"/>
  <c r="F265" i="3"/>
  <c r="E265" i="3"/>
  <c r="D265" i="3"/>
  <c r="C265" i="3"/>
  <c r="G209" i="3"/>
  <c r="F209" i="3"/>
  <c r="E209" i="3"/>
  <c r="D209" i="3"/>
  <c r="C209" i="3"/>
  <c r="G191" i="3"/>
  <c r="F191" i="3"/>
  <c r="E191" i="3"/>
  <c r="D191" i="3"/>
  <c r="C191" i="3"/>
  <c r="G90" i="3"/>
  <c r="F90" i="3"/>
  <c r="E90" i="3"/>
  <c r="D90" i="3"/>
  <c r="C90" i="3"/>
  <c r="G46" i="3"/>
  <c r="F46" i="3"/>
  <c r="E46" i="3"/>
  <c r="D46" i="3"/>
  <c r="C46" i="3"/>
  <c r="G23" i="3"/>
  <c r="F23" i="3"/>
  <c r="E23" i="3"/>
  <c r="D23" i="3"/>
  <c r="C23" i="3"/>
  <c r="G498" i="3"/>
  <c r="F498" i="3"/>
  <c r="E498" i="3"/>
  <c r="D498" i="3"/>
  <c r="C498" i="3"/>
  <c r="G485" i="3"/>
  <c r="F485" i="3"/>
  <c r="E485" i="3"/>
  <c r="D485" i="3"/>
  <c r="C485" i="3"/>
  <c r="G477" i="3"/>
  <c r="F477" i="3"/>
  <c r="E477" i="3"/>
  <c r="D477" i="3"/>
  <c r="C477" i="3"/>
  <c r="G469" i="3"/>
  <c r="F469" i="3"/>
  <c r="E469" i="3"/>
  <c r="D469" i="3"/>
  <c r="C469" i="3"/>
  <c r="G455" i="3"/>
  <c r="F455" i="3"/>
  <c r="E455" i="3"/>
  <c r="D455" i="3"/>
  <c r="C455" i="3"/>
  <c r="G451" i="3"/>
  <c r="F451" i="3"/>
  <c r="E451" i="3"/>
  <c r="D451" i="3"/>
  <c r="C451" i="3"/>
  <c r="G450" i="3"/>
  <c r="F450" i="3"/>
  <c r="E450" i="3"/>
  <c r="D450" i="3"/>
  <c r="C450" i="3"/>
  <c r="G404" i="3"/>
  <c r="F404" i="3"/>
  <c r="E404" i="3"/>
  <c r="D404" i="3"/>
  <c r="C404" i="3"/>
  <c r="G405" i="3"/>
  <c r="F405" i="3"/>
  <c r="E405" i="3"/>
  <c r="D405" i="3"/>
  <c r="C405" i="3"/>
  <c r="G402" i="3"/>
  <c r="F402" i="3"/>
  <c r="E402" i="3"/>
  <c r="D402" i="3"/>
  <c r="C402" i="3"/>
  <c r="G394" i="3"/>
  <c r="F394" i="3"/>
  <c r="E394" i="3"/>
  <c r="D394" i="3"/>
  <c r="C394" i="3"/>
  <c r="G364" i="3"/>
  <c r="F364" i="3"/>
  <c r="E364" i="3"/>
  <c r="D364" i="3"/>
  <c r="C364" i="3"/>
  <c r="G366" i="3"/>
  <c r="F366" i="3"/>
  <c r="E366" i="3"/>
  <c r="D366" i="3"/>
  <c r="C366" i="3"/>
  <c r="G290" i="3"/>
  <c r="F290" i="3"/>
  <c r="E290" i="3"/>
  <c r="D290" i="3"/>
  <c r="C290" i="3"/>
  <c r="G286" i="3"/>
  <c r="F286" i="3"/>
  <c r="E286" i="3"/>
  <c r="D286" i="3"/>
  <c r="C286" i="3"/>
  <c r="G272" i="3"/>
  <c r="F272" i="3"/>
  <c r="E272" i="3"/>
  <c r="D272" i="3"/>
  <c r="C272" i="3"/>
  <c r="G264" i="3"/>
  <c r="F264" i="3"/>
  <c r="E264" i="3"/>
  <c r="D264" i="3"/>
  <c r="C264" i="3"/>
  <c r="G252" i="3"/>
  <c r="F252" i="3"/>
  <c r="E252" i="3"/>
  <c r="D252" i="3"/>
  <c r="C252" i="3"/>
  <c r="G249" i="3"/>
  <c r="F249" i="3"/>
  <c r="E249" i="3"/>
  <c r="D249" i="3"/>
  <c r="C249" i="3"/>
  <c r="G248" i="3"/>
  <c r="F248" i="3"/>
  <c r="E248" i="3"/>
  <c r="D248" i="3"/>
  <c r="C248" i="3"/>
  <c r="G245" i="3"/>
  <c r="F245" i="3"/>
  <c r="E245" i="3"/>
  <c r="D245" i="3"/>
  <c r="C245" i="3"/>
  <c r="G234" i="3"/>
  <c r="F234" i="3"/>
  <c r="E234" i="3"/>
  <c r="D234" i="3"/>
  <c r="C234" i="3"/>
  <c r="G233" i="3"/>
  <c r="F233" i="3"/>
  <c r="E233" i="3"/>
  <c r="D233" i="3"/>
  <c r="C233" i="3"/>
  <c r="G206" i="3"/>
  <c r="F206" i="3"/>
  <c r="E206" i="3"/>
  <c r="D206" i="3"/>
  <c r="C206" i="3"/>
  <c r="G114" i="3"/>
  <c r="F114" i="3"/>
  <c r="E114" i="3"/>
  <c r="D114" i="3"/>
  <c r="C114" i="3"/>
  <c r="G495" i="3"/>
  <c r="F495" i="3"/>
  <c r="E495" i="3"/>
  <c r="D495" i="3"/>
  <c r="C495" i="3"/>
  <c r="G57" i="3"/>
  <c r="F57" i="3"/>
  <c r="E57" i="3"/>
  <c r="D57" i="3"/>
  <c r="A57" i="3" s="1"/>
  <c r="C57" i="3"/>
  <c r="G37" i="3"/>
  <c r="F37" i="3"/>
  <c r="E37" i="3"/>
  <c r="D37" i="3"/>
  <c r="C37" i="3"/>
  <c r="G29" i="3"/>
  <c r="F29" i="3"/>
  <c r="E29" i="3"/>
  <c r="D29" i="3"/>
  <c r="C29" i="3"/>
  <c r="G28" i="3"/>
  <c r="F28" i="3"/>
  <c r="E28" i="3"/>
  <c r="D28" i="3"/>
  <c r="C28" i="3"/>
  <c r="G26" i="3"/>
  <c r="F26" i="3"/>
  <c r="E26" i="3"/>
  <c r="D26" i="3"/>
  <c r="C26" i="3"/>
  <c r="G22" i="3"/>
  <c r="F22" i="3"/>
  <c r="E22" i="3"/>
  <c r="D22" i="3"/>
  <c r="C22" i="3"/>
  <c r="G547" i="3"/>
  <c r="F547" i="3"/>
  <c r="E547" i="3"/>
  <c r="D547" i="3"/>
  <c r="C547" i="3"/>
  <c r="G525" i="3"/>
  <c r="F525" i="3"/>
  <c r="E525" i="3"/>
  <c r="D525" i="3"/>
  <c r="C525" i="3"/>
  <c r="G511" i="3"/>
  <c r="F511" i="3"/>
  <c r="E511" i="3"/>
  <c r="D511" i="3"/>
  <c r="C511" i="3"/>
  <c r="G437" i="3"/>
  <c r="F437" i="3"/>
  <c r="E437" i="3"/>
  <c r="D437" i="3"/>
  <c r="C437" i="3"/>
  <c r="G430" i="3"/>
  <c r="F430" i="3"/>
  <c r="E430" i="3"/>
  <c r="D430" i="3"/>
  <c r="C430" i="3"/>
  <c r="G429" i="3"/>
  <c r="F429" i="3"/>
  <c r="E429" i="3"/>
  <c r="D429" i="3"/>
  <c r="C429" i="3"/>
  <c r="G424" i="3"/>
  <c r="F424" i="3"/>
  <c r="E424" i="3"/>
  <c r="D424" i="3"/>
  <c r="C424" i="3"/>
  <c r="G413" i="3"/>
  <c r="F413" i="3"/>
  <c r="E413" i="3"/>
  <c r="D413" i="3"/>
  <c r="C413" i="3"/>
  <c r="G390" i="3"/>
  <c r="F390" i="3"/>
  <c r="E390" i="3"/>
  <c r="D390" i="3"/>
  <c r="C390" i="3"/>
  <c r="G274" i="3"/>
  <c r="F274" i="3"/>
  <c r="E274" i="3"/>
  <c r="D274" i="3"/>
  <c r="C274" i="3"/>
  <c r="G379" i="3"/>
  <c r="F379" i="3"/>
  <c r="E379" i="3"/>
  <c r="D379" i="3"/>
  <c r="C379" i="3"/>
  <c r="G341" i="3"/>
  <c r="F341" i="3"/>
  <c r="E341" i="3"/>
  <c r="D341" i="3"/>
  <c r="C341" i="3"/>
  <c r="G334" i="3"/>
  <c r="F334" i="3"/>
  <c r="E334" i="3"/>
  <c r="D334" i="3"/>
  <c r="C334" i="3"/>
  <c r="G330" i="3"/>
  <c r="F330" i="3"/>
  <c r="E330" i="3"/>
  <c r="D330" i="3"/>
  <c r="C330" i="3"/>
  <c r="G335" i="3"/>
  <c r="F335" i="3"/>
  <c r="E335" i="3"/>
  <c r="D335" i="3"/>
  <c r="C335" i="3"/>
  <c r="G329" i="3"/>
  <c r="F329" i="3"/>
  <c r="E329" i="3"/>
  <c r="D329" i="3"/>
  <c r="C329" i="3"/>
  <c r="G327" i="3"/>
  <c r="F327" i="3"/>
  <c r="E327" i="3"/>
  <c r="D327" i="3"/>
  <c r="C327" i="3"/>
  <c r="G328" i="3"/>
  <c r="F328" i="3"/>
  <c r="E328" i="3"/>
  <c r="D328" i="3"/>
  <c r="C328" i="3"/>
  <c r="G324" i="3"/>
  <c r="F324" i="3"/>
  <c r="E324" i="3"/>
  <c r="D324" i="3"/>
  <c r="A324" i="3" s="1"/>
  <c r="C324" i="3"/>
  <c r="G316" i="3"/>
  <c r="F316" i="3"/>
  <c r="E316" i="3"/>
  <c r="D316" i="3"/>
  <c r="C316" i="3"/>
  <c r="G303" i="3"/>
  <c r="F303" i="3"/>
  <c r="E303" i="3"/>
  <c r="D303" i="3"/>
  <c r="C303" i="3"/>
  <c r="G302" i="3"/>
  <c r="F302" i="3"/>
  <c r="E302" i="3"/>
  <c r="D302" i="3"/>
  <c r="C302" i="3"/>
  <c r="G281" i="3"/>
  <c r="F281" i="3"/>
  <c r="E281" i="3"/>
  <c r="D281" i="3"/>
  <c r="C281" i="3"/>
  <c r="G260" i="3"/>
  <c r="F260" i="3"/>
  <c r="E260" i="3"/>
  <c r="D260" i="3"/>
  <c r="C260" i="3"/>
  <c r="G243" i="3"/>
  <c r="F243" i="3"/>
  <c r="E243" i="3"/>
  <c r="D243" i="3"/>
  <c r="C243" i="3"/>
  <c r="G236" i="3"/>
  <c r="F236" i="3"/>
  <c r="E236" i="3"/>
  <c r="D236" i="3"/>
  <c r="C236" i="3"/>
  <c r="G199" i="3"/>
  <c r="F199" i="3"/>
  <c r="E199" i="3"/>
  <c r="D199" i="3"/>
  <c r="C199" i="3"/>
  <c r="G198" i="3"/>
  <c r="F198" i="3"/>
  <c r="E198" i="3"/>
  <c r="D198" i="3"/>
  <c r="C198" i="3"/>
  <c r="G154" i="3"/>
  <c r="F154" i="3"/>
  <c r="E154" i="3"/>
  <c r="D154" i="3"/>
  <c r="C154" i="3"/>
  <c r="G118" i="3"/>
  <c r="F118" i="3"/>
  <c r="E118" i="3"/>
  <c r="D118" i="3"/>
  <c r="C118" i="3"/>
  <c r="G110" i="3"/>
  <c r="F110" i="3"/>
  <c r="E110" i="3"/>
  <c r="D110" i="3"/>
  <c r="C110" i="3"/>
  <c r="G108" i="3"/>
  <c r="F108" i="3"/>
  <c r="E108" i="3"/>
  <c r="D108" i="3"/>
  <c r="C108" i="3"/>
  <c r="G83" i="3"/>
  <c r="F83" i="3"/>
  <c r="E83" i="3"/>
  <c r="D83" i="3"/>
  <c r="C83" i="3"/>
  <c r="G82" i="3"/>
  <c r="F82" i="3"/>
  <c r="E82" i="3"/>
  <c r="D82" i="3"/>
  <c r="C82" i="3"/>
  <c r="G79" i="3"/>
  <c r="F79" i="3"/>
  <c r="E79" i="3"/>
  <c r="D79" i="3"/>
  <c r="C79" i="3"/>
  <c r="G78" i="3"/>
  <c r="F78" i="3"/>
  <c r="E78" i="3"/>
  <c r="D78" i="3"/>
  <c r="C78" i="3"/>
  <c r="G67" i="3"/>
  <c r="F67" i="3"/>
  <c r="E67" i="3"/>
  <c r="D67" i="3"/>
  <c r="C67" i="3"/>
  <c r="G50" i="3"/>
  <c r="F50" i="3"/>
  <c r="E50" i="3"/>
  <c r="D50" i="3"/>
  <c r="C50" i="3"/>
  <c r="G49" i="3"/>
  <c r="F49" i="3"/>
  <c r="E49" i="3"/>
  <c r="D49" i="3"/>
  <c r="C49" i="3"/>
  <c r="G536" i="3"/>
  <c r="F536" i="3"/>
  <c r="E536" i="3"/>
  <c r="D536" i="3"/>
  <c r="C536" i="3"/>
  <c r="G515" i="3"/>
  <c r="F515" i="3"/>
  <c r="E515" i="3"/>
  <c r="D515" i="3"/>
  <c r="C515" i="3"/>
  <c r="G504" i="3"/>
  <c r="F504" i="3"/>
  <c r="E504" i="3"/>
  <c r="D504" i="3"/>
  <c r="C504" i="3"/>
  <c r="G499" i="3"/>
  <c r="F499" i="3"/>
  <c r="E499" i="3"/>
  <c r="D499" i="3"/>
  <c r="C499" i="3"/>
  <c r="G474" i="3"/>
  <c r="F474" i="3"/>
  <c r="E474" i="3"/>
  <c r="D474" i="3"/>
  <c r="C474" i="3"/>
  <c r="G473" i="3"/>
  <c r="F473" i="3"/>
  <c r="E473" i="3"/>
  <c r="D473" i="3"/>
  <c r="C473" i="3"/>
  <c r="G247" i="3"/>
  <c r="F247" i="3"/>
  <c r="E247" i="3"/>
  <c r="D247" i="3"/>
  <c r="C247" i="3"/>
  <c r="G457" i="3"/>
  <c r="F457" i="3"/>
  <c r="E457" i="3"/>
  <c r="D457" i="3"/>
  <c r="C457" i="3"/>
  <c r="G456" i="3"/>
  <c r="F456" i="3"/>
  <c r="E456" i="3"/>
  <c r="D456" i="3"/>
  <c r="C456" i="3"/>
  <c r="G448" i="3"/>
  <c r="F448" i="3"/>
  <c r="E448" i="3"/>
  <c r="D448" i="3"/>
  <c r="C448" i="3"/>
  <c r="G447" i="3"/>
  <c r="F447" i="3"/>
  <c r="E447" i="3"/>
  <c r="D447" i="3"/>
  <c r="C447" i="3"/>
  <c r="G438" i="3"/>
  <c r="F438" i="3"/>
  <c r="E438" i="3"/>
  <c r="D438" i="3"/>
  <c r="C438" i="3"/>
  <c r="G433" i="3"/>
  <c r="F433" i="3"/>
  <c r="E433" i="3"/>
  <c r="D433" i="3"/>
  <c r="C433" i="3"/>
  <c r="G417" i="3"/>
  <c r="F417" i="3"/>
  <c r="E417" i="3"/>
  <c r="D417" i="3"/>
  <c r="C417" i="3"/>
  <c r="G210" i="3"/>
  <c r="F210" i="3"/>
  <c r="E210" i="3"/>
  <c r="D210" i="3"/>
  <c r="C210" i="3"/>
  <c r="G367" i="3"/>
  <c r="F367" i="3"/>
  <c r="E367" i="3"/>
  <c r="D367" i="3"/>
  <c r="C367" i="3"/>
  <c r="G365" i="3"/>
  <c r="F365" i="3"/>
  <c r="E365" i="3"/>
  <c r="D365" i="3"/>
  <c r="C365" i="3"/>
  <c r="G494" i="3"/>
  <c r="F494" i="3"/>
  <c r="E494" i="3"/>
  <c r="D494" i="3"/>
  <c r="C494" i="3"/>
  <c r="G339" i="3"/>
  <c r="F339" i="3"/>
  <c r="E339" i="3"/>
  <c r="D339" i="3"/>
  <c r="C339" i="3"/>
  <c r="G340" i="3"/>
  <c r="F340" i="3"/>
  <c r="E340" i="3"/>
  <c r="D340" i="3"/>
  <c r="C340" i="3"/>
  <c r="G317" i="3"/>
  <c r="F317" i="3"/>
  <c r="E317" i="3"/>
  <c r="D317" i="3"/>
  <c r="C317" i="3"/>
  <c r="G313" i="3"/>
  <c r="F313" i="3"/>
  <c r="E313" i="3"/>
  <c r="D313" i="3"/>
  <c r="C313" i="3"/>
  <c r="G308" i="3"/>
  <c r="F308" i="3"/>
  <c r="E308" i="3"/>
  <c r="D308" i="3"/>
  <c r="C308" i="3"/>
  <c r="G3" i="3"/>
  <c r="F3" i="3"/>
  <c r="E3" i="3"/>
  <c r="D3" i="3"/>
  <c r="C3" i="3"/>
  <c r="G297" i="3"/>
  <c r="F297" i="3"/>
  <c r="E297" i="3"/>
  <c r="D297" i="3"/>
  <c r="C297" i="3"/>
  <c r="G296" i="3"/>
  <c r="F296" i="3"/>
  <c r="E296" i="3"/>
  <c r="D296" i="3"/>
  <c r="C296" i="3"/>
  <c r="G285" i="3"/>
  <c r="F285" i="3"/>
  <c r="E285" i="3"/>
  <c r="D285" i="3"/>
  <c r="C285" i="3"/>
  <c r="G284" i="3"/>
  <c r="F284" i="3"/>
  <c r="E284" i="3"/>
  <c r="D284" i="3"/>
  <c r="C284" i="3"/>
  <c r="G273" i="3"/>
  <c r="F273" i="3"/>
  <c r="E273" i="3"/>
  <c r="D273" i="3"/>
  <c r="C273" i="3"/>
  <c r="G269" i="3"/>
  <c r="F269" i="3"/>
  <c r="E269" i="3"/>
  <c r="D269" i="3"/>
  <c r="C269" i="3"/>
  <c r="G267" i="3"/>
  <c r="F267" i="3"/>
  <c r="E267" i="3"/>
  <c r="D267" i="3"/>
  <c r="C267" i="3"/>
  <c r="G241" i="3"/>
  <c r="F241" i="3"/>
  <c r="E241" i="3"/>
  <c r="D241" i="3"/>
  <c r="C241" i="3"/>
  <c r="G238" i="3"/>
  <c r="F238" i="3"/>
  <c r="E238" i="3"/>
  <c r="D238" i="3"/>
  <c r="C238" i="3"/>
  <c r="G231" i="3"/>
  <c r="F231" i="3"/>
  <c r="E231" i="3"/>
  <c r="D231" i="3"/>
  <c r="C231" i="3"/>
  <c r="G229" i="3"/>
  <c r="F229" i="3"/>
  <c r="E229" i="3"/>
  <c r="D229" i="3"/>
  <c r="C229" i="3"/>
  <c r="G223" i="3"/>
  <c r="F223" i="3"/>
  <c r="E223" i="3"/>
  <c r="D223" i="3"/>
  <c r="C223" i="3"/>
  <c r="G214" i="3"/>
  <c r="F214" i="3"/>
  <c r="E214" i="3"/>
  <c r="D214" i="3"/>
  <c r="C214" i="3"/>
  <c r="G166" i="3"/>
  <c r="F166" i="3"/>
  <c r="E166" i="3"/>
  <c r="D166" i="3"/>
  <c r="C166" i="3"/>
  <c r="G165" i="3"/>
  <c r="F165" i="3"/>
  <c r="E165" i="3"/>
  <c r="D165" i="3"/>
  <c r="C165" i="3"/>
  <c r="G150" i="3"/>
  <c r="F150" i="3"/>
  <c r="E150" i="3"/>
  <c r="D150" i="3"/>
  <c r="C150" i="3"/>
  <c r="G143" i="3"/>
  <c r="F143" i="3"/>
  <c r="E143" i="3"/>
  <c r="D143" i="3"/>
  <c r="C143" i="3"/>
  <c r="G138" i="3"/>
  <c r="F138" i="3"/>
  <c r="E138" i="3"/>
  <c r="D138" i="3"/>
  <c r="C138" i="3"/>
  <c r="G124" i="3"/>
  <c r="F124" i="3"/>
  <c r="E124" i="3"/>
  <c r="D124" i="3"/>
  <c r="C124" i="3"/>
  <c r="G101" i="3"/>
  <c r="F101" i="3"/>
  <c r="E101" i="3"/>
  <c r="D101" i="3"/>
  <c r="C101" i="3"/>
  <c r="G95" i="3"/>
  <c r="F95" i="3"/>
  <c r="E95" i="3"/>
  <c r="D95" i="3"/>
  <c r="C95" i="3"/>
  <c r="G60" i="3"/>
  <c r="F60" i="3"/>
  <c r="E60" i="3"/>
  <c r="D60" i="3"/>
  <c r="C60" i="3"/>
  <c r="G54" i="3"/>
  <c r="F54" i="3"/>
  <c r="E54" i="3"/>
  <c r="D54" i="3"/>
  <c r="C54" i="3"/>
  <c r="G33" i="3"/>
  <c r="F33" i="3"/>
  <c r="E33" i="3"/>
  <c r="D33" i="3"/>
  <c r="C33" i="3"/>
  <c r="G21" i="3"/>
  <c r="F21" i="3"/>
  <c r="E21" i="3"/>
  <c r="D21" i="3"/>
  <c r="C21" i="3"/>
  <c r="G17" i="3"/>
  <c r="F17" i="3"/>
  <c r="E17" i="3"/>
  <c r="D17" i="3"/>
  <c r="C17" i="3"/>
  <c r="G15" i="3"/>
  <c r="F15" i="3"/>
  <c r="E15" i="3"/>
  <c r="D15" i="3"/>
  <c r="C15" i="3"/>
  <c r="G9" i="3"/>
  <c r="F9" i="3"/>
  <c r="E9" i="3"/>
  <c r="D9" i="3"/>
  <c r="C9" i="3"/>
  <c r="G8" i="3"/>
  <c r="F8" i="3"/>
  <c r="E8" i="3"/>
  <c r="D8" i="3"/>
  <c r="C8" i="3"/>
  <c r="G555" i="3"/>
  <c r="F555" i="3"/>
  <c r="E555" i="3"/>
  <c r="D555" i="3"/>
  <c r="C555" i="3"/>
  <c r="G472" i="3"/>
  <c r="F472" i="3"/>
  <c r="E472" i="3"/>
  <c r="D472" i="3"/>
  <c r="C472" i="3"/>
  <c r="G468" i="3"/>
  <c r="F468" i="3"/>
  <c r="E468" i="3"/>
  <c r="D468" i="3"/>
  <c r="C468" i="3"/>
  <c r="G467" i="3"/>
  <c r="F467" i="3"/>
  <c r="E467" i="3"/>
  <c r="D467" i="3"/>
  <c r="C467" i="3"/>
  <c r="G463" i="3"/>
  <c r="F463" i="3"/>
  <c r="E463" i="3"/>
  <c r="D463" i="3"/>
  <c r="C463" i="3"/>
  <c r="G461" i="3"/>
  <c r="F461" i="3"/>
  <c r="E461" i="3"/>
  <c r="D461" i="3"/>
  <c r="C461" i="3"/>
  <c r="G445" i="3"/>
  <c r="F445" i="3"/>
  <c r="E445" i="3"/>
  <c r="D445" i="3"/>
  <c r="C445" i="3"/>
  <c r="G400" i="3"/>
  <c r="F400" i="3"/>
  <c r="E400" i="3"/>
  <c r="D400" i="3"/>
  <c r="C400" i="3"/>
  <c r="G396" i="3"/>
  <c r="F396" i="3"/>
  <c r="E396" i="3"/>
  <c r="D396" i="3"/>
  <c r="C396" i="3"/>
  <c r="G391" i="3"/>
  <c r="F391" i="3"/>
  <c r="E391" i="3"/>
  <c r="D391" i="3"/>
  <c r="C391" i="3"/>
  <c r="G351" i="3"/>
  <c r="F351" i="3"/>
  <c r="E351" i="3"/>
  <c r="D351" i="3"/>
  <c r="C351" i="3"/>
  <c r="G342" i="3"/>
  <c r="F342" i="3"/>
  <c r="E342" i="3"/>
  <c r="D342" i="3"/>
  <c r="C342" i="3"/>
  <c r="G319" i="3"/>
  <c r="F319" i="3"/>
  <c r="E319" i="3"/>
  <c r="D319" i="3"/>
  <c r="C319" i="3"/>
  <c r="G314" i="3"/>
  <c r="F314" i="3"/>
  <c r="E314" i="3"/>
  <c r="D314" i="3"/>
  <c r="C314" i="3"/>
  <c r="G307" i="3"/>
  <c r="F307" i="3"/>
  <c r="E307" i="3"/>
  <c r="D307" i="3"/>
  <c r="C307" i="3"/>
  <c r="G305" i="3"/>
  <c r="F305" i="3"/>
  <c r="E305" i="3"/>
  <c r="D305" i="3"/>
  <c r="C305" i="3"/>
  <c r="G369" i="3"/>
  <c r="F369" i="3"/>
  <c r="E369" i="3"/>
  <c r="D369" i="3"/>
  <c r="C369" i="3"/>
  <c r="G235" i="3"/>
  <c r="F235" i="3"/>
  <c r="E235" i="3"/>
  <c r="D235" i="3"/>
  <c r="C235" i="3"/>
  <c r="G213" i="3"/>
  <c r="F213" i="3"/>
  <c r="E213" i="3"/>
  <c r="D213" i="3"/>
  <c r="C213" i="3"/>
  <c r="G211" i="3"/>
  <c r="F211" i="3"/>
  <c r="E211" i="3"/>
  <c r="D211" i="3"/>
  <c r="C211" i="3"/>
  <c r="G127" i="3"/>
  <c r="F127" i="3"/>
  <c r="E127" i="3"/>
  <c r="D127" i="3"/>
  <c r="C127" i="3"/>
  <c r="G116" i="3"/>
  <c r="F116" i="3"/>
  <c r="E116" i="3"/>
  <c r="D116" i="3"/>
  <c r="C116" i="3"/>
  <c r="G113" i="3"/>
  <c r="F113" i="3"/>
  <c r="E113" i="3"/>
  <c r="D113" i="3"/>
  <c r="C113" i="3"/>
  <c r="G98" i="3"/>
  <c r="F98" i="3"/>
  <c r="E98" i="3"/>
  <c r="D98" i="3"/>
  <c r="C98" i="3"/>
  <c r="G76" i="3"/>
  <c r="F76" i="3"/>
  <c r="E76" i="3"/>
  <c r="D76" i="3"/>
  <c r="C76" i="3"/>
  <c r="G408" i="3"/>
  <c r="F408" i="3"/>
  <c r="E408" i="3"/>
  <c r="D408" i="3"/>
  <c r="C408" i="3"/>
  <c r="G541" i="3"/>
  <c r="F541" i="3"/>
  <c r="E541" i="3"/>
  <c r="D541" i="3"/>
  <c r="C541" i="3"/>
  <c r="G427" i="3"/>
  <c r="F427" i="3"/>
  <c r="E427" i="3"/>
  <c r="D427" i="3"/>
  <c r="C427" i="3"/>
  <c r="G497" i="3"/>
  <c r="F497" i="3"/>
  <c r="E497" i="3"/>
  <c r="D497" i="3"/>
  <c r="C497" i="3"/>
  <c r="G386" i="3"/>
  <c r="F386" i="3"/>
  <c r="E386" i="3"/>
  <c r="D386" i="3"/>
  <c r="C386" i="3"/>
  <c r="G255" i="3"/>
  <c r="F255" i="3"/>
  <c r="E255" i="3"/>
  <c r="D255" i="3"/>
  <c r="C255" i="3"/>
  <c r="G228" i="3"/>
  <c r="F228" i="3"/>
  <c r="E228" i="3"/>
  <c r="D228" i="3"/>
  <c r="C228" i="3"/>
  <c r="G226" i="3"/>
  <c r="F226" i="3"/>
  <c r="E226" i="3"/>
  <c r="D226" i="3"/>
  <c r="C226" i="3"/>
  <c r="G215" i="3"/>
  <c r="F215" i="3"/>
  <c r="E215" i="3"/>
  <c r="D215" i="3"/>
  <c r="C215" i="3"/>
  <c r="G194" i="3"/>
  <c r="F194" i="3"/>
  <c r="E194" i="3"/>
  <c r="D194" i="3"/>
  <c r="C194" i="3"/>
  <c r="G142" i="3"/>
  <c r="F142" i="3"/>
  <c r="E142" i="3"/>
  <c r="D142" i="3"/>
  <c r="C142" i="3"/>
  <c r="G122" i="3"/>
  <c r="F122" i="3"/>
  <c r="E122" i="3"/>
  <c r="D122" i="3"/>
  <c r="C122" i="3"/>
  <c r="G532" i="3"/>
  <c r="F532" i="3"/>
  <c r="E532" i="3"/>
  <c r="D532" i="3"/>
  <c r="C532" i="3"/>
  <c r="G501" i="3"/>
  <c r="F501" i="3"/>
  <c r="E501" i="3"/>
  <c r="D501" i="3"/>
  <c r="C501" i="3"/>
  <c r="G493" i="3"/>
  <c r="F493" i="3"/>
  <c r="E493" i="3"/>
  <c r="D493" i="3"/>
  <c r="C493" i="3"/>
  <c r="G480" i="3"/>
  <c r="F480" i="3"/>
  <c r="E480" i="3"/>
  <c r="D480" i="3"/>
  <c r="C480" i="3"/>
  <c r="G416" i="3"/>
  <c r="F416" i="3"/>
  <c r="E416" i="3"/>
  <c r="D416" i="3"/>
  <c r="C416" i="3"/>
  <c r="G415" i="3"/>
  <c r="F415" i="3"/>
  <c r="E415" i="3"/>
  <c r="D415" i="3"/>
  <c r="C415" i="3"/>
  <c r="G310" i="3"/>
  <c r="F310" i="3"/>
  <c r="E310" i="3"/>
  <c r="D310" i="3"/>
  <c r="C310" i="3"/>
  <c r="G257" i="3"/>
  <c r="F257" i="3"/>
  <c r="E257" i="3"/>
  <c r="D257" i="3"/>
  <c r="C257" i="3"/>
  <c r="G256" i="3"/>
  <c r="F256" i="3"/>
  <c r="E256" i="3"/>
  <c r="D256" i="3"/>
  <c r="C256" i="3"/>
  <c r="G250" i="3"/>
  <c r="F250" i="3"/>
  <c r="E250" i="3"/>
  <c r="D250" i="3"/>
  <c r="C250" i="3"/>
  <c r="G242" i="3"/>
  <c r="F242" i="3"/>
  <c r="E242" i="3"/>
  <c r="D242" i="3"/>
  <c r="C242" i="3"/>
  <c r="G222" i="3"/>
  <c r="F222" i="3"/>
  <c r="E222" i="3"/>
  <c r="D222" i="3"/>
  <c r="C222" i="3"/>
  <c r="G212" i="3"/>
  <c r="F212" i="3"/>
  <c r="E212" i="3"/>
  <c r="D212" i="3"/>
  <c r="C212" i="3"/>
  <c r="G196" i="3"/>
  <c r="F196" i="3"/>
  <c r="E196" i="3"/>
  <c r="D196" i="3"/>
  <c r="C196" i="3"/>
  <c r="G174" i="3"/>
  <c r="F174" i="3"/>
  <c r="E174" i="3"/>
  <c r="D174" i="3"/>
  <c r="C174" i="3"/>
  <c r="G168" i="3"/>
  <c r="F168" i="3"/>
  <c r="E168" i="3"/>
  <c r="D168" i="3"/>
  <c r="C168" i="3"/>
  <c r="G161" i="3"/>
  <c r="F161" i="3"/>
  <c r="E161" i="3"/>
  <c r="D161" i="3"/>
  <c r="C161" i="3"/>
  <c r="G152" i="3"/>
  <c r="F152" i="3"/>
  <c r="E152" i="3"/>
  <c r="D152" i="3"/>
  <c r="C152" i="3"/>
  <c r="G115" i="3"/>
  <c r="F115" i="3"/>
  <c r="E115" i="3"/>
  <c r="D115" i="3"/>
  <c r="C115" i="3"/>
  <c r="G104" i="3"/>
  <c r="F104" i="3"/>
  <c r="E104" i="3"/>
  <c r="D104" i="3"/>
  <c r="C104" i="3"/>
  <c r="G92" i="3"/>
  <c r="F92" i="3"/>
  <c r="E92" i="3"/>
  <c r="D92" i="3"/>
  <c r="C92" i="3"/>
  <c r="G91" i="3"/>
  <c r="F91" i="3"/>
  <c r="E91" i="3"/>
  <c r="D91" i="3"/>
  <c r="C91" i="3"/>
  <c r="G70" i="3"/>
  <c r="F70" i="3"/>
  <c r="E70" i="3"/>
  <c r="D70" i="3"/>
  <c r="C70" i="3"/>
  <c r="G47" i="3"/>
  <c r="F47" i="3"/>
  <c r="E47" i="3"/>
  <c r="D47" i="3"/>
  <c r="C47" i="3"/>
  <c r="G42" i="3"/>
  <c r="F42" i="3"/>
  <c r="E42" i="3"/>
  <c r="D42" i="3"/>
  <c r="C42" i="3"/>
  <c r="G5" i="3"/>
  <c r="F5" i="3"/>
  <c r="E5" i="3"/>
  <c r="D5" i="3"/>
  <c r="C5" i="3"/>
  <c r="G538" i="3"/>
  <c r="F538" i="3"/>
  <c r="E538" i="3"/>
  <c r="D538" i="3"/>
  <c r="C538" i="3"/>
  <c r="G530" i="3"/>
  <c r="F530" i="3"/>
  <c r="E530" i="3"/>
  <c r="D530" i="3"/>
  <c r="C530" i="3"/>
  <c r="G500" i="3"/>
  <c r="F500" i="3"/>
  <c r="E500" i="3"/>
  <c r="D500" i="3"/>
  <c r="C500" i="3"/>
  <c r="G452" i="3"/>
  <c r="F452" i="3"/>
  <c r="E452" i="3"/>
  <c r="D452" i="3"/>
  <c r="C452" i="3"/>
  <c r="G350" i="3"/>
  <c r="F350" i="3"/>
  <c r="E350" i="3"/>
  <c r="D350" i="3"/>
  <c r="C350" i="3"/>
  <c r="G239" i="3"/>
  <c r="F239" i="3"/>
  <c r="E239" i="3"/>
  <c r="D239" i="3"/>
  <c r="C239" i="3"/>
  <c r="G237" i="3"/>
  <c r="F237" i="3"/>
  <c r="E237" i="3"/>
  <c r="D237" i="3"/>
  <c r="C237" i="3"/>
  <c r="G220" i="3"/>
  <c r="F220" i="3"/>
  <c r="E220" i="3"/>
  <c r="D220" i="3"/>
  <c r="C220" i="3"/>
  <c r="G204" i="3"/>
  <c r="F204" i="3"/>
  <c r="E204" i="3"/>
  <c r="D204" i="3"/>
  <c r="C204" i="3"/>
  <c r="G184" i="3"/>
  <c r="F184" i="3"/>
  <c r="E184" i="3"/>
  <c r="D184" i="3"/>
  <c r="C184" i="3"/>
  <c r="G119" i="3"/>
  <c r="F119" i="3"/>
  <c r="E119" i="3"/>
  <c r="D119" i="3"/>
  <c r="C119" i="3"/>
  <c r="G27" i="3"/>
  <c r="F27" i="3"/>
  <c r="E27" i="3"/>
  <c r="D27" i="3"/>
  <c r="C27" i="3"/>
  <c r="G564" i="3"/>
  <c r="F564" i="3"/>
  <c r="E564" i="3"/>
  <c r="D564" i="3"/>
  <c r="C564" i="3"/>
  <c r="G557" i="3"/>
  <c r="F557" i="3"/>
  <c r="E557" i="3"/>
  <c r="D557" i="3"/>
  <c r="C557" i="3"/>
  <c r="G556" i="3"/>
  <c r="F556" i="3"/>
  <c r="E556" i="3"/>
  <c r="D556" i="3"/>
  <c r="C556" i="3"/>
  <c r="G544" i="3"/>
  <c r="F544" i="3"/>
  <c r="E544" i="3"/>
  <c r="D544" i="3"/>
  <c r="C544" i="3"/>
  <c r="G535" i="3"/>
  <c r="F535" i="3"/>
  <c r="E535" i="3"/>
  <c r="D535" i="3"/>
  <c r="C535" i="3"/>
  <c r="G531" i="3"/>
  <c r="F531" i="3"/>
  <c r="E531" i="3"/>
  <c r="D531" i="3"/>
  <c r="C531" i="3"/>
  <c r="G524" i="3"/>
  <c r="F524" i="3"/>
  <c r="E524" i="3"/>
  <c r="D524" i="3"/>
  <c r="C524" i="3"/>
  <c r="G487" i="3"/>
  <c r="F487" i="3"/>
  <c r="E487" i="3"/>
  <c r="D487" i="3"/>
  <c r="C487" i="3"/>
  <c r="G465" i="3"/>
  <c r="F465" i="3"/>
  <c r="E465" i="3"/>
  <c r="D465" i="3"/>
  <c r="C465" i="3"/>
  <c r="G397" i="3"/>
  <c r="F397" i="3"/>
  <c r="E397" i="3"/>
  <c r="D397" i="3"/>
  <c r="C397" i="3"/>
  <c r="G382" i="3"/>
  <c r="F382" i="3"/>
  <c r="E382" i="3"/>
  <c r="D382" i="3"/>
  <c r="C382" i="3"/>
  <c r="G347" i="3"/>
  <c r="F347" i="3"/>
  <c r="E347" i="3"/>
  <c r="D347" i="3"/>
  <c r="C347" i="3"/>
  <c r="G338" i="3"/>
  <c r="F338" i="3"/>
  <c r="E338" i="3"/>
  <c r="D338" i="3"/>
  <c r="C338" i="3"/>
  <c r="G318" i="3"/>
  <c r="F318" i="3"/>
  <c r="E318" i="3"/>
  <c r="D318" i="3"/>
  <c r="C318" i="3"/>
  <c r="G291" i="3"/>
  <c r="F291" i="3"/>
  <c r="E291" i="3"/>
  <c r="D291" i="3"/>
  <c r="C291" i="3"/>
  <c r="G271" i="3"/>
  <c r="F271" i="3"/>
  <c r="E271" i="3"/>
  <c r="A271" i="3" s="1"/>
  <c r="D271" i="3"/>
  <c r="C271" i="3"/>
  <c r="G205" i="3"/>
  <c r="F205" i="3"/>
  <c r="E205" i="3"/>
  <c r="D205" i="3"/>
  <c r="C205" i="3"/>
  <c r="G182" i="3"/>
  <c r="F182" i="3"/>
  <c r="E182" i="3"/>
  <c r="D182" i="3"/>
  <c r="C182" i="3"/>
  <c r="G173" i="3"/>
  <c r="F173" i="3"/>
  <c r="E173" i="3"/>
  <c r="D173" i="3"/>
  <c r="C173" i="3"/>
  <c r="G160" i="3"/>
  <c r="F160" i="3"/>
  <c r="E160" i="3"/>
  <c r="D160" i="3"/>
  <c r="C160" i="3"/>
  <c r="G131" i="3"/>
  <c r="F131" i="3"/>
  <c r="E131" i="3"/>
  <c r="D131" i="3"/>
  <c r="C131" i="3"/>
  <c r="G117" i="3"/>
  <c r="F117" i="3"/>
  <c r="E117" i="3"/>
  <c r="D117" i="3"/>
  <c r="C117" i="3"/>
  <c r="G109" i="3"/>
  <c r="F109" i="3"/>
  <c r="E109" i="3"/>
  <c r="D109" i="3"/>
  <c r="C109" i="3"/>
  <c r="G87" i="3"/>
  <c r="F87" i="3"/>
  <c r="E87" i="3"/>
  <c r="D87" i="3"/>
  <c r="C87" i="3"/>
  <c r="G539" i="3"/>
  <c r="F539" i="3"/>
  <c r="E539" i="3"/>
  <c r="D539" i="3"/>
  <c r="C539" i="3"/>
  <c r="G533" i="3"/>
  <c r="F533" i="3"/>
  <c r="E533" i="3"/>
  <c r="D533" i="3"/>
  <c r="C533" i="3"/>
  <c r="G510" i="3"/>
  <c r="F510" i="3"/>
  <c r="E510" i="3"/>
  <c r="D510" i="3"/>
  <c r="C510" i="3"/>
  <c r="G466" i="3"/>
  <c r="F466" i="3"/>
  <c r="E466" i="3"/>
  <c r="D466" i="3"/>
  <c r="C466" i="3"/>
  <c r="G434" i="3"/>
  <c r="F434" i="3"/>
  <c r="E434" i="3"/>
  <c r="D434" i="3"/>
  <c r="C434" i="3"/>
  <c r="G373" i="3"/>
  <c r="F373" i="3"/>
  <c r="E373" i="3"/>
  <c r="D373" i="3"/>
  <c r="C373" i="3"/>
  <c r="G360" i="3"/>
  <c r="F360" i="3"/>
  <c r="E360" i="3"/>
  <c r="D360" i="3"/>
  <c r="C360" i="3"/>
  <c r="G352" i="3"/>
  <c r="F352" i="3"/>
  <c r="E352" i="3"/>
  <c r="D352" i="3"/>
  <c r="C352" i="3"/>
  <c r="G346" i="3"/>
  <c r="F346" i="3"/>
  <c r="E346" i="3"/>
  <c r="D346" i="3"/>
  <c r="C346" i="3"/>
  <c r="G321" i="3"/>
  <c r="F321" i="3"/>
  <c r="E321" i="3"/>
  <c r="D321" i="3"/>
  <c r="C321" i="3"/>
  <c r="G311" i="3"/>
  <c r="F311" i="3"/>
  <c r="E311" i="3"/>
  <c r="D311" i="3"/>
  <c r="C311" i="3"/>
  <c r="G294" i="3"/>
  <c r="F294" i="3"/>
  <c r="E294" i="3"/>
  <c r="D294" i="3"/>
  <c r="C294" i="3"/>
  <c r="G268" i="3"/>
  <c r="F268" i="3"/>
  <c r="E268" i="3"/>
  <c r="D268" i="3"/>
  <c r="C268" i="3"/>
  <c r="G232" i="3"/>
  <c r="F232" i="3"/>
  <c r="E232" i="3"/>
  <c r="D232" i="3"/>
  <c r="C232" i="3"/>
  <c r="G175" i="3"/>
  <c r="F175" i="3"/>
  <c r="E175" i="3"/>
  <c r="D175" i="3"/>
  <c r="C175" i="3"/>
  <c r="G146" i="3"/>
  <c r="F146" i="3"/>
  <c r="E146" i="3"/>
  <c r="A146" i="3" s="1"/>
  <c r="D146" i="3"/>
  <c r="C146" i="3"/>
  <c r="G139" i="3"/>
  <c r="F139" i="3"/>
  <c r="E139" i="3"/>
  <c r="D139" i="3"/>
  <c r="C139" i="3"/>
  <c r="G120" i="3"/>
  <c r="F120" i="3"/>
  <c r="E120" i="3"/>
  <c r="D120" i="3"/>
  <c r="C120" i="3"/>
  <c r="G77" i="3"/>
  <c r="F77" i="3"/>
  <c r="E77" i="3"/>
  <c r="D77" i="3"/>
  <c r="C77" i="3"/>
  <c r="G69" i="3"/>
  <c r="F69" i="3"/>
  <c r="E69" i="3"/>
  <c r="D69" i="3"/>
  <c r="C69" i="3"/>
  <c r="G45" i="3"/>
  <c r="F45" i="3"/>
  <c r="E45" i="3"/>
  <c r="D45" i="3"/>
  <c r="C45" i="3"/>
  <c r="G31" i="3"/>
  <c r="F31" i="3"/>
  <c r="E31" i="3"/>
  <c r="D31" i="3"/>
  <c r="C31" i="3"/>
  <c r="G512" i="3"/>
  <c r="F512" i="3"/>
  <c r="E512" i="3"/>
  <c r="D512" i="3"/>
  <c r="C512" i="3"/>
  <c r="G503" i="3"/>
  <c r="F503" i="3"/>
  <c r="E503" i="3"/>
  <c r="D503" i="3"/>
  <c r="C503" i="3"/>
  <c r="G482" i="3"/>
  <c r="F482" i="3"/>
  <c r="E482" i="3"/>
  <c r="D482" i="3"/>
  <c r="C482" i="3"/>
  <c r="G454" i="3"/>
  <c r="F454" i="3"/>
  <c r="E454" i="3"/>
  <c r="D454" i="3"/>
  <c r="C454" i="3"/>
  <c r="G315" i="3"/>
  <c r="F315" i="3"/>
  <c r="E315" i="3"/>
  <c r="D315" i="3"/>
  <c r="C315" i="3"/>
  <c r="G298" i="3"/>
  <c r="F298" i="3"/>
  <c r="E298" i="3"/>
  <c r="A298" i="3" s="1"/>
  <c r="D298" i="3"/>
  <c r="C298" i="3"/>
  <c r="G254" i="3"/>
  <c r="F254" i="3"/>
  <c r="E254" i="3"/>
  <c r="D254" i="3"/>
  <c r="C254" i="3"/>
  <c r="G227" i="3"/>
  <c r="F227" i="3"/>
  <c r="E227" i="3"/>
  <c r="D227" i="3"/>
  <c r="C227" i="3"/>
  <c r="G181" i="3"/>
  <c r="F181" i="3"/>
  <c r="E181" i="3"/>
  <c r="D181" i="3"/>
  <c r="C181" i="3"/>
  <c r="G145" i="3"/>
  <c r="F145" i="3"/>
  <c r="E145" i="3"/>
  <c r="D145" i="3"/>
  <c r="C145" i="3"/>
  <c r="G111" i="3"/>
  <c r="F111" i="3"/>
  <c r="E111" i="3"/>
  <c r="D111" i="3"/>
  <c r="C111" i="3"/>
  <c r="G102" i="3"/>
  <c r="F102" i="3"/>
  <c r="E102" i="3"/>
  <c r="D102" i="3"/>
  <c r="C102" i="3"/>
  <c r="G96" i="3"/>
  <c r="F96" i="3"/>
  <c r="E96" i="3"/>
  <c r="D96" i="3"/>
  <c r="C96" i="3"/>
  <c r="G58" i="3"/>
  <c r="F58" i="3"/>
  <c r="E58" i="3"/>
  <c r="D58" i="3"/>
  <c r="C58" i="3"/>
  <c r="G554" i="3"/>
  <c r="F554" i="3"/>
  <c r="E554" i="3"/>
  <c r="D554" i="3"/>
  <c r="C554" i="3"/>
  <c r="G550" i="3"/>
  <c r="F550" i="3"/>
  <c r="E550" i="3"/>
  <c r="D550" i="3"/>
  <c r="C550" i="3"/>
  <c r="G549" i="3"/>
  <c r="F549" i="3"/>
  <c r="E549" i="3"/>
  <c r="D549" i="3"/>
  <c r="C549" i="3"/>
  <c r="G540" i="3"/>
  <c r="F540" i="3"/>
  <c r="E540" i="3"/>
  <c r="D540" i="3"/>
  <c r="C540" i="3"/>
  <c r="G534" i="3"/>
  <c r="F534" i="3"/>
  <c r="E534" i="3"/>
  <c r="D534" i="3"/>
  <c r="C534" i="3"/>
  <c r="G507" i="3"/>
  <c r="F507" i="3"/>
  <c r="E507" i="3"/>
  <c r="D507" i="3"/>
  <c r="C507" i="3"/>
  <c r="G481" i="3"/>
  <c r="F481" i="3"/>
  <c r="E481" i="3"/>
  <c r="D481" i="3"/>
  <c r="C481" i="3"/>
  <c r="G449" i="3"/>
  <c r="F449" i="3"/>
  <c r="E449" i="3"/>
  <c r="D449" i="3"/>
  <c r="C449" i="3"/>
  <c r="G363" i="3"/>
  <c r="F363" i="3"/>
  <c r="E363" i="3"/>
  <c r="D363" i="3"/>
  <c r="C363" i="3"/>
  <c r="G356" i="3"/>
  <c r="F356" i="3"/>
  <c r="E356" i="3"/>
  <c r="D356" i="3"/>
  <c r="C356" i="3"/>
  <c r="G306" i="3"/>
  <c r="F306" i="3"/>
  <c r="E306" i="3"/>
  <c r="D306" i="3"/>
  <c r="C306" i="3"/>
  <c r="G278" i="3"/>
  <c r="F278" i="3"/>
  <c r="E278" i="3"/>
  <c r="D278" i="3"/>
  <c r="C278" i="3"/>
  <c r="G107" i="3"/>
  <c r="F107" i="3"/>
  <c r="E107" i="3"/>
  <c r="D107" i="3"/>
  <c r="C107" i="3"/>
  <c r="G73" i="3"/>
  <c r="F73" i="3"/>
  <c r="E73" i="3"/>
  <c r="D73" i="3"/>
  <c r="C73" i="3"/>
  <c r="G72" i="3"/>
  <c r="F72" i="3"/>
  <c r="E72" i="3"/>
  <c r="D72" i="3"/>
  <c r="C72" i="3"/>
  <c r="G20" i="3"/>
  <c r="F20" i="3"/>
  <c r="E20" i="3"/>
  <c r="A20" i="3" s="1"/>
  <c r="D20" i="3"/>
  <c r="C20" i="3"/>
  <c r="G561" i="3"/>
  <c r="F561" i="3"/>
  <c r="E561" i="3"/>
  <c r="D561" i="3"/>
  <c r="C561" i="3"/>
  <c r="G553" i="3"/>
  <c r="F553" i="3"/>
  <c r="E553" i="3"/>
  <c r="D553" i="3"/>
  <c r="C553" i="3"/>
  <c r="G528" i="3"/>
  <c r="F528" i="3"/>
  <c r="E528" i="3"/>
  <c r="D528" i="3"/>
  <c r="C528" i="3"/>
  <c r="G513" i="3"/>
  <c r="F513" i="3"/>
  <c r="E513" i="3"/>
  <c r="D513" i="3"/>
  <c r="C513" i="3"/>
  <c r="G489" i="3"/>
  <c r="F489" i="3"/>
  <c r="E489" i="3"/>
  <c r="D489" i="3"/>
  <c r="C489" i="3"/>
  <c r="G483" i="3"/>
  <c r="F483" i="3"/>
  <c r="E483" i="3"/>
  <c r="D483" i="3"/>
  <c r="C483" i="3"/>
  <c r="G458" i="3"/>
  <c r="F458" i="3"/>
  <c r="E458" i="3"/>
  <c r="D458" i="3"/>
  <c r="C458" i="3"/>
  <c r="G439" i="3"/>
  <c r="F439" i="3"/>
  <c r="E439" i="3"/>
  <c r="D439" i="3"/>
  <c r="C439" i="3"/>
  <c r="G395" i="3"/>
  <c r="F395" i="3"/>
  <c r="E395" i="3"/>
  <c r="D395" i="3"/>
  <c r="C395" i="3"/>
  <c r="G388" i="3"/>
  <c r="F388" i="3"/>
  <c r="E388" i="3"/>
  <c r="D388" i="3"/>
  <c r="A388" i="3" s="1"/>
  <c r="C388" i="3"/>
  <c r="G362" i="3"/>
  <c r="F362" i="3"/>
  <c r="E362" i="3"/>
  <c r="D362" i="3"/>
  <c r="C362" i="3"/>
  <c r="G331" i="3"/>
  <c r="F331" i="3"/>
  <c r="E331" i="3"/>
  <c r="D331" i="3"/>
  <c r="C331" i="3"/>
  <c r="G304" i="3"/>
  <c r="F304" i="3"/>
  <c r="E304" i="3"/>
  <c r="D304" i="3"/>
  <c r="C304" i="3"/>
  <c r="G282" i="3"/>
  <c r="F282" i="3"/>
  <c r="E282" i="3"/>
  <c r="D282" i="3"/>
  <c r="C282" i="3"/>
  <c r="G262" i="3"/>
  <c r="F262" i="3"/>
  <c r="E262" i="3"/>
  <c r="D262" i="3"/>
  <c r="C262" i="3"/>
  <c r="G253" i="3"/>
  <c r="F253" i="3"/>
  <c r="E253" i="3"/>
  <c r="D253" i="3"/>
  <c r="A253" i="3" s="1"/>
  <c r="C253" i="3"/>
  <c r="G251" i="3"/>
  <c r="F251" i="3"/>
  <c r="E251" i="3"/>
  <c r="D251" i="3"/>
  <c r="C251" i="3"/>
  <c r="G219" i="3"/>
  <c r="F219" i="3"/>
  <c r="E219" i="3"/>
  <c r="D219" i="3"/>
  <c r="C219" i="3"/>
  <c r="G187" i="3"/>
  <c r="F187" i="3"/>
  <c r="E187" i="3"/>
  <c r="D187" i="3"/>
  <c r="C187" i="3"/>
  <c r="G189" i="3"/>
  <c r="F189" i="3"/>
  <c r="E189" i="3"/>
  <c r="D189" i="3"/>
  <c r="C189" i="3"/>
  <c r="G188" i="3"/>
  <c r="F188" i="3"/>
  <c r="E188" i="3"/>
  <c r="D188" i="3"/>
  <c r="C188" i="3"/>
  <c r="G178" i="3"/>
  <c r="F178" i="3"/>
  <c r="E178" i="3"/>
  <c r="D178" i="3"/>
  <c r="A178" i="3" s="1"/>
  <c r="C178" i="3"/>
  <c r="G177" i="3"/>
  <c r="F177" i="3"/>
  <c r="E177" i="3"/>
  <c r="D177" i="3"/>
  <c r="C177" i="3"/>
  <c r="G172" i="3"/>
  <c r="F172" i="3"/>
  <c r="E172" i="3"/>
  <c r="D172" i="3"/>
  <c r="C172" i="3"/>
  <c r="G94" i="3"/>
  <c r="F94" i="3"/>
  <c r="E94" i="3"/>
  <c r="D94" i="3"/>
  <c r="C94" i="3"/>
  <c r="G88" i="3"/>
  <c r="F88" i="3"/>
  <c r="E88" i="3"/>
  <c r="D88" i="3"/>
  <c r="C88" i="3"/>
  <c r="G81" i="3"/>
  <c r="F81" i="3"/>
  <c r="E81" i="3"/>
  <c r="D81" i="3"/>
  <c r="C81" i="3"/>
  <c r="G80" i="3"/>
  <c r="F80" i="3"/>
  <c r="E80" i="3"/>
  <c r="D80" i="3"/>
  <c r="A80" i="3" s="1"/>
  <c r="C80" i="3"/>
  <c r="G71" i="3"/>
  <c r="F71" i="3"/>
  <c r="E71" i="3"/>
  <c r="D71" i="3"/>
  <c r="C71" i="3"/>
  <c r="G62" i="3"/>
  <c r="F62" i="3"/>
  <c r="E62" i="3"/>
  <c r="D62" i="3"/>
  <c r="C62" i="3"/>
  <c r="G39" i="3"/>
  <c r="F39" i="3"/>
  <c r="E39" i="3"/>
  <c r="D39" i="3"/>
  <c r="C39" i="3"/>
  <c r="G38" i="3"/>
  <c r="F38" i="3"/>
  <c r="E38" i="3"/>
  <c r="D38" i="3"/>
  <c r="C38" i="3"/>
  <c r="G32" i="3"/>
  <c r="F32" i="3"/>
  <c r="E32" i="3"/>
  <c r="D32" i="3"/>
  <c r="C32" i="3"/>
  <c r="G24" i="3"/>
  <c r="F24" i="3"/>
  <c r="E24" i="3"/>
  <c r="D24" i="3"/>
  <c r="A24" i="3" s="1"/>
  <c r="C24" i="3"/>
  <c r="G19" i="3"/>
  <c r="F19" i="3"/>
  <c r="E19" i="3"/>
  <c r="D19" i="3"/>
  <c r="C19" i="3"/>
  <c r="G18" i="3"/>
  <c r="F18" i="3"/>
  <c r="E18" i="3"/>
  <c r="D18" i="3"/>
  <c r="C18" i="3"/>
  <c r="G565" i="3"/>
  <c r="F565" i="3"/>
  <c r="E565" i="3"/>
  <c r="D565" i="3"/>
  <c r="C565" i="3"/>
  <c r="G560" i="3"/>
  <c r="F560" i="3"/>
  <c r="E560" i="3"/>
  <c r="D560" i="3"/>
  <c r="C560" i="3"/>
  <c r="G551" i="3"/>
  <c r="F551" i="3"/>
  <c r="E551" i="3"/>
  <c r="D551" i="3"/>
  <c r="C551" i="3"/>
  <c r="G542" i="3"/>
  <c r="F542" i="3"/>
  <c r="E542" i="3"/>
  <c r="D542" i="3"/>
  <c r="A542" i="3" s="1"/>
  <c r="C542" i="3"/>
  <c r="G523" i="3"/>
  <c r="F523" i="3"/>
  <c r="E523" i="3"/>
  <c r="D523" i="3"/>
  <c r="C523" i="3"/>
  <c r="G488" i="3"/>
  <c r="F488" i="3"/>
  <c r="E488" i="3"/>
  <c r="D488" i="3"/>
  <c r="C488" i="3"/>
  <c r="G475" i="3"/>
  <c r="F475" i="3"/>
  <c r="E475" i="3"/>
  <c r="D475" i="3"/>
  <c r="C475" i="3"/>
  <c r="G470" i="3"/>
  <c r="F470" i="3"/>
  <c r="E470" i="3"/>
  <c r="D470" i="3"/>
  <c r="C470" i="3"/>
  <c r="G453" i="3"/>
  <c r="F453" i="3"/>
  <c r="E453" i="3"/>
  <c r="D453" i="3"/>
  <c r="C453" i="3"/>
  <c r="G426" i="3"/>
  <c r="F426" i="3"/>
  <c r="E426" i="3"/>
  <c r="D426" i="3"/>
  <c r="A426" i="3" s="1"/>
  <c r="C426" i="3"/>
  <c r="G425" i="3"/>
  <c r="F425" i="3"/>
  <c r="E425" i="3"/>
  <c r="D425" i="3"/>
  <c r="C425" i="3"/>
  <c r="G385" i="3"/>
  <c r="F385" i="3"/>
  <c r="E385" i="3"/>
  <c r="D385" i="3"/>
  <c r="C385" i="3"/>
  <c r="G384" i="3"/>
  <c r="F384" i="3"/>
  <c r="E384" i="3"/>
  <c r="D384" i="3"/>
  <c r="C384" i="3"/>
  <c r="G376" i="3"/>
  <c r="F376" i="3"/>
  <c r="E376" i="3"/>
  <c r="D376" i="3"/>
  <c r="C376" i="3"/>
  <c r="G354" i="3"/>
  <c r="F354" i="3"/>
  <c r="E354" i="3"/>
  <c r="D354" i="3"/>
  <c r="C354" i="3"/>
  <c r="G343" i="3"/>
  <c r="F343" i="3"/>
  <c r="E343" i="3"/>
  <c r="D343" i="3"/>
  <c r="A343" i="3" s="1"/>
  <c r="C343" i="3"/>
  <c r="G333" i="3"/>
  <c r="F333" i="3"/>
  <c r="E333" i="3"/>
  <c r="D333" i="3"/>
  <c r="C333" i="3"/>
  <c r="G332" i="3"/>
  <c r="F332" i="3"/>
  <c r="E332" i="3"/>
  <c r="D332" i="3"/>
  <c r="C332" i="3"/>
  <c r="G326" i="3"/>
  <c r="F326" i="3"/>
  <c r="E326" i="3"/>
  <c r="D326" i="3"/>
  <c r="C326" i="3"/>
  <c r="G300" i="3"/>
  <c r="F300" i="3"/>
  <c r="E300" i="3"/>
  <c r="D300" i="3"/>
  <c r="C300" i="3"/>
  <c r="G301" i="3"/>
  <c r="F301" i="3"/>
  <c r="E301" i="3"/>
  <c r="D301" i="3"/>
  <c r="C301" i="3"/>
  <c r="G293" i="3"/>
  <c r="F293" i="3"/>
  <c r="E293" i="3"/>
  <c r="D293" i="3"/>
  <c r="A293" i="3" s="1"/>
  <c r="C293" i="3"/>
  <c r="G288" i="3"/>
  <c r="F288" i="3"/>
  <c r="E288" i="3"/>
  <c r="D288" i="3"/>
  <c r="C288" i="3"/>
  <c r="G279" i="3"/>
  <c r="F279" i="3"/>
  <c r="E279" i="3"/>
  <c r="D279" i="3"/>
  <c r="C279" i="3"/>
  <c r="G190" i="3"/>
  <c r="F190" i="3"/>
  <c r="E190" i="3"/>
  <c r="D190" i="3"/>
  <c r="C190" i="3"/>
  <c r="G153" i="3"/>
  <c r="F153" i="3"/>
  <c r="E153" i="3"/>
  <c r="D153" i="3"/>
  <c r="C153" i="3"/>
  <c r="G151" i="3"/>
  <c r="F151" i="3"/>
  <c r="E151" i="3"/>
  <c r="D151" i="3"/>
  <c r="C151" i="3"/>
  <c r="G141" i="3"/>
  <c r="F141" i="3"/>
  <c r="E141" i="3"/>
  <c r="D141" i="3"/>
  <c r="A141" i="3" s="1"/>
  <c r="C141" i="3"/>
  <c r="G126" i="3"/>
  <c r="F126" i="3"/>
  <c r="E126" i="3"/>
  <c r="D126" i="3"/>
  <c r="C126" i="3"/>
  <c r="G123" i="3"/>
  <c r="F123" i="3"/>
  <c r="E123" i="3"/>
  <c r="D123" i="3"/>
  <c r="C123" i="3"/>
  <c r="G105" i="3"/>
  <c r="F105" i="3"/>
  <c r="E105" i="3"/>
  <c r="D105" i="3"/>
  <c r="C105" i="3"/>
  <c r="G103" i="3"/>
  <c r="F103" i="3"/>
  <c r="E103" i="3"/>
  <c r="D103" i="3"/>
  <c r="C103" i="3"/>
  <c r="G85" i="3"/>
  <c r="F85" i="3"/>
  <c r="E85" i="3"/>
  <c r="D85" i="3"/>
  <c r="C85" i="3"/>
  <c r="G84" i="3"/>
  <c r="F84" i="3"/>
  <c r="E84" i="3"/>
  <c r="D84" i="3"/>
  <c r="A84" i="3" s="1"/>
  <c r="C84" i="3"/>
  <c r="G66" i="3"/>
  <c r="F66" i="3"/>
  <c r="E66" i="3"/>
  <c r="D66" i="3"/>
  <c r="C66" i="3"/>
  <c r="G65" i="3"/>
  <c r="F65" i="3"/>
  <c r="E65" i="3"/>
  <c r="D65" i="3"/>
  <c r="C65" i="3"/>
  <c r="G52" i="3"/>
  <c r="F52" i="3"/>
  <c r="E52" i="3"/>
  <c r="D52" i="3"/>
  <c r="C52" i="3"/>
  <c r="G51" i="3"/>
  <c r="F51" i="3"/>
  <c r="E51" i="3"/>
  <c r="D51" i="3"/>
  <c r="C51" i="3"/>
  <c r="G43" i="3"/>
  <c r="F43" i="3"/>
  <c r="E43" i="3"/>
  <c r="D43" i="3"/>
  <c r="C43" i="3"/>
  <c r="G25" i="3"/>
  <c r="F25" i="3"/>
  <c r="E25" i="3"/>
  <c r="D25" i="3"/>
  <c r="A25" i="3" s="1"/>
  <c r="C25" i="3"/>
  <c r="G566" i="3"/>
  <c r="F566" i="3"/>
  <c r="E566" i="3"/>
  <c r="D566" i="3"/>
  <c r="C566" i="3"/>
  <c r="G562" i="3"/>
  <c r="F562" i="3"/>
  <c r="E562" i="3"/>
  <c r="D562" i="3"/>
  <c r="C562" i="3"/>
  <c r="G558" i="3"/>
  <c r="F558" i="3"/>
  <c r="E558" i="3"/>
  <c r="D558" i="3"/>
  <c r="C558" i="3"/>
  <c r="G545" i="3"/>
  <c r="F545" i="3"/>
  <c r="E545" i="3"/>
  <c r="D545" i="3"/>
  <c r="C545" i="3"/>
  <c r="G522" i="3"/>
  <c r="F522" i="3"/>
  <c r="E522" i="3"/>
  <c r="D522" i="3"/>
  <c r="C522" i="3"/>
  <c r="G516" i="3"/>
  <c r="F516" i="3"/>
  <c r="E516" i="3"/>
  <c r="D516" i="3"/>
  <c r="A516" i="3" s="1"/>
  <c r="C516" i="3"/>
  <c r="G514" i="3"/>
  <c r="F514" i="3"/>
  <c r="E514" i="3"/>
  <c r="D514" i="3"/>
  <c r="C514" i="3"/>
  <c r="G506" i="3"/>
  <c r="F506" i="3"/>
  <c r="E506" i="3"/>
  <c r="D506" i="3"/>
  <c r="C506" i="3"/>
  <c r="G492" i="3"/>
  <c r="F492" i="3"/>
  <c r="E492" i="3"/>
  <c r="D492" i="3"/>
  <c r="C492" i="3"/>
  <c r="G491" i="3"/>
  <c r="F491" i="3"/>
  <c r="E491" i="3"/>
  <c r="D491" i="3"/>
  <c r="C491" i="3"/>
  <c r="G490" i="3"/>
  <c r="F490" i="3"/>
  <c r="E490" i="3"/>
  <c r="D490" i="3"/>
  <c r="C490" i="3"/>
  <c r="G464" i="3"/>
  <c r="F464" i="3"/>
  <c r="E464" i="3"/>
  <c r="D464" i="3"/>
  <c r="A464" i="3" s="1"/>
  <c r="C464" i="3"/>
  <c r="G442" i="3"/>
  <c r="F442" i="3"/>
  <c r="E442" i="3"/>
  <c r="D442" i="3"/>
  <c r="C442" i="3"/>
  <c r="G441" i="3"/>
  <c r="F441" i="3"/>
  <c r="E441" i="3"/>
  <c r="D441" i="3"/>
  <c r="C441" i="3"/>
  <c r="G440" i="3"/>
  <c r="F440" i="3"/>
  <c r="E440" i="3"/>
  <c r="D440" i="3"/>
  <c r="C440" i="3"/>
  <c r="G431" i="3"/>
  <c r="F431" i="3"/>
  <c r="E431" i="3"/>
  <c r="D431" i="3"/>
  <c r="C431" i="3"/>
  <c r="G428" i="3"/>
  <c r="F428" i="3"/>
  <c r="E428" i="3"/>
  <c r="D428" i="3"/>
  <c r="C428" i="3"/>
  <c r="G423" i="3"/>
  <c r="F423" i="3"/>
  <c r="E423" i="3"/>
  <c r="D423" i="3"/>
  <c r="A423" i="3" s="1"/>
  <c r="C423" i="3"/>
  <c r="G422" i="3"/>
  <c r="F422" i="3"/>
  <c r="E422" i="3"/>
  <c r="D422" i="3"/>
  <c r="C422" i="3"/>
  <c r="G420" i="3"/>
  <c r="F420" i="3"/>
  <c r="E420" i="3"/>
  <c r="D420" i="3"/>
  <c r="C420" i="3"/>
  <c r="G419" i="3"/>
  <c r="F419" i="3"/>
  <c r="E419" i="3"/>
  <c r="D419" i="3"/>
  <c r="C419" i="3"/>
  <c r="G418" i="3"/>
  <c r="F418" i="3"/>
  <c r="E418" i="3"/>
  <c r="D418" i="3"/>
  <c r="C418" i="3"/>
  <c r="G412" i="3"/>
  <c r="F412" i="3"/>
  <c r="E412" i="3"/>
  <c r="D412" i="3"/>
  <c r="C412" i="3"/>
  <c r="G378" i="3"/>
  <c r="F378" i="3"/>
  <c r="E378" i="3"/>
  <c r="D378" i="3"/>
  <c r="A378" i="3" s="1"/>
  <c r="C378" i="3"/>
  <c r="G377" i="3"/>
  <c r="F377" i="3"/>
  <c r="E377" i="3"/>
  <c r="D377" i="3"/>
  <c r="C377" i="3"/>
  <c r="G375" i="3"/>
  <c r="F375" i="3"/>
  <c r="E375" i="3"/>
  <c r="D375" i="3"/>
  <c r="C375" i="3"/>
  <c r="G372" i="3"/>
  <c r="F372" i="3"/>
  <c r="E372" i="3"/>
  <c r="D372" i="3"/>
  <c r="C372" i="3"/>
  <c r="G370" i="3"/>
  <c r="F370" i="3"/>
  <c r="E370" i="3"/>
  <c r="D370" i="3"/>
  <c r="C370" i="3"/>
  <c r="G361" i="3"/>
  <c r="F361" i="3"/>
  <c r="E361" i="3"/>
  <c r="D361" i="3"/>
  <c r="C361" i="3"/>
  <c r="G359" i="3"/>
  <c r="F359" i="3"/>
  <c r="E359" i="3"/>
  <c r="D359" i="3"/>
  <c r="A359" i="3" s="1"/>
  <c r="C359" i="3"/>
  <c r="G358" i="3"/>
  <c r="F358" i="3"/>
  <c r="E358" i="3"/>
  <c r="D358" i="3"/>
  <c r="C358" i="3"/>
  <c r="G349" i="3"/>
  <c r="F349" i="3"/>
  <c r="E349" i="3"/>
  <c r="D349" i="3"/>
  <c r="C349" i="3"/>
  <c r="G344" i="3"/>
  <c r="F344" i="3"/>
  <c r="E344" i="3"/>
  <c r="D344" i="3"/>
  <c r="C344" i="3"/>
  <c r="G325" i="3"/>
  <c r="F325" i="3"/>
  <c r="E325" i="3"/>
  <c r="D325" i="3"/>
  <c r="C325" i="3"/>
  <c r="G323" i="3"/>
  <c r="F323" i="3"/>
  <c r="E323" i="3"/>
  <c r="D323" i="3"/>
  <c r="C323" i="3"/>
  <c r="G309" i="3"/>
  <c r="F309" i="3"/>
  <c r="E309" i="3"/>
  <c r="D309" i="3"/>
  <c r="A309" i="3" s="1"/>
  <c r="C309" i="3"/>
  <c r="G299" i="3"/>
  <c r="F299" i="3"/>
  <c r="E299" i="3"/>
  <c r="D299" i="3"/>
  <c r="C299" i="3"/>
  <c r="G283" i="3"/>
  <c r="F283" i="3"/>
  <c r="E283" i="3"/>
  <c r="D283" i="3"/>
  <c r="C283" i="3"/>
  <c r="G280" i="3"/>
  <c r="F280" i="3"/>
  <c r="E280" i="3"/>
  <c r="D280" i="3"/>
  <c r="C280" i="3"/>
  <c r="G270" i="3"/>
  <c r="F270" i="3"/>
  <c r="E270" i="3"/>
  <c r="D270" i="3"/>
  <c r="C270" i="3"/>
  <c r="G266" i="3"/>
  <c r="F266" i="3"/>
  <c r="E266" i="3"/>
  <c r="D266" i="3"/>
  <c r="C266" i="3"/>
  <c r="G258" i="3"/>
  <c r="F258" i="3"/>
  <c r="E258" i="3"/>
  <c r="D258" i="3"/>
  <c r="A258" i="3" s="1"/>
  <c r="C258" i="3"/>
  <c r="G221" i="3"/>
  <c r="F221" i="3"/>
  <c r="E221" i="3"/>
  <c r="D221" i="3"/>
  <c r="C221" i="3"/>
  <c r="G217" i="3"/>
  <c r="F217" i="3"/>
  <c r="E217" i="3"/>
  <c r="D217" i="3"/>
  <c r="C217" i="3"/>
  <c r="G208" i="3"/>
  <c r="F208" i="3"/>
  <c r="E208" i="3"/>
  <c r="D208" i="3"/>
  <c r="C208" i="3"/>
  <c r="G207" i="3"/>
  <c r="F207" i="3"/>
  <c r="E207" i="3"/>
  <c r="D207" i="3"/>
  <c r="C207" i="3"/>
  <c r="G203" i="3"/>
  <c r="F203" i="3"/>
  <c r="E203" i="3"/>
  <c r="D203" i="3"/>
  <c r="C203" i="3"/>
  <c r="G185" i="3"/>
  <c r="F185" i="3"/>
  <c r="E185" i="3"/>
  <c r="D185" i="3"/>
  <c r="A185" i="3" s="1"/>
  <c r="C185" i="3"/>
  <c r="G176" i="3"/>
  <c r="F176" i="3"/>
  <c r="E176" i="3"/>
  <c r="D176" i="3"/>
  <c r="C176" i="3"/>
  <c r="G170" i="3"/>
  <c r="F170" i="3"/>
  <c r="E170" i="3"/>
  <c r="D170" i="3"/>
  <c r="C170" i="3"/>
  <c r="G159" i="3"/>
  <c r="F159" i="3"/>
  <c r="E159" i="3"/>
  <c r="D159" i="3"/>
  <c r="C159" i="3"/>
  <c r="G156" i="3"/>
  <c r="F156" i="3"/>
  <c r="E156" i="3"/>
  <c r="D156" i="3"/>
  <c r="C156" i="3"/>
  <c r="G147" i="3"/>
  <c r="F147" i="3"/>
  <c r="E147" i="3"/>
  <c r="D147" i="3"/>
  <c r="C147" i="3"/>
  <c r="G144" i="3"/>
  <c r="F144" i="3"/>
  <c r="E144" i="3"/>
  <c r="D144" i="3"/>
  <c r="A144" i="3" s="1"/>
  <c r="C144" i="3"/>
  <c r="G137" i="3"/>
  <c r="F137" i="3"/>
  <c r="E137" i="3"/>
  <c r="D137" i="3"/>
  <c r="C137" i="3"/>
  <c r="G136" i="3"/>
  <c r="F136" i="3"/>
  <c r="E136" i="3"/>
  <c r="D136" i="3"/>
  <c r="C136" i="3"/>
  <c r="G135" i="3"/>
  <c r="F135" i="3"/>
  <c r="E135" i="3"/>
  <c r="D135" i="3"/>
  <c r="C135" i="3"/>
  <c r="G125" i="3"/>
  <c r="F125" i="3"/>
  <c r="E125" i="3"/>
  <c r="D125" i="3"/>
  <c r="C125" i="3"/>
  <c r="G121" i="3"/>
  <c r="F121" i="3"/>
  <c r="E121" i="3"/>
  <c r="D121" i="3"/>
  <c r="C121" i="3"/>
  <c r="G133" i="3"/>
  <c r="F133" i="3"/>
  <c r="E133" i="3"/>
  <c r="D133" i="3"/>
  <c r="A133" i="3" s="1"/>
  <c r="C133" i="3"/>
  <c r="G112" i="3"/>
  <c r="F112" i="3"/>
  <c r="E112" i="3"/>
  <c r="D112" i="3"/>
  <c r="C112" i="3"/>
  <c r="G106" i="3"/>
  <c r="F106" i="3"/>
  <c r="E106" i="3"/>
  <c r="D106" i="3"/>
  <c r="C106" i="3"/>
  <c r="G100" i="3"/>
  <c r="F100" i="3"/>
  <c r="E100" i="3"/>
  <c r="D100" i="3"/>
  <c r="C100" i="3"/>
  <c r="G93" i="3"/>
  <c r="F93" i="3"/>
  <c r="E93" i="3"/>
  <c r="D93" i="3"/>
  <c r="C93" i="3"/>
  <c r="G89" i="3"/>
  <c r="F89" i="3"/>
  <c r="E89" i="3"/>
  <c r="D89" i="3"/>
  <c r="C89" i="3"/>
  <c r="G74" i="3"/>
  <c r="F74" i="3"/>
  <c r="E74" i="3"/>
  <c r="D74" i="3"/>
  <c r="A74" i="3" s="1"/>
  <c r="C74" i="3"/>
  <c r="G48" i="3"/>
  <c r="F48" i="3"/>
  <c r="E48" i="3"/>
  <c r="D48" i="3"/>
  <c r="C48" i="3"/>
  <c r="G35" i="3"/>
  <c r="F35" i="3"/>
  <c r="E35" i="3"/>
  <c r="D35" i="3"/>
  <c r="C35" i="3"/>
  <c r="G12" i="3"/>
  <c r="F12" i="3"/>
  <c r="E12" i="3"/>
  <c r="D12" i="3"/>
  <c r="C12" i="3"/>
  <c r="G7" i="3"/>
  <c r="F7" i="3"/>
  <c r="E7" i="3"/>
  <c r="D7" i="3"/>
  <c r="C7" i="3"/>
  <c r="G546" i="3"/>
  <c r="F546" i="3"/>
  <c r="E546" i="3"/>
  <c r="D546" i="3"/>
  <c r="C546" i="3"/>
  <c r="G508" i="3"/>
  <c r="F508" i="3"/>
  <c r="E508" i="3"/>
  <c r="D508" i="3"/>
  <c r="A508" i="3" s="1"/>
  <c r="C508" i="3"/>
  <c r="G459" i="3"/>
  <c r="F459" i="3"/>
  <c r="E459" i="3"/>
  <c r="D459" i="3"/>
  <c r="C459" i="3"/>
  <c r="G407" i="3"/>
  <c r="F407" i="3"/>
  <c r="E407" i="3"/>
  <c r="D407" i="3"/>
  <c r="C407" i="3"/>
  <c r="G401" i="3"/>
  <c r="F401" i="3"/>
  <c r="E401" i="3"/>
  <c r="D401" i="3"/>
  <c r="C401" i="3"/>
  <c r="G357" i="3"/>
  <c r="F357" i="3"/>
  <c r="E357" i="3"/>
  <c r="D357" i="3"/>
  <c r="C357" i="3"/>
  <c r="G337" i="3"/>
  <c r="F337" i="3"/>
  <c r="E337" i="3"/>
  <c r="D337" i="3"/>
  <c r="C337" i="3"/>
  <c r="G295" i="3"/>
  <c r="F295" i="3"/>
  <c r="E295" i="3"/>
  <c r="D295" i="3"/>
  <c r="A295" i="3" s="1"/>
  <c r="C295" i="3"/>
  <c r="G275" i="3"/>
  <c r="F275" i="3"/>
  <c r="E275" i="3"/>
  <c r="D275" i="3"/>
  <c r="C275" i="3"/>
  <c r="G263" i="3"/>
  <c r="F263" i="3"/>
  <c r="E263" i="3"/>
  <c r="D263" i="3"/>
  <c r="C263" i="3"/>
  <c r="G195" i="3"/>
  <c r="F195" i="3"/>
  <c r="E195" i="3"/>
  <c r="D195" i="3"/>
  <c r="C195" i="3"/>
  <c r="G193" i="3"/>
  <c r="F193" i="3"/>
  <c r="E193" i="3"/>
  <c r="D193" i="3"/>
  <c r="C193" i="3"/>
  <c r="G169" i="3"/>
  <c r="F169" i="3"/>
  <c r="E169" i="3"/>
  <c r="D169" i="3"/>
  <c r="C169" i="3"/>
  <c r="G155" i="3"/>
  <c r="F155" i="3"/>
  <c r="E155" i="3"/>
  <c r="D155" i="3"/>
  <c r="A155" i="3" s="1"/>
  <c r="C155" i="3"/>
  <c r="G140" i="3"/>
  <c r="F140" i="3"/>
  <c r="E140" i="3"/>
  <c r="D140" i="3"/>
  <c r="C140" i="3"/>
  <c r="G129" i="3"/>
  <c r="F129" i="3"/>
  <c r="E129" i="3"/>
  <c r="D129" i="3"/>
  <c r="C129" i="3"/>
  <c r="G128" i="3"/>
  <c r="F128" i="3"/>
  <c r="E128" i="3"/>
  <c r="D128" i="3"/>
  <c r="C128" i="3"/>
  <c r="G97" i="3"/>
  <c r="F97" i="3"/>
  <c r="E97" i="3"/>
  <c r="D97" i="3"/>
  <c r="C97" i="3"/>
  <c r="G64" i="3"/>
  <c r="F64" i="3"/>
  <c r="E64" i="3"/>
  <c r="D64" i="3"/>
  <c r="C64" i="3"/>
  <c r="G63" i="3"/>
  <c r="F63" i="3"/>
  <c r="E63" i="3"/>
  <c r="D63" i="3"/>
  <c r="A63" i="3" s="1"/>
  <c r="C63" i="3"/>
  <c r="G61" i="3"/>
  <c r="F61" i="3"/>
  <c r="E61" i="3"/>
  <c r="D61" i="3"/>
  <c r="C61" i="3"/>
  <c r="G16" i="3"/>
  <c r="F16" i="3"/>
  <c r="E16" i="3"/>
  <c r="D16" i="3"/>
  <c r="C16" i="3"/>
  <c r="G4" i="3"/>
  <c r="F4" i="3"/>
  <c r="E4" i="3"/>
  <c r="D4" i="3"/>
  <c r="C4" i="3"/>
  <c r="A521" i="3"/>
  <c r="A244" i="3"/>
  <c r="A186" i="3"/>
  <c r="A6" i="3"/>
  <c r="A476" i="3"/>
  <c r="A336" i="3"/>
  <c r="A148" i="3"/>
  <c r="A509" i="3"/>
  <c r="A444" i="3"/>
  <c r="A197" i="3"/>
  <c r="A157" i="3"/>
  <c r="A462" i="3"/>
  <c r="A355" i="3"/>
  <c r="A149" i="3"/>
  <c r="A398" i="3"/>
  <c r="A529" i="3"/>
  <c r="A90" i="3"/>
  <c r="A402" i="3"/>
  <c r="A290" i="3"/>
  <c r="A234" i="3"/>
  <c r="A525" i="3"/>
  <c r="A330" i="3"/>
  <c r="A236" i="3"/>
  <c r="A50" i="3"/>
  <c r="A499" i="3"/>
  <c r="A447" i="3"/>
  <c r="A308" i="3"/>
  <c r="A326" i="3" l="1"/>
  <c r="A39" i="3"/>
  <c r="A458" i="3"/>
  <c r="A306" i="3"/>
  <c r="A96" i="3"/>
  <c r="A512" i="3"/>
  <c r="A311" i="3"/>
  <c r="A109" i="3"/>
  <c r="A382" i="3"/>
  <c r="A42" i="3"/>
  <c r="A152" i="3"/>
  <c r="A212" i="3"/>
  <c r="A532" i="3"/>
  <c r="A255" i="3"/>
  <c r="A314" i="3"/>
  <c r="A445" i="3"/>
  <c r="A124" i="3"/>
  <c r="A223" i="3"/>
  <c r="A339" i="3"/>
  <c r="A274" i="3"/>
  <c r="A28" i="3"/>
  <c r="A394" i="3"/>
  <c r="A46" i="3"/>
  <c r="A518" i="3"/>
  <c r="A393" i="3"/>
  <c r="A59" i="3"/>
  <c r="A460" i="3"/>
  <c r="A192" i="3"/>
  <c r="A486" i="3"/>
  <c r="A261" i="3"/>
  <c r="A552" i="3"/>
  <c r="A230" i="3"/>
  <c r="A425" i="3"/>
  <c r="A286" i="3"/>
  <c r="A75" i="3"/>
  <c r="A477" i="3"/>
  <c r="A325" i="3"/>
  <c r="A491" i="3"/>
  <c r="A560" i="3"/>
  <c r="A282" i="3"/>
  <c r="A439" i="3"/>
  <c r="A553" i="3"/>
  <c r="A481" i="3"/>
  <c r="A507" i="3"/>
  <c r="A58" i="3"/>
  <c r="A181" i="3"/>
  <c r="A227" i="3"/>
  <c r="A503" i="3"/>
  <c r="A120" i="3"/>
  <c r="A360" i="3"/>
  <c r="A373" i="3"/>
  <c r="A87" i="3"/>
  <c r="A173" i="3"/>
  <c r="A182" i="3"/>
  <c r="A531" i="3"/>
  <c r="A239" i="3"/>
  <c r="A5" i="3"/>
  <c r="A92" i="3"/>
  <c r="A104" i="3"/>
  <c r="A257" i="3"/>
  <c r="A501" i="3"/>
  <c r="A226" i="3"/>
  <c r="A116" i="3"/>
  <c r="A127" i="3"/>
  <c r="A307" i="3"/>
  <c r="A391" i="3"/>
  <c r="A396" i="3"/>
  <c r="A15" i="3"/>
  <c r="A17" i="3"/>
  <c r="A101" i="3"/>
  <c r="A166" i="3"/>
  <c r="A296" i="3"/>
  <c r="A340" i="3"/>
  <c r="A417" i="3"/>
  <c r="A504" i="3"/>
  <c r="A515" i="3"/>
  <c r="A79" i="3"/>
  <c r="A118" i="3"/>
  <c r="A154" i="3"/>
  <c r="A328" i="3"/>
  <c r="A327" i="3"/>
  <c r="A379" i="3"/>
  <c r="A430" i="3"/>
  <c r="A249" i="3"/>
  <c r="A450" i="3"/>
  <c r="A485" i="3"/>
  <c r="A265" i="3"/>
  <c r="A10" i="3"/>
  <c r="A371" i="3"/>
  <c r="A41" i="3"/>
  <c r="A216" i="3"/>
  <c r="A13" i="3"/>
  <c r="A158" i="3"/>
  <c r="A246" i="3"/>
  <c r="A471" i="3"/>
  <c r="A36" i="3"/>
  <c r="A171" i="3"/>
  <c r="A411" i="3"/>
  <c r="A484" i="3"/>
  <c r="A44" i="3"/>
  <c r="A200" i="3"/>
  <c r="A289" i="3"/>
  <c r="A526" i="3"/>
  <c r="A406" i="3"/>
  <c r="A287" i="3"/>
  <c r="A40" i="3"/>
  <c r="A489" i="3"/>
  <c r="A363" i="3"/>
  <c r="A111" i="3"/>
  <c r="A45" i="3"/>
  <c r="A346" i="3"/>
  <c r="A131" i="3"/>
  <c r="A465" i="3"/>
  <c r="A204" i="3"/>
  <c r="A70" i="3"/>
  <c r="A242" i="3"/>
  <c r="A142" i="3"/>
  <c r="A98" i="3"/>
  <c r="A342" i="3"/>
  <c r="A8" i="3"/>
  <c r="A143" i="3"/>
  <c r="A273" i="3"/>
  <c r="A215" i="3"/>
  <c r="A106" i="3"/>
  <c r="A375" i="3"/>
  <c r="A562" i="3"/>
  <c r="A123" i="3"/>
  <c r="A219" i="3"/>
  <c r="A495" i="3"/>
  <c r="A409" i="3"/>
  <c r="A210" i="3"/>
  <c r="A383" i="3"/>
  <c r="A237" i="3"/>
  <c r="A429" i="3"/>
  <c r="A247" i="3"/>
  <c r="A165" i="3"/>
  <c r="A524" i="3"/>
  <c r="A256" i="3"/>
  <c r="A72" i="3"/>
  <c r="A549" i="3"/>
  <c r="A315" i="3"/>
  <c r="A175" i="3"/>
  <c r="A510" i="3"/>
  <c r="A291" i="3"/>
  <c r="A500" i="3"/>
  <c r="A161" i="3"/>
  <c r="A416" i="3"/>
  <c r="A386" i="3"/>
  <c r="A235" i="3"/>
  <c r="A461" i="3"/>
  <c r="A54" i="3"/>
  <c r="A285" i="3"/>
  <c r="B396" i="3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B506" i="3" s="1"/>
  <c r="B507" i="3" s="1"/>
  <c r="B508" i="3" s="1"/>
  <c r="B509" i="3" s="1"/>
  <c r="B510" i="3" s="1"/>
  <c r="B511" i="3" s="1"/>
  <c r="B512" i="3" s="1"/>
  <c r="B513" i="3" s="1"/>
  <c r="B514" i="3" s="1"/>
  <c r="B515" i="3" s="1"/>
  <c r="B516" i="3" s="1"/>
  <c r="B517" i="3" s="1"/>
  <c r="B518" i="3" s="1"/>
  <c r="B519" i="3" s="1"/>
  <c r="B520" i="3" s="1"/>
  <c r="B521" i="3" s="1"/>
  <c r="B522" i="3" s="1"/>
  <c r="B523" i="3" s="1"/>
  <c r="B524" i="3" s="1"/>
  <c r="B525" i="3" s="1"/>
  <c r="B526" i="3" s="1"/>
  <c r="B527" i="3" s="1"/>
  <c r="B528" i="3" s="1"/>
  <c r="B529" i="3" s="1"/>
  <c r="B530" i="3" s="1"/>
  <c r="B531" i="3" s="1"/>
  <c r="B532" i="3" s="1"/>
  <c r="B533" i="3" s="1"/>
  <c r="B534" i="3" s="1"/>
  <c r="B535" i="3" s="1"/>
  <c r="B536" i="3" s="1"/>
  <c r="B537" i="3" s="1"/>
  <c r="B538" i="3" s="1"/>
  <c r="B539" i="3" s="1"/>
  <c r="B540" i="3" s="1"/>
  <c r="B541" i="3" s="1"/>
  <c r="B542" i="3" s="1"/>
  <c r="B543" i="3" s="1"/>
  <c r="B544" i="3" s="1"/>
  <c r="B545" i="3" s="1"/>
  <c r="B546" i="3" s="1"/>
  <c r="B547" i="3" s="1"/>
  <c r="B548" i="3" s="1"/>
  <c r="B549" i="3" s="1"/>
  <c r="B550" i="3" s="1"/>
  <c r="B551" i="3" s="1"/>
  <c r="B552" i="3" s="1"/>
  <c r="B553" i="3" s="1"/>
  <c r="B554" i="3" s="1"/>
  <c r="B555" i="3" s="1"/>
  <c r="B556" i="3" s="1"/>
  <c r="B557" i="3" s="1"/>
  <c r="B558" i="3" s="1"/>
  <c r="B559" i="3" s="1"/>
  <c r="B560" i="3" s="1"/>
  <c r="B561" i="3" s="1"/>
  <c r="B562" i="3" s="1"/>
  <c r="B563" i="3" s="1"/>
  <c r="B564" i="3" s="1"/>
  <c r="B565" i="3" s="1"/>
  <c r="B566" i="3" s="1"/>
  <c r="A528" i="3"/>
  <c r="A77" i="3"/>
  <c r="A377" i="3"/>
  <c r="A442" i="3"/>
  <c r="A566" i="3"/>
  <c r="A126" i="3"/>
  <c r="A333" i="3"/>
  <c r="A107" i="3"/>
  <c r="A554" i="3"/>
  <c r="A482" i="3"/>
  <c r="A268" i="3"/>
  <c r="A539" i="3"/>
  <c r="A229" i="3"/>
  <c r="A358" i="3"/>
  <c r="A422" i="3"/>
  <c r="A66" i="3"/>
  <c r="A4" i="3"/>
  <c r="A97" i="3"/>
  <c r="A128" i="3"/>
  <c r="A193" i="3"/>
  <c r="A195" i="3"/>
  <c r="A357" i="3"/>
  <c r="A7" i="3"/>
  <c r="A12" i="3"/>
  <c r="A93" i="3"/>
  <c r="A100" i="3"/>
  <c r="A125" i="3"/>
  <c r="A135" i="3"/>
  <c r="A156" i="3"/>
  <c r="A207" i="3"/>
  <c r="A208" i="3"/>
  <c r="A270" i="3"/>
  <c r="A280" i="3"/>
  <c r="A344" i="3"/>
  <c r="A370" i="3"/>
  <c r="A418" i="3"/>
  <c r="A419" i="3"/>
  <c r="A431" i="3"/>
  <c r="A492" i="3"/>
  <c r="A545" i="3"/>
  <c r="A558" i="3"/>
  <c r="A51" i="3"/>
  <c r="A52" i="3"/>
  <c r="A103" i="3"/>
  <c r="A153" i="3"/>
  <c r="A190" i="3"/>
  <c r="A300" i="3"/>
  <c r="A376" i="3"/>
  <c r="A384" i="3"/>
  <c r="A470" i="3"/>
  <c r="A565" i="3"/>
  <c r="A38" i="3"/>
  <c r="A88" i="3"/>
  <c r="A94" i="3"/>
  <c r="A189" i="3"/>
  <c r="A304" i="3"/>
  <c r="A338" i="3"/>
  <c r="A564" i="3"/>
  <c r="A538" i="3"/>
  <c r="A174" i="3"/>
  <c r="A493" i="3"/>
  <c r="A427" i="3"/>
  <c r="A305" i="3"/>
  <c r="A467" i="3"/>
  <c r="A95" i="3"/>
  <c r="A238" i="3"/>
  <c r="A317" i="3"/>
  <c r="A456" i="3"/>
  <c r="A78" i="3"/>
  <c r="A260" i="3"/>
  <c r="A341" i="3"/>
  <c r="A22" i="3"/>
  <c r="A114" i="3"/>
  <c r="A248" i="3"/>
  <c r="A366" i="3"/>
  <c r="A404" i="3"/>
  <c r="A498" i="3"/>
  <c r="A209" i="3"/>
  <c r="A421" i="3"/>
  <c r="A559" i="3"/>
  <c r="A387" i="3"/>
  <c r="A443" i="3"/>
  <c r="A53" i="3"/>
  <c r="A179" i="3"/>
  <c r="A414" i="3"/>
  <c r="A527" i="3"/>
  <c r="A164" i="3"/>
  <c r="A224" i="3"/>
  <c r="A478" i="3"/>
  <c r="A519" i="3"/>
  <c r="A218" i="3"/>
  <c r="A399" i="3"/>
  <c r="A502" i="3"/>
  <c r="A34" i="3"/>
  <c r="A202" i="3"/>
  <c r="A276" i="3"/>
  <c r="A64" i="3"/>
  <c r="A266" i="3"/>
  <c r="A428" i="3"/>
  <c r="A522" i="3"/>
  <c r="A262" i="3"/>
  <c r="A337" i="3"/>
  <c r="A546" i="3"/>
  <c r="A89" i="3"/>
  <c r="A361" i="3"/>
  <c r="A85" i="3"/>
  <c r="A551" i="3"/>
  <c r="A32" i="3"/>
  <c r="A188" i="3"/>
  <c r="A395" i="3"/>
  <c r="A73" i="3"/>
  <c r="A449" i="3"/>
  <c r="A550" i="3"/>
  <c r="A454" i="3"/>
  <c r="A232" i="3"/>
  <c r="A352" i="3"/>
  <c r="A533" i="3"/>
  <c r="A318" i="3"/>
  <c r="A487" i="3"/>
  <c r="A557" i="3"/>
  <c r="A220" i="3"/>
  <c r="A530" i="3"/>
  <c r="A168" i="3"/>
  <c r="A250" i="3"/>
  <c r="A480" i="3"/>
  <c r="A497" i="3"/>
  <c r="A113" i="3"/>
  <c r="A369" i="3"/>
  <c r="A463" i="3"/>
  <c r="A9" i="3"/>
  <c r="A60" i="3"/>
  <c r="A231" i="3"/>
  <c r="A284" i="3"/>
  <c r="A67" i="3"/>
  <c r="A547" i="3"/>
  <c r="A245" i="3"/>
  <c r="A405" i="3"/>
  <c r="A191" i="3"/>
  <c r="A537" i="3"/>
  <c r="A410" i="3"/>
  <c r="A162" i="3"/>
  <c r="A520" i="3"/>
  <c r="A201" i="3"/>
  <c r="A517" i="3"/>
  <c r="A345" i="3"/>
  <c r="A11" i="3"/>
  <c r="A259" i="3"/>
  <c r="A147" i="3"/>
  <c r="A203" i="3"/>
  <c r="A490" i="3"/>
  <c r="A151" i="3"/>
  <c r="A301" i="3"/>
  <c r="A453" i="3"/>
  <c r="A16" i="3"/>
  <c r="A129" i="3"/>
  <c r="A263" i="3"/>
  <c r="A407" i="3"/>
  <c r="A35" i="3"/>
  <c r="A136" i="3"/>
  <c r="A170" i="3"/>
  <c r="A217" i="3"/>
  <c r="A283" i="3"/>
  <c r="A349" i="3"/>
  <c r="A420" i="3"/>
  <c r="A441" i="3"/>
  <c r="A506" i="3"/>
  <c r="A65" i="3"/>
  <c r="A279" i="3"/>
  <c r="A332" i="3"/>
  <c r="A488" i="3"/>
  <c r="A523" i="3"/>
  <c r="A62" i="3"/>
  <c r="A177" i="3"/>
  <c r="A140" i="3"/>
  <c r="A275" i="3"/>
  <c r="A459" i="3"/>
  <c r="A112" i="3"/>
  <c r="A137" i="3"/>
  <c r="A176" i="3"/>
  <c r="A299" i="3"/>
  <c r="A408" i="3"/>
  <c r="A472" i="3"/>
  <c r="A267" i="3"/>
  <c r="A438" i="3"/>
  <c r="A82" i="3"/>
  <c r="A199" i="3"/>
  <c r="A302" i="3"/>
  <c r="A511" i="3"/>
  <c r="A252" i="3"/>
  <c r="A451" i="3"/>
  <c r="A353" i="3"/>
  <c r="A132" i="3"/>
  <c r="A505" i="3"/>
  <c r="A292" i="3"/>
  <c r="A14" i="3"/>
  <c r="A320" i="3"/>
  <c r="A86" i="3"/>
  <c r="A435" i="3"/>
  <c r="A163" i="3"/>
  <c r="A374" i="3"/>
  <c r="A313" i="3"/>
  <c r="A448" i="3"/>
  <c r="A243" i="3"/>
  <c r="A334" i="3"/>
  <c r="A452" i="3"/>
  <c r="A415" i="3"/>
  <c r="A213" i="3"/>
  <c r="A33" i="3"/>
  <c r="A3" i="3"/>
  <c r="A49" i="3"/>
  <c r="A335" i="3"/>
  <c r="A233" i="3"/>
  <c r="A385" i="3"/>
  <c r="A18" i="3"/>
  <c r="A71" i="3"/>
  <c r="A172" i="3"/>
  <c r="A251" i="3"/>
  <c r="A331" i="3"/>
  <c r="A483" i="3"/>
  <c r="A561" i="3"/>
  <c r="A356" i="3"/>
  <c r="A534" i="3"/>
  <c r="A102" i="3"/>
  <c r="A254" i="3"/>
  <c r="A31" i="3"/>
  <c r="A139" i="3"/>
  <c r="A321" i="3"/>
  <c r="A434" i="3"/>
  <c r="A117" i="3"/>
  <c r="A205" i="3"/>
  <c r="A397" i="3"/>
  <c r="A535" i="3"/>
  <c r="A350" i="3"/>
  <c r="A115" i="3"/>
  <c r="A310" i="3"/>
  <c r="A228" i="3"/>
  <c r="A211" i="3"/>
  <c r="A400" i="3"/>
  <c r="A21" i="3"/>
  <c r="A214" i="3"/>
  <c r="A297" i="3"/>
  <c r="A433" i="3"/>
  <c r="A536" i="3"/>
  <c r="A184" i="3"/>
  <c r="A47" i="3"/>
  <c r="A222" i="3"/>
  <c r="A122" i="3"/>
  <c r="A76" i="3"/>
  <c r="A319" i="3"/>
  <c r="A555" i="3"/>
  <c r="A138" i="3"/>
  <c r="A269" i="3"/>
  <c r="A494" i="3"/>
  <c r="A473" i="3"/>
  <c r="A83" i="3"/>
  <c r="A198" i="3"/>
  <c r="A303" i="3"/>
  <c r="A329" i="3"/>
  <c r="A390" i="3"/>
  <c r="A437" i="3"/>
  <c r="A29" i="3"/>
  <c r="A206" i="3"/>
  <c r="A264" i="3"/>
  <c r="A364" i="3"/>
  <c r="A455" i="3"/>
  <c r="A23" i="3"/>
  <c r="A380" i="3"/>
  <c r="A496" i="3"/>
  <c r="A134" i="3"/>
  <c r="A389" i="3"/>
  <c r="A563" i="3"/>
  <c r="A55" i="3"/>
  <c r="A312" i="3"/>
  <c r="A432" i="3"/>
  <c r="A56" i="3"/>
  <c r="A180" i="3"/>
  <c r="A348" i="3"/>
  <c r="A479" i="3"/>
  <c r="A99" i="3"/>
  <c r="A240" i="3"/>
  <c r="A436" i="3"/>
  <c r="A543" i="3"/>
  <c r="A167" i="3"/>
  <c r="A225" i="3"/>
  <c r="A392" i="3"/>
  <c r="A401" i="3"/>
  <c r="A159" i="3"/>
  <c r="A372" i="3"/>
  <c r="A440" i="3"/>
  <c r="A105" i="3"/>
  <c r="A475" i="3"/>
  <c r="A187" i="3"/>
  <c r="A278" i="3"/>
  <c r="A294" i="3"/>
  <c r="A347" i="3"/>
  <c r="A27" i="3"/>
  <c r="A196" i="3"/>
  <c r="A541" i="3"/>
  <c r="A468" i="3"/>
  <c r="A241" i="3"/>
  <c r="A457" i="3"/>
  <c r="A281" i="3"/>
  <c r="A26" i="3"/>
  <c r="A169" i="3"/>
  <c r="A121" i="3"/>
  <c r="A323" i="3"/>
  <c r="A412" i="3"/>
  <c r="A43" i="3"/>
  <c r="A354" i="3"/>
  <c r="A81" i="3"/>
  <c r="A513" i="3"/>
  <c r="A145" i="3"/>
  <c r="A69" i="3"/>
  <c r="A160" i="3"/>
  <c r="A91" i="3"/>
  <c r="A194" i="3"/>
  <c r="A351" i="3"/>
  <c r="A150" i="3"/>
  <c r="A367" i="3"/>
  <c r="A110" i="3"/>
  <c r="A424" i="3"/>
  <c r="A365" i="3"/>
  <c r="A474" i="3"/>
  <c r="A108" i="3"/>
  <c r="A316" i="3"/>
  <c r="A413" i="3"/>
  <c r="A37" i="3"/>
  <c r="A272" i="3"/>
  <c r="A469" i="3"/>
  <c r="A381" i="3"/>
  <c r="A277" i="3"/>
  <c r="A30" i="3"/>
  <c r="A322" i="3"/>
  <c r="A68" i="3"/>
  <c r="A368" i="3"/>
  <c r="A130" i="3"/>
  <c r="A446" i="3"/>
  <c r="A183" i="3"/>
  <c r="A403" i="3"/>
  <c r="A61" i="3"/>
  <c r="A48" i="3"/>
  <c r="A221" i="3"/>
  <c r="A514" i="3"/>
  <c r="A288" i="3"/>
  <c r="A19" i="3"/>
  <c r="A362" i="3"/>
  <c r="A540" i="3"/>
  <c r="A466" i="3"/>
  <c r="A544" i="3"/>
  <c r="A556" i="3"/>
  <c r="A119" i="3"/>
  <c r="A548" i="3"/>
  <c r="H39" i="2" l="1"/>
  <c r="H44" i="2" l="1"/>
  <c r="H22" i="2"/>
  <c r="H29" i="2"/>
  <c r="H19" i="2"/>
  <c r="H23" i="2"/>
  <c r="H11" i="2"/>
  <c r="H27" i="2"/>
  <c r="H10" i="2"/>
  <c r="H12" i="2"/>
  <c r="H43" i="2"/>
  <c r="H17" i="2"/>
  <c r="H32" i="2"/>
  <c r="H35" i="2"/>
  <c r="H33" i="2"/>
  <c r="H14" i="2"/>
  <c r="H13" i="2"/>
  <c r="H24" i="2"/>
  <c r="H42" i="2"/>
  <c r="H38" i="2"/>
  <c r="H18" i="2"/>
  <c r="H28" i="2"/>
  <c r="H9" i="2"/>
  <c r="H47" i="2"/>
  <c r="H31" i="2"/>
  <c r="H34" i="2" l="1"/>
  <c r="H36" i="2" s="1"/>
  <c r="H20" i="2"/>
  <c r="H15" i="2"/>
  <c r="H45" i="2"/>
  <c r="H25" i="2"/>
</calcChain>
</file>

<file path=xl/sharedStrings.xml><?xml version="1.0" encoding="utf-8"?>
<sst xmlns="http://schemas.openxmlformats.org/spreadsheetml/2006/main" count="2948" uniqueCount="1249">
  <si>
    <t>MUNI-</t>
  </si>
  <si>
    <t>MUNICIPALITY</t>
  </si>
  <si>
    <t>COUNTY</t>
  </si>
  <si>
    <t>GROUP</t>
  </si>
  <si>
    <t>STATUS</t>
  </si>
  <si>
    <t>SFY</t>
  </si>
  <si>
    <t>COL 6</t>
  </si>
  <si>
    <t>COL. 7</t>
  </si>
  <si>
    <t>COL 11</t>
  </si>
  <si>
    <t>12-A</t>
  </si>
  <si>
    <t>12A-III</t>
  </si>
  <si>
    <t>12-A-IV</t>
  </si>
  <si>
    <t>12A-V</t>
  </si>
  <si>
    <t>12Ba</t>
  </si>
  <si>
    <t>12Bb</t>
  </si>
  <si>
    <t>12Bc</t>
  </si>
  <si>
    <t>COL.12CI(A)</t>
  </si>
  <si>
    <t>COL.12CI(B)</t>
  </si>
  <si>
    <t>COL.12CI(C)</t>
  </si>
  <si>
    <t>COL.12 C-II</t>
  </si>
  <si>
    <t>COL.12-CII(a)</t>
  </si>
  <si>
    <t>COL.12-CII(b)</t>
  </si>
  <si>
    <t>Col 12D</t>
  </si>
  <si>
    <t>Test (Col. 12D)</t>
  </si>
  <si>
    <t>SEN CIT</t>
  </si>
  <si>
    <t>VETS</t>
  </si>
  <si>
    <t>ADMIN</t>
  </si>
  <si>
    <t>SC Subtotal</t>
  </si>
  <si>
    <t>SC DED</t>
  </si>
  <si>
    <t>SC Total</t>
  </si>
  <si>
    <t>TOT CTY</t>
  </si>
  <si>
    <t>TOT SCH</t>
  </si>
  <si>
    <t>TOT MUNI</t>
  </si>
  <si>
    <t>3 Year Average</t>
  </si>
  <si>
    <t>Library</t>
  </si>
  <si>
    <t>Muni-code</t>
  </si>
  <si>
    <t>Local Budget Examination Groups</t>
  </si>
  <si>
    <t>Current Year Status</t>
  </si>
  <si>
    <t>General Tax Rate Per $100 Value</t>
  </si>
  <si>
    <t>Net Valuation on Which County Taxes are Apportioned</t>
  </si>
  <si>
    <t>Total County Taxes Apportioned</t>
  </si>
  <si>
    <t>Net County Taxes Apportioned</t>
  </si>
  <si>
    <t>Municipal Budget State Aid</t>
  </si>
  <si>
    <t>Net County Taxes Apportioned Less State Aid</t>
  </si>
  <si>
    <t>County Library Tax</t>
  </si>
  <si>
    <t>Local Health Services</t>
  </si>
  <si>
    <t>County Open Space Tax</t>
  </si>
  <si>
    <t>Minimum Library Tax</t>
  </si>
  <si>
    <t>Col 12D Total Tax Levy for Tax Rate</t>
  </si>
  <si>
    <t>Total Tax Levy for Tax Rate Computation</t>
  </si>
  <si>
    <t>Senior Citizen Property Tax Deduction</t>
  </si>
  <si>
    <t>Veterans Deduction</t>
  </si>
  <si>
    <t>SC&amp; Vets Administration</t>
  </si>
  <si>
    <t xml:space="preserve"> SC&amp; Vets Subtotal</t>
  </si>
  <si>
    <t>SCVets Deduction</t>
  </si>
  <si>
    <t>SC Vets Total</t>
  </si>
  <si>
    <t>Total County Levy</t>
  </si>
  <si>
    <t>Total School Levy</t>
  </si>
  <si>
    <t>Total Municipal Levy</t>
  </si>
  <si>
    <t>0101</t>
  </si>
  <si>
    <t>Absecon City</t>
  </si>
  <si>
    <t>Atlantic</t>
  </si>
  <si>
    <t>0102</t>
  </si>
  <si>
    <t>Atlantic City</t>
  </si>
  <si>
    <t>0103</t>
  </si>
  <si>
    <t>Brigantine City</t>
  </si>
  <si>
    <t>0104</t>
  </si>
  <si>
    <t>Buena Borough</t>
  </si>
  <si>
    <t>0105</t>
  </si>
  <si>
    <t>Buena Vista Township</t>
  </si>
  <si>
    <t>0106</t>
  </si>
  <si>
    <t>Corbin City</t>
  </si>
  <si>
    <t>0107</t>
  </si>
  <si>
    <t>Egg Harbor City</t>
  </si>
  <si>
    <t>0108</t>
  </si>
  <si>
    <t>Egg Harbor Township</t>
  </si>
  <si>
    <t>0109</t>
  </si>
  <si>
    <t>Estell Manor City</t>
  </si>
  <si>
    <t>0110</t>
  </si>
  <si>
    <t>Folsom Borough</t>
  </si>
  <si>
    <t>0111</t>
  </si>
  <si>
    <t>Galloway Township</t>
  </si>
  <si>
    <t>0112</t>
  </si>
  <si>
    <t>Hamilton Township</t>
  </si>
  <si>
    <t>0113</t>
  </si>
  <si>
    <t>Hammonton Township</t>
  </si>
  <si>
    <t>0114</t>
  </si>
  <si>
    <t>Linwood City</t>
  </si>
  <si>
    <t>0115</t>
  </si>
  <si>
    <t>Longport City</t>
  </si>
  <si>
    <t>0116</t>
  </si>
  <si>
    <t>Margate City</t>
  </si>
  <si>
    <t>0117</t>
  </si>
  <si>
    <t>Mullica City</t>
  </si>
  <si>
    <t>0118</t>
  </si>
  <si>
    <t>Northfield City</t>
  </si>
  <si>
    <t>0119</t>
  </si>
  <si>
    <t>Pleasantville City</t>
  </si>
  <si>
    <t>0120</t>
  </si>
  <si>
    <t>Port Republic City</t>
  </si>
  <si>
    <t>0121</t>
  </si>
  <si>
    <t>Somers Point City</t>
  </si>
  <si>
    <t>0122</t>
  </si>
  <si>
    <t>Ventnor City</t>
  </si>
  <si>
    <t>0123</t>
  </si>
  <si>
    <t>Weymouth Township</t>
  </si>
  <si>
    <t>0201</t>
  </si>
  <si>
    <t>Allendale Borough</t>
  </si>
  <si>
    <t>Bergen</t>
  </si>
  <si>
    <t>0202</t>
  </si>
  <si>
    <t>Alpine Borough</t>
  </si>
  <si>
    <t>0203</t>
  </si>
  <si>
    <t>Bergenfield Borough</t>
  </si>
  <si>
    <t>0204</t>
  </si>
  <si>
    <t>Bogota Borough</t>
  </si>
  <si>
    <t>0205</t>
  </si>
  <si>
    <t>Carlstadt Borough</t>
  </si>
  <si>
    <t>0206</t>
  </si>
  <si>
    <t>Cliffside Park Borough</t>
  </si>
  <si>
    <t>0207</t>
  </si>
  <si>
    <t>Closter Borough</t>
  </si>
  <si>
    <t>0208</t>
  </si>
  <si>
    <t>Cresskill Borough</t>
  </si>
  <si>
    <t>0209</t>
  </si>
  <si>
    <t>Demarest Borough</t>
  </si>
  <si>
    <t>0210</t>
  </si>
  <si>
    <t>Dumont Borough</t>
  </si>
  <si>
    <t>0211</t>
  </si>
  <si>
    <t>Elmwood Park Borough</t>
  </si>
  <si>
    <t>0212</t>
  </si>
  <si>
    <t>East Rutherford Borough</t>
  </si>
  <si>
    <t>0213</t>
  </si>
  <si>
    <t>Edgewater Borough</t>
  </si>
  <si>
    <t>0214</t>
  </si>
  <si>
    <t>Emerson Borough</t>
  </si>
  <si>
    <t>0215</t>
  </si>
  <si>
    <t>Englewood City</t>
  </si>
  <si>
    <t>0216</t>
  </si>
  <si>
    <t>Englewood Cliffs Borough</t>
  </si>
  <si>
    <t>0217</t>
  </si>
  <si>
    <t>Fair Lawn Borough</t>
  </si>
  <si>
    <t>0218</t>
  </si>
  <si>
    <t>Fairview Borough</t>
  </si>
  <si>
    <t>0219</t>
  </si>
  <si>
    <t>Fort Lee Borough</t>
  </si>
  <si>
    <t>0220</t>
  </si>
  <si>
    <t>Franklin Lakes Borough</t>
  </si>
  <si>
    <t>0221</t>
  </si>
  <si>
    <t>Garfield City</t>
  </si>
  <si>
    <t>0222</t>
  </si>
  <si>
    <t>Glen Rock Borough</t>
  </si>
  <si>
    <t>0223</t>
  </si>
  <si>
    <t>Hackensack City</t>
  </si>
  <si>
    <t>0224</t>
  </si>
  <si>
    <t>Harrington Park Borough</t>
  </si>
  <si>
    <t>0225</t>
  </si>
  <si>
    <t>Hasbrouck Heights Borough</t>
  </si>
  <si>
    <t>0226</t>
  </si>
  <si>
    <t>Haworth Borough</t>
  </si>
  <si>
    <t>0227</t>
  </si>
  <si>
    <t>Hillsdale Borough</t>
  </si>
  <si>
    <t>0228</t>
  </si>
  <si>
    <t>Ho-Ho-Kus Borough</t>
  </si>
  <si>
    <t>0229</t>
  </si>
  <si>
    <t>Leonia Borough</t>
  </si>
  <si>
    <t>0230</t>
  </si>
  <si>
    <t>Little Ferry Borough</t>
  </si>
  <si>
    <t>0231</t>
  </si>
  <si>
    <t>Lodi Borough</t>
  </si>
  <si>
    <t>0232</t>
  </si>
  <si>
    <t>Lyndhurst Township</t>
  </si>
  <si>
    <t>0233</t>
  </si>
  <si>
    <t>Mahwah Township</t>
  </si>
  <si>
    <t>0234</t>
  </si>
  <si>
    <t>Maywood Borough</t>
  </si>
  <si>
    <t>0235</t>
  </si>
  <si>
    <t>Midland Park Borough</t>
  </si>
  <si>
    <t>0236</t>
  </si>
  <si>
    <t>Montvale Borough</t>
  </si>
  <si>
    <t>0237</t>
  </si>
  <si>
    <t>Moonachie Borough</t>
  </si>
  <si>
    <t>0238</t>
  </si>
  <si>
    <t>New Milford Borough</t>
  </si>
  <si>
    <t>0239</t>
  </si>
  <si>
    <t>North Arlington Borough</t>
  </si>
  <si>
    <t>0240</t>
  </si>
  <si>
    <t>Northvale Borough</t>
  </si>
  <si>
    <t>0241</t>
  </si>
  <si>
    <t>Norwood Borough</t>
  </si>
  <si>
    <t>0242</t>
  </si>
  <si>
    <t>Oakland Borough</t>
  </si>
  <si>
    <t>0243</t>
  </si>
  <si>
    <t>Old Tappan Borough</t>
  </si>
  <si>
    <t>0244</t>
  </si>
  <si>
    <t>Oradell Borough</t>
  </si>
  <si>
    <t>0245</t>
  </si>
  <si>
    <t>Palisades Park Borough</t>
  </si>
  <si>
    <t>0246</t>
  </si>
  <si>
    <t>Paramus Borough</t>
  </si>
  <si>
    <t>0247</t>
  </si>
  <si>
    <t>Park Ridge Borough</t>
  </si>
  <si>
    <t>0248</t>
  </si>
  <si>
    <t>Ramsey Borough</t>
  </si>
  <si>
    <t>0249</t>
  </si>
  <si>
    <t>Ridgefield Borough</t>
  </si>
  <si>
    <t>0250</t>
  </si>
  <si>
    <t>Ridgefield Park Village</t>
  </si>
  <si>
    <t>0251</t>
  </si>
  <si>
    <t>Ridgewood Village</t>
  </si>
  <si>
    <t>0252</t>
  </si>
  <si>
    <t>River Edge Borough</t>
  </si>
  <si>
    <t>0253</t>
  </si>
  <si>
    <t>River Vale Township</t>
  </si>
  <si>
    <t>0254</t>
  </si>
  <si>
    <t>Rochelle Park Township</t>
  </si>
  <si>
    <t>0255</t>
  </si>
  <si>
    <t>Rockleigh Borough</t>
  </si>
  <si>
    <t>0256</t>
  </si>
  <si>
    <t>Rutherford Borough</t>
  </si>
  <si>
    <t>0257</t>
  </si>
  <si>
    <t>Saddle Brook Township</t>
  </si>
  <si>
    <t>0258</t>
  </si>
  <si>
    <t>Saddle River Borough</t>
  </si>
  <si>
    <t>0259</t>
  </si>
  <si>
    <t>South Hackensack Township</t>
  </si>
  <si>
    <t>0260</t>
  </si>
  <si>
    <t>Teaneck Township</t>
  </si>
  <si>
    <t>0261</t>
  </si>
  <si>
    <t>Tenafly Borough</t>
  </si>
  <si>
    <t>0262</t>
  </si>
  <si>
    <t>Teterboro Borough</t>
  </si>
  <si>
    <t>0263</t>
  </si>
  <si>
    <t>Upper Saddle River Borough</t>
  </si>
  <si>
    <t>0264</t>
  </si>
  <si>
    <t>Waldwick Borough</t>
  </si>
  <si>
    <t>0265</t>
  </si>
  <si>
    <t>Wallington Borough</t>
  </si>
  <si>
    <t>0266</t>
  </si>
  <si>
    <t>Washington Township</t>
  </si>
  <si>
    <t>0267</t>
  </si>
  <si>
    <t>Westwood Borough</t>
  </si>
  <si>
    <t>0268</t>
  </si>
  <si>
    <t>Woodcliff Lake Borough</t>
  </si>
  <si>
    <t>0269</t>
  </si>
  <si>
    <t>Wood-Ridge Borough</t>
  </si>
  <si>
    <t>0270</t>
  </si>
  <si>
    <t>Wyckoff Township</t>
  </si>
  <si>
    <t>0301</t>
  </si>
  <si>
    <t>Bass River Township</t>
  </si>
  <si>
    <t>Burlington</t>
  </si>
  <si>
    <t>0302</t>
  </si>
  <si>
    <t>Beverly City</t>
  </si>
  <si>
    <t>0303</t>
  </si>
  <si>
    <t>Bordentown City</t>
  </si>
  <si>
    <t>0304</t>
  </si>
  <si>
    <t>Bordentown Township</t>
  </si>
  <si>
    <t>0305</t>
  </si>
  <si>
    <t>Burlington City</t>
  </si>
  <si>
    <t>0306</t>
  </si>
  <si>
    <t>Burlington Township</t>
  </si>
  <si>
    <t>0307</t>
  </si>
  <si>
    <t>Chesterfield Township</t>
  </si>
  <si>
    <t>0308</t>
  </si>
  <si>
    <t>Cinnaminson Township</t>
  </si>
  <si>
    <t>0309</t>
  </si>
  <si>
    <t>Delanco Township</t>
  </si>
  <si>
    <t>0310</t>
  </si>
  <si>
    <t>Delran Township</t>
  </si>
  <si>
    <t>0311</t>
  </si>
  <si>
    <t>Eastampton Township</t>
  </si>
  <si>
    <t>0312</t>
  </si>
  <si>
    <t>Edgewater Park Township</t>
  </si>
  <si>
    <t>0313</t>
  </si>
  <si>
    <t>Evesham Township</t>
  </si>
  <si>
    <t>0314</t>
  </si>
  <si>
    <t>Fieldsboro Borough</t>
  </si>
  <si>
    <t>0315</t>
  </si>
  <si>
    <t>Florence Township</t>
  </si>
  <si>
    <t>0316</t>
  </si>
  <si>
    <t>Hainesport Township</t>
  </si>
  <si>
    <t>0317</t>
  </si>
  <si>
    <t>Lumberton Township</t>
  </si>
  <si>
    <t>0318</t>
  </si>
  <si>
    <t>Mansfield Township</t>
  </si>
  <si>
    <t>0319</t>
  </si>
  <si>
    <t>Maple Shade Borough</t>
  </si>
  <si>
    <t>0320</t>
  </si>
  <si>
    <t>Medford Township</t>
  </si>
  <si>
    <t>0321</t>
  </si>
  <si>
    <t>Medford Lakes Borough</t>
  </si>
  <si>
    <t>0322</t>
  </si>
  <si>
    <t>Moorestown Township</t>
  </si>
  <si>
    <t>0323</t>
  </si>
  <si>
    <t>Mount Holly Township</t>
  </si>
  <si>
    <t>0324</t>
  </si>
  <si>
    <t>Mount Laurel Township</t>
  </si>
  <si>
    <t>0325</t>
  </si>
  <si>
    <t>New Hanover Township</t>
  </si>
  <si>
    <t>0326</t>
  </si>
  <si>
    <t>North Hanover Township</t>
  </si>
  <si>
    <t>0327</t>
  </si>
  <si>
    <t>Palmyra Borough</t>
  </si>
  <si>
    <t>0328</t>
  </si>
  <si>
    <t>Pemberton Borough</t>
  </si>
  <si>
    <t>0329</t>
  </si>
  <si>
    <t>Pemberton Township</t>
  </si>
  <si>
    <t>0330</t>
  </si>
  <si>
    <t>Riverside Township</t>
  </si>
  <si>
    <t>0331</t>
  </si>
  <si>
    <t>Riverton Borough</t>
  </si>
  <si>
    <t>0332</t>
  </si>
  <si>
    <t>Shamong Township</t>
  </si>
  <si>
    <t>0333</t>
  </si>
  <si>
    <t>Southampton Township</t>
  </si>
  <si>
    <t>0334</t>
  </si>
  <si>
    <t>Springfield Township</t>
  </si>
  <si>
    <t>0335</t>
  </si>
  <si>
    <t>Tabernacle Township</t>
  </si>
  <si>
    <t>0336</t>
  </si>
  <si>
    <t>0337</t>
  </si>
  <si>
    <t>Westampton Township</t>
  </si>
  <si>
    <t>0338</t>
  </si>
  <si>
    <t>Willingboro Township</t>
  </si>
  <si>
    <t>0339</t>
  </si>
  <si>
    <t>Woodland Township</t>
  </si>
  <si>
    <t>0340</t>
  </si>
  <si>
    <t>Wrightstown Borough</t>
  </si>
  <si>
    <t>0401</t>
  </si>
  <si>
    <t>Audubon Borough</t>
  </si>
  <si>
    <t>Camden</t>
  </si>
  <si>
    <t>0402</t>
  </si>
  <si>
    <t>Audubon Park Borough</t>
  </si>
  <si>
    <t>0403</t>
  </si>
  <si>
    <t>Barrington Borough</t>
  </si>
  <si>
    <t>0404</t>
  </si>
  <si>
    <t>Bellmawr Borough</t>
  </si>
  <si>
    <t>0405</t>
  </si>
  <si>
    <t>Berlin Borough</t>
  </si>
  <si>
    <t>0406</t>
  </si>
  <si>
    <t>Berlin Township</t>
  </si>
  <si>
    <t>0407</t>
  </si>
  <si>
    <t>Brooklawn Borough</t>
  </si>
  <si>
    <t>0408</t>
  </si>
  <si>
    <t>Camden City</t>
  </si>
  <si>
    <t>0409</t>
  </si>
  <si>
    <t>Cherry Hill Township</t>
  </si>
  <si>
    <t>0410</t>
  </si>
  <si>
    <t>Chesilhurst Borough</t>
  </si>
  <si>
    <t>0411</t>
  </si>
  <si>
    <t>Clementon Borough</t>
  </si>
  <si>
    <t>0412</t>
  </si>
  <si>
    <t>Collingswood Borough</t>
  </si>
  <si>
    <t>0413</t>
  </si>
  <si>
    <t>Gibbsboro Borough</t>
  </si>
  <si>
    <t>0414</t>
  </si>
  <si>
    <t>Gloucester City City</t>
  </si>
  <si>
    <t>0415</t>
  </si>
  <si>
    <t>Gloucester Township</t>
  </si>
  <si>
    <t>0416</t>
  </si>
  <si>
    <t>Haddon Township</t>
  </si>
  <si>
    <t>0417</t>
  </si>
  <si>
    <t>Haddonfield Borough</t>
  </si>
  <si>
    <t>0418</t>
  </si>
  <si>
    <t>Haddon Heights Borough</t>
  </si>
  <si>
    <t>0419</t>
  </si>
  <si>
    <t>Hi-nella Borough</t>
  </si>
  <si>
    <t>0420</t>
  </si>
  <si>
    <t>Laurel Springs Borough</t>
  </si>
  <si>
    <t>0421</t>
  </si>
  <si>
    <t>Lawnside Borough</t>
  </si>
  <si>
    <t>0422</t>
  </si>
  <si>
    <t>Lindenwold Borough</t>
  </si>
  <si>
    <t>0423</t>
  </si>
  <si>
    <t>Magnolia Borough</t>
  </si>
  <si>
    <t>0424</t>
  </si>
  <si>
    <t>Merchantville Borough</t>
  </si>
  <si>
    <t>0425</t>
  </si>
  <si>
    <t>Mount Ephrain Borough</t>
  </si>
  <si>
    <t>0426</t>
  </si>
  <si>
    <t>Oaklyn Borough</t>
  </si>
  <si>
    <t>0427</t>
  </si>
  <si>
    <t>Pennsauken Township</t>
  </si>
  <si>
    <t>0428</t>
  </si>
  <si>
    <t>Pine Hill Borough</t>
  </si>
  <si>
    <t>0430</t>
  </si>
  <si>
    <t>Runnemede Borough</t>
  </si>
  <si>
    <t>0431</t>
  </si>
  <si>
    <t>Somerdale Borough</t>
  </si>
  <si>
    <t>0432</t>
  </si>
  <si>
    <t>Stratford Borough</t>
  </si>
  <si>
    <t>0433</t>
  </si>
  <si>
    <t>Tavistock Borough</t>
  </si>
  <si>
    <t>0434</t>
  </si>
  <si>
    <t>Voorhees Township</t>
  </si>
  <si>
    <t>0435</t>
  </si>
  <si>
    <t>Waterford Township</t>
  </si>
  <si>
    <t>0436</t>
  </si>
  <si>
    <t>Winslow Township</t>
  </si>
  <si>
    <t>0437</t>
  </si>
  <si>
    <t>Woodlynne Borough</t>
  </si>
  <si>
    <t>0501</t>
  </si>
  <si>
    <t>Avalon Borough</t>
  </si>
  <si>
    <t>Cape May</t>
  </si>
  <si>
    <t>0502</t>
  </si>
  <si>
    <t>Cape May City</t>
  </si>
  <si>
    <t>0503</t>
  </si>
  <si>
    <t>Cape May Point Borough</t>
  </si>
  <si>
    <t>0504</t>
  </si>
  <si>
    <t>Dennis Township</t>
  </si>
  <si>
    <t>0505</t>
  </si>
  <si>
    <t>Lower Township</t>
  </si>
  <si>
    <t>0506</t>
  </si>
  <si>
    <t>Middle Township</t>
  </si>
  <si>
    <t>0507</t>
  </si>
  <si>
    <t>North Wildwood City</t>
  </si>
  <si>
    <t>0508</t>
  </si>
  <si>
    <t>Ocean City City</t>
  </si>
  <si>
    <t>0509</t>
  </si>
  <si>
    <t>Sea Isle City</t>
  </si>
  <si>
    <t>0510</t>
  </si>
  <si>
    <t>Stone Harbor Borough</t>
  </si>
  <si>
    <t>0511</t>
  </si>
  <si>
    <t>Upper Township</t>
  </si>
  <si>
    <t>0512</t>
  </si>
  <si>
    <t>West Cape May Borough</t>
  </si>
  <si>
    <t>0513</t>
  </si>
  <si>
    <t>West Wildwood Borough</t>
  </si>
  <si>
    <t>0514</t>
  </si>
  <si>
    <t>Wildwood City</t>
  </si>
  <si>
    <t>0515</t>
  </si>
  <si>
    <t>Wildwood Crest Borough</t>
  </si>
  <si>
    <t>0516</t>
  </si>
  <si>
    <t>Woodbine Borough</t>
  </si>
  <si>
    <t>0601</t>
  </si>
  <si>
    <t>Bridgeton City</t>
  </si>
  <si>
    <t>Cumberland</t>
  </si>
  <si>
    <t>0602</t>
  </si>
  <si>
    <t>Commercial Township</t>
  </si>
  <si>
    <t>0603</t>
  </si>
  <si>
    <t>Deerfield Township</t>
  </si>
  <si>
    <t>0604</t>
  </si>
  <si>
    <t>Downe Township</t>
  </si>
  <si>
    <t>0605</t>
  </si>
  <si>
    <t>Fairfield Borough</t>
  </si>
  <si>
    <t>0606</t>
  </si>
  <si>
    <t>Greenwich Township</t>
  </si>
  <si>
    <t>0607</t>
  </si>
  <si>
    <t>Hopewell Township</t>
  </si>
  <si>
    <t>0608</t>
  </si>
  <si>
    <t>Lawrence Township</t>
  </si>
  <si>
    <t>0609</t>
  </si>
  <si>
    <t>Maurice River Township</t>
  </si>
  <si>
    <t>0610</t>
  </si>
  <si>
    <t>Millville City</t>
  </si>
  <si>
    <t>0611</t>
  </si>
  <si>
    <t>Shiloh Borough</t>
  </si>
  <si>
    <t>0612</t>
  </si>
  <si>
    <t>Stow Creek Township</t>
  </si>
  <si>
    <t>0613</t>
  </si>
  <si>
    <t>Upper Deerfield Township</t>
  </si>
  <si>
    <t>0614</t>
  </si>
  <si>
    <t>Vineland City</t>
  </si>
  <si>
    <t>0701</t>
  </si>
  <si>
    <t>Belleville Township</t>
  </si>
  <si>
    <t>Essex</t>
  </si>
  <si>
    <t>0702</t>
  </si>
  <si>
    <t>Bloomfield Township</t>
  </si>
  <si>
    <t>0703</t>
  </si>
  <si>
    <t>Caldwell Township</t>
  </si>
  <si>
    <t>0704</t>
  </si>
  <si>
    <t>Cedar Grove Township</t>
  </si>
  <si>
    <t>0705</t>
  </si>
  <si>
    <t>East Orange City</t>
  </si>
  <si>
    <t>0706</t>
  </si>
  <si>
    <t>Essex Fells Township</t>
  </si>
  <si>
    <t>0707</t>
  </si>
  <si>
    <t>0708</t>
  </si>
  <si>
    <t>Glen Ridge Borough</t>
  </si>
  <si>
    <t>0709</t>
  </si>
  <si>
    <t>Irvington Township</t>
  </si>
  <si>
    <t>0710</t>
  </si>
  <si>
    <t>Livingston Township</t>
  </si>
  <si>
    <t>0711</t>
  </si>
  <si>
    <t>Maplewood Township.</t>
  </si>
  <si>
    <t>0712</t>
  </si>
  <si>
    <t>Millburn Township</t>
  </si>
  <si>
    <t>0713</t>
  </si>
  <si>
    <t>Montclair Township</t>
  </si>
  <si>
    <t>0714</t>
  </si>
  <si>
    <t>Newark City</t>
  </si>
  <si>
    <t>0715</t>
  </si>
  <si>
    <t>North Caldwell Borough</t>
  </si>
  <si>
    <t>0716</t>
  </si>
  <si>
    <t>Nutley Township</t>
  </si>
  <si>
    <t>0717</t>
  </si>
  <si>
    <t>Orange City</t>
  </si>
  <si>
    <t>0718</t>
  </si>
  <si>
    <t>Roseland Borough</t>
  </si>
  <si>
    <t>0719</t>
  </si>
  <si>
    <t>South Orange Village</t>
  </si>
  <si>
    <t>0720</t>
  </si>
  <si>
    <t>Verona Township</t>
  </si>
  <si>
    <t>0721</t>
  </si>
  <si>
    <t>West Caldwell Township</t>
  </si>
  <si>
    <t>0722</t>
  </si>
  <si>
    <t>West Orange Township</t>
  </si>
  <si>
    <t>0801</t>
  </si>
  <si>
    <t>Clayton Borough</t>
  </si>
  <si>
    <t>Gloucester</t>
  </si>
  <si>
    <t>0802</t>
  </si>
  <si>
    <t>Deptford Township</t>
  </si>
  <si>
    <t>0803</t>
  </si>
  <si>
    <t>East Greenwich Township</t>
  </si>
  <si>
    <t>0804</t>
  </si>
  <si>
    <t>Elk Township</t>
  </si>
  <si>
    <t>0805</t>
  </si>
  <si>
    <t>Franklin Township</t>
  </si>
  <si>
    <t>0806</t>
  </si>
  <si>
    <t>Glassboro Borough</t>
  </si>
  <si>
    <t>0807</t>
  </si>
  <si>
    <t>0808</t>
  </si>
  <si>
    <t>Harrison Township</t>
  </si>
  <si>
    <t>0809</t>
  </si>
  <si>
    <t>Logan Township</t>
  </si>
  <si>
    <t>0810</t>
  </si>
  <si>
    <t>Mantua Township</t>
  </si>
  <si>
    <t>0811</t>
  </si>
  <si>
    <t>Monroe Township</t>
  </si>
  <si>
    <t>0812</t>
  </si>
  <si>
    <t>National Park Borough</t>
  </si>
  <si>
    <t>0813</t>
  </si>
  <si>
    <t>Newfield Borough</t>
  </si>
  <si>
    <t>0814</t>
  </si>
  <si>
    <t>Paulsboro Borough</t>
  </si>
  <si>
    <t>0815</t>
  </si>
  <si>
    <t>Pitman Borough</t>
  </si>
  <si>
    <t>0816</t>
  </si>
  <si>
    <t>South Harrison Township</t>
  </si>
  <si>
    <t>0817</t>
  </si>
  <si>
    <t>Swedesboro Borough</t>
  </si>
  <si>
    <t>0818</t>
  </si>
  <si>
    <t>0819</t>
  </si>
  <si>
    <t>Wenonah Borough</t>
  </si>
  <si>
    <t>0820</t>
  </si>
  <si>
    <t>West Deptford Township</t>
  </si>
  <si>
    <t>0821</t>
  </si>
  <si>
    <t>Westville Borough</t>
  </si>
  <si>
    <t>0822</t>
  </si>
  <si>
    <t>Woodbury City</t>
  </si>
  <si>
    <t>0823</t>
  </si>
  <si>
    <t>Woodbury Heights Borough</t>
  </si>
  <si>
    <t>0824</t>
  </si>
  <si>
    <t>Woolwich Township</t>
  </si>
  <si>
    <t>0901</t>
  </si>
  <si>
    <t>Bayonne City</t>
  </si>
  <si>
    <t>Hudson</t>
  </si>
  <si>
    <t>0902</t>
  </si>
  <si>
    <t>East Newark Borough</t>
  </si>
  <si>
    <t>0903</t>
  </si>
  <si>
    <t>Guttenberg Town</t>
  </si>
  <si>
    <t>0904</t>
  </si>
  <si>
    <t>Harrison Town</t>
  </si>
  <si>
    <t>0905</t>
  </si>
  <si>
    <t>Hoboken City</t>
  </si>
  <si>
    <t>0906</t>
  </si>
  <si>
    <t>Jersey City City</t>
  </si>
  <si>
    <t>0907</t>
  </si>
  <si>
    <t>Kearny Town</t>
  </si>
  <si>
    <t>0908</t>
  </si>
  <si>
    <t>North Bergen Township</t>
  </si>
  <si>
    <t>0909</t>
  </si>
  <si>
    <t>Secaucus Town</t>
  </si>
  <si>
    <t>0910</t>
  </si>
  <si>
    <t>Union City City</t>
  </si>
  <si>
    <t>0911</t>
  </si>
  <si>
    <t>Weehawken Township</t>
  </si>
  <si>
    <t>0912</t>
  </si>
  <si>
    <t>West New York Town</t>
  </si>
  <si>
    <t>1001</t>
  </si>
  <si>
    <t>Alexandria Township</t>
  </si>
  <si>
    <t>Hunterdon</t>
  </si>
  <si>
    <t>1002</t>
  </si>
  <si>
    <t>Bethlehem Township</t>
  </si>
  <si>
    <t>1003</t>
  </si>
  <si>
    <t>Bloomsbury Borough</t>
  </si>
  <si>
    <t>1004</t>
  </si>
  <si>
    <t>Califon Borough</t>
  </si>
  <si>
    <t>1005</t>
  </si>
  <si>
    <t>Clinton Town</t>
  </si>
  <si>
    <t>1006</t>
  </si>
  <si>
    <t>Clinton Township</t>
  </si>
  <si>
    <t>1007</t>
  </si>
  <si>
    <t>Delaware Township</t>
  </si>
  <si>
    <t>1008</t>
  </si>
  <si>
    <t>East Amwell Township</t>
  </si>
  <si>
    <t>1009</t>
  </si>
  <si>
    <t>Flemington Borough</t>
  </si>
  <si>
    <t>1010</t>
  </si>
  <si>
    <t>1011</t>
  </si>
  <si>
    <t>Frenchtown Borough</t>
  </si>
  <si>
    <t>1012</t>
  </si>
  <si>
    <t>Glen Gardner Borough</t>
  </si>
  <si>
    <t>1013</t>
  </si>
  <si>
    <t>Hampton Borough</t>
  </si>
  <si>
    <t>1014</t>
  </si>
  <si>
    <t>High Bridge Borough</t>
  </si>
  <si>
    <t>1015</t>
  </si>
  <si>
    <t>Holland Township</t>
  </si>
  <si>
    <t>1016</t>
  </si>
  <si>
    <t>Kingwood Township</t>
  </si>
  <si>
    <t>1017</t>
  </si>
  <si>
    <t>Lambertville City</t>
  </si>
  <si>
    <t>1018</t>
  </si>
  <si>
    <t>Lebanon Borough</t>
  </si>
  <si>
    <t>1019</t>
  </si>
  <si>
    <t>Lebanon Township</t>
  </si>
  <si>
    <t>1020</t>
  </si>
  <si>
    <t>Milford Borough</t>
  </si>
  <si>
    <t>1021</t>
  </si>
  <si>
    <t>Raritan Township</t>
  </si>
  <si>
    <t>1022</t>
  </si>
  <si>
    <t>Readington Township</t>
  </si>
  <si>
    <t>1023</t>
  </si>
  <si>
    <t>Stockton Borough</t>
  </si>
  <si>
    <t>1024</t>
  </si>
  <si>
    <t>Tewksbury Township</t>
  </si>
  <si>
    <t>1025</t>
  </si>
  <si>
    <t>Union Township</t>
  </si>
  <si>
    <t>1026</t>
  </si>
  <si>
    <t>West Amwell Township</t>
  </si>
  <si>
    <t>1101</t>
  </si>
  <si>
    <t>East Windsor Township</t>
  </si>
  <si>
    <t>Mercer</t>
  </si>
  <si>
    <t>1102</t>
  </si>
  <si>
    <t>Ewing Township</t>
  </si>
  <si>
    <t>1103</t>
  </si>
  <si>
    <t>1104</t>
  </si>
  <si>
    <t>Hightstown Borough</t>
  </si>
  <si>
    <t>1105</t>
  </si>
  <si>
    <t>Hopewell Borough</t>
  </si>
  <si>
    <t>1106</t>
  </si>
  <si>
    <t>1107</t>
  </si>
  <si>
    <t>1108</t>
  </si>
  <si>
    <t>Pennington Borough</t>
  </si>
  <si>
    <t>1111</t>
  </si>
  <si>
    <t>Trenton City</t>
  </si>
  <si>
    <t>1112</t>
  </si>
  <si>
    <t>Robbinsville Township</t>
  </si>
  <si>
    <t>1113</t>
  </si>
  <si>
    <t>West Windsor Township</t>
  </si>
  <si>
    <t>1114</t>
  </si>
  <si>
    <t>Princeton</t>
  </si>
  <si>
    <t>1201</t>
  </si>
  <si>
    <t>Carteret Borough</t>
  </si>
  <si>
    <t>Middlesex</t>
  </si>
  <si>
    <t>1202</t>
  </si>
  <si>
    <t>Cranbury Township</t>
  </si>
  <si>
    <t>1203</t>
  </si>
  <si>
    <t>Dunellen Borough</t>
  </si>
  <si>
    <t>1204</t>
  </si>
  <si>
    <t>East Brunswick Township</t>
  </si>
  <si>
    <t>1205</t>
  </si>
  <si>
    <t>Edison Township</t>
  </si>
  <si>
    <t>1206</t>
  </si>
  <si>
    <t>Helmetta Borough</t>
  </si>
  <si>
    <t>1207</t>
  </si>
  <si>
    <t>Highland Park Borough</t>
  </si>
  <si>
    <t>1208</t>
  </si>
  <si>
    <t>Jamesburg Borough</t>
  </si>
  <si>
    <t>1209</t>
  </si>
  <si>
    <t>Old Bridge Township</t>
  </si>
  <si>
    <t>1210</t>
  </si>
  <si>
    <t>Metuchen Borough</t>
  </si>
  <si>
    <t>1211</t>
  </si>
  <si>
    <t>Middlesex Borough</t>
  </si>
  <si>
    <t>1212</t>
  </si>
  <si>
    <t>Milltown Borough</t>
  </si>
  <si>
    <t>1213</t>
  </si>
  <si>
    <t>1214</t>
  </si>
  <si>
    <t>New Brunswick City</t>
  </si>
  <si>
    <t>1215</t>
  </si>
  <si>
    <t>North Brunswick Township</t>
  </si>
  <si>
    <t>1216</t>
  </si>
  <si>
    <t>Perth Amboy City</t>
  </si>
  <si>
    <t>1217</t>
  </si>
  <si>
    <t>Piscataway Township</t>
  </si>
  <si>
    <t>1218</t>
  </si>
  <si>
    <t>Plainsboro Township</t>
  </si>
  <si>
    <t>1219</t>
  </si>
  <si>
    <t>Sayreville Borough</t>
  </si>
  <si>
    <t>1220</t>
  </si>
  <si>
    <t>South Amboy City</t>
  </si>
  <si>
    <t>1221</t>
  </si>
  <si>
    <t>South Brunswick Township</t>
  </si>
  <si>
    <t>1222</t>
  </si>
  <si>
    <t>South Plainfield Borough</t>
  </si>
  <si>
    <t>1223</t>
  </si>
  <si>
    <t>South River Borough</t>
  </si>
  <si>
    <t>1224</t>
  </si>
  <si>
    <t>Spotswood Borough</t>
  </si>
  <si>
    <t>1225</t>
  </si>
  <si>
    <t>Woodbridge Township</t>
  </si>
  <si>
    <t>1301</t>
  </si>
  <si>
    <t>Allenhurst Borough</t>
  </si>
  <si>
    <t>Monmouth</t>
  </si>
  <si>
    <t>1302</t>
  </si>
  <si>
    <t>Allentown Borough</t>
  </si>
  <si>
    <t>1303</t>
  </si>
  <si>
    <t>Asbury Park City</t>
  </si>
  <si>
    <t>1304</t>
  </si>
  <si>
    <t>Atlantic Highlands Borough</t>
  </si>
  <si>
    <t>1305</t>
  </si>
  <si>
    <t>Avon-by-the-Sea Borough</t>
  </si>
  <si>
    <t>1306</t>
  </si>
  <si>
    <t>Belmar Borough</t>
  </si>
  <si>
    <t>1307</t>
  </si>
  <si>
    <t>Bradley Beach Borough</t>
  </si>
  <si>
    <t>1308</t>
  </si>
  <si>
    <t>Brielle Borough</t>
  </si>
  <si>
    <t>1309</t>
  </si>
  <si>
    <t>Colts Neck Township</t>
  </si>
  <si>
    <t>1310</t>
  </si>
  <si>
    <t>Deal Borough</t>
  </si>
  <si>
    <t>1311</t>
  </si>
  <si>
    <t>Eatontown Borough</t>
  </si>
  <si>
    <t>1312</t>
  </si>
  <si>
    <t>Englishtown Borough</t>
  </si>
  <si>
    <t>1313</t>
  </si>
  <si>
    <t>Fair Haven Borough</t>
  </si>
  <si>
    <t>1314</t>
  </si>
  <si>
    <t>Farmingdale Borough</t>
  </si>
  <si>
    <t>1315</t>
  </si>
  <si>
    <t>Freehold Borough</t>
  </si>
  <si>
    <t>1316</t>
  </si>
  <si>
    <t>Freehold Township</t>
  </si>
  <si>
    <t>1317</t>
  </si>
  <si>
    <t>Highlands Borough</t>
  </si>
  <si>
    <t>1318</t>
  </si>
  <si>
    <t>Holmdel Township</t>
  </si>
  <si>
    <t>1319</t>
  </si>
  <si>
    <t>Howell Township</t>
  </si>
  <si>
    <t>1320</t>
  </si>
  <si>
    <t>Interlaken Borough</t>
  </si>
  <si>
    <t>1321</t>
  </si>
  <si>
    <t>Keansburg Borough</t>
  </si>
  <si>
    <t>1322</t>
  </si>
  <si>
    <t>Keyport Borough</t>
  </si>
  <si>
    <t>1323</t>
  </si>
  <si>
    <t>Little Silver Borough</t>
  </si>
  <si>
    <t>1324</t>
  </si>
  <si>
    <t>Loch Arbour Village</t>
  </si>
  <si>
    <t>1325</t>
  </si>
  <si>
    <t>Long Branch City</t>
  </si>
  <si>
    <t>1326</t>
  </si>
  <si>
    <t>Manalapan Township</t>
  </si>
  <si>
    <t>1327</t>
  </si>
  <si>
    <t>Manasquan Borough</t>
  </si>
  <si>
    <t>1328</t>
  </si>
  <si>
    <t>Marlboro Township</t>
  </si>
  <si>
    <t>1329</t>
  </si>
  <si>
    <t>Matawan Borough</t>
  </si>
  <si>
    <t>1330</t>
  </si>
  <si>
    <t>Aberdeen Township</t>
  </si>
  <si>
    <t>1331</t>
  </si>
  <si>
    <t>Middletown Township</t>
  </si>
  <si>
    <t>1332</t>
  </si>
  <si>
    <t>Millstone Township</t>
  </si>
  <si>
    <t>1333</t>
  </si>
  <si>
    <t>Monmouth Beach Borough</t>
  </si>
  <si>
    <t>1334</t>
  </si>
  <si>
    <t>Neptune Township</t>
  </si>
  <si>
    <t>1335</t>
  </si>
  <si>
    <t>Neptune City Borough</t>
  </si>
  <si>
    <t>1336</t>
  </si>
  <si>
    <t>Tinton Falls Borough</t>
  </si>
  <si>
    <t>1337</t>
  </si>
  <si>
    <t>Ocean Township</t>
  </si>
  <si>
    <t>1338</t>
  </si>
  <si>
    <t>Oceanport Borough</t>
  </si>
  <si>
    <t>1339</t>
  </si>
  <si>
    <t>Hazlet Township</t>
  </si>
  <si>
    <t>1340</t>
  </si>
  <si>
    <t>Red Bank Borough</t>
  </si>
  <si>
    <t>1341</t>
  </si>
  <si>
    <t>Roosevelt Borough</t>
  </si>
  <si>
    <t>1342</t>
  </si>
  <si>
    <t>Rumson Borough</t>
  </si>
  <si>
    <t>1343</t>
  </si>
  <si>
    <t>Sea Bright Borough</t>
  </si>
  <si>
    <t>1344</t>
  </si>
  <si>
    <t>Sea Girt Borough</t>
  </si>
  <si>
    <t>1345</t>
  </si>
  <si>
    <t>Shrewsbury Borough</t>
  </si>
  <si>
    <t>1346</t>
  </si>
  <si>
    <t>Shrewsbury Township</t>
  </si>
  <si>
    <t>1347</t>
  </si>
  <si>
    <t>Lake Como Borough</t>
  </si>
  <si>
    <t>1348</t>
  </si>
  <si>
    <t>Spring Lake Borough</t>
  </si>
  <si>
    <t>1349</t>
  </si>
  <si>
    <t>Spring Lake Heights Borough</t>
  </si>
  <si>
    <t>1350</t>
  </si>
  <si>
    <t>Union Beach Borough</t>
  </si>
  <si>
    <t>1351</t>
  </si>
  <si>
    <t>Upper Freehold Township</t>
  </si>
  <si>
    <t>1352</t>
  </si>
  <si>
    <t>Wall Township</t>
  </si>
  <si>
    <t>1353</t>
  </si>
  <si>
    <t>West Long Branch Borough</t>
  </si>
  <si>
    <t>1401</t>
  </si>
  <si>
    <t>Boonton Town</t>
  </si>
  <si>
    <t>Morris</t>
  </si>
  <si>
    <t>1402</t>
  </si>
  <si>
    <t>Boonton Township</t>
  </si>
  <si>
    <t>1403</t>
  </si>
  <si>
    <t>Butler Borough</t>
  </si>
  <si>
    <t>1404</t>
  </si>
  <si>
    <t>Chatham Borough</t>
  </si>
  <si>
    <t>1405</t>
  </si>
  <si>
    <t>Chatham Township</t>
  </si>
  <si>
    <t>1406</t>
  </si>
  <si>
    <t>Chester Borough</t>
  </si>
  <si>
    <t>1407</t>
  </si>
  <si>
    <t>Chester Township</t>
  </si>
  <si>
    <t>1408</t>
  </si>
  <si>
    <t>Denville Township</t>
  </si>
  <si>
    <t>1409</t>
  </si>
  <si>
    <t>Dover Town</t>
  </si>
  <si>
    <t>1410</t>
  </si>
  <si>
    <t>East Hanover Township</t>
  </si>
  <si>
    <t>1411</t>
  </si>
  <si>
    <t>Florham Park Borough</t>
  </si>
  <si>
    <t>1412</t>
  </si>
  <si>
    <t>Hanover Township</t>
  </si>
  <si>
    <t>1413</t>
  </si>
  <si>
    <t>Harding Township</t>
  </si>
  <si>
    <t>1414</t>
  </si>
  <si>
    <t>Jefferson Township</t>
  </si>
  <si>
    <t>1415</t>
  </si>
  <si>
    <t>Kinnelon Borough</t>
  </si>
  <si>
    <t>1416</t>
  </si>
  <si>
    <t>Lincoln Park Borough</t>
  </si>
  <si>
    <t>1417</t>
  </si>
  <si>
    <t>Madison Borough</t>
  </si>
  <si>
    <t>1418</t>
  </si>
  <si>
    <t>Mendham Borough</t>
  </si>
  <si>
    <t>1419</t>
  </si>
  <si>
    <t>Mendham Township</t>
  </si>
  <si>
    <t>1420</t>
  </si>
  <si>
    <t>Mine Hill Township</t>
  </si>
  <si>
    <t>1421</t>
  </si>
  <si>
    <t>Montville Township</t>
  </si>
  <si>
    <t>1422</t>
  </si>
  <si>
    <t>Morris Township</t>
  </si>
  <si>
    <t>1423</t>
  </si>
  <si>
    <t>Morris Plains Borough</t>
  </si>
  <si>
    <t>1424</t>
  </si>
  <si>
    <t>Morristown Town</t>
  </si>
  <si>
    <t>1425</t>
  </si>
  <si>
    <t>Mountain Lakes Borough</t>
  </si>
  <si>
    <t>1426</t>
  </si>
  <si>
    <t>Mount Arlington Borough</t>
  </si>
  <si>
    <t>1427</t>
  </si>
  <si>
    <t>Mount Olive Township</t>
  </si>
  <si>
    <t>1428</t>
  </si>
  <si>
    <t>Netcong Borough</t>
  </si>
  <si>
    <t>1429</t>
  </si>
  <si>
    <t>Parsippany-Troy Hills Township</t>
  </si>
  <si>
    <t>1430</t>
  </si>
  <si>
    <t>Long Hill Township</t>
  </si>
  <si>
    <t>1431</t>
  </si>
  <si>
    <t>Pequannock Township</t>
  </si>
  <si>
    <t>1432</t>
  </si>
  <si>
    <t>Randolph Township</t>
  </si>
  <si>
    <t>1433</t>
  </si>
  <si>
    <t>Riverdale Borough</t>
  </si>
  <si>
    <t>1434</t>
  </si>
  <si>
    <t>Rockaway Borough</t>
  </si>
  <si>
    <t>1435</t>
  </si>
  <si>
    <t>Rockaway Township</t>
  </si>
  <si>
    <t>1436</t>
  </si>
  <si>
    <t>Roxbury Township</t>
  </si>
  <si>
    <t>1437</t>
  </si>
  <si>
    <t>Victory Gardens Borough</t>
  </si>
  <si>
    <t>1438</t>
  </si>
  <si>
    <t>1439</t>
  </si>
  <si>
    <t>Wharton Borough</t>
  </si>
  <si>
    <t>1501</t>
  </si>
  <si>
    <t>Barnegat Light Borough</t>
  </si>
  <si>
    <t>Ocean</t>
  </si>
  <si>
    <t>1502</t>
  </si>
  <si>
    <t>Bay Head Borough</t>
  </si>
  <si>
    <t>1503</t>
  </si>
  <si>
    <t>Beach Haven Borough</t>
  </si>
  <si>
    <t>1504</t>
  </si>
  <si>
    <t>Beachwood Borough</t>
  </si>
  <si>
    <t>1505</t>
  </si>
  <si>
    <t>Berkeley Township</t>
  </si>
  <si>
    <t>1506</t>
  </si>
  <si>
    <t>Brick Township</t>
  </si>
  <si>
    <t>1507</t>
  </si>
  <si>
    <t>Toms River Township</t>
  </si>
  <si>
    <t>1508</t>
  </si>
  <si>
    <t>Eagleswood Township</t>
  </si>
  <si>
    <t>1509</t>
  </si>
  <si>
    <t>Harvey Cedars Borough</t>
  </si>
  <si>
    <t>1510</t>
  </si>
  <si>
    <t>Island Heights Borough</t>
  </si>
  <si>
    <t>1511</t>
  </si>
  <si>
    <t>Jackson Township</t>
  </si>
  <si>
    <t>1512</t>
  </si>
  <si>
    <t>Lacey Township</t>
  </si>
  <si>
    <t>1513</t>
  </si>
  <si>
    <t>Lakehurst Borough</t>
  </si>
  <si>
    <t>1514</t>
  </si>
  <si>
    <t>Lakewood Township</t>
  </si>
  <si>
    <t>1515</t>
  </si>
  <si>
    <t>Lavallette Borough</t>
  </si>
  <si>
    <t>1516</t>
  </si>
  <si>
    <t>Little Egg Harbor Township</t>
  </si>
  <si>
    <t>1517</t>
  </si>
  <si>
    <t>Long Beach Township</t>
  </si>
  <si>
    <t>1518</t>
  </si>
  <si>
    <t>Manchester Township</t>
  </si>
  <si>
    <t>1519</t>
  </si>
  <si>
    <t>Mantoloking Borough</t>
  </si>
  <si>
    <t>1520</t>
  </si>
  <si>
    <t>1521</t>
  </si>
  <si>
    <t>Ocean Gate Borough</t>
  </si>
  <si>
    <t>1522</t>
  </si>
  <si>
    <t>Pine Beach Borough</t>
  </si>
  <si>
    <t>1523</t>
  </si>
  <si>
    <t>Plumsted Township</t>
  </si>
  <si>
    <t>1524</t>
  </si>
  <si>
    <t>Point Pleasant Borough</t>
  </si>
  <si>
    <t>1525</t>
  </si>
  <si>
    <t>Point Pleasant Beach Borough</t>
  </si>
  <si>
    <t>1526</t>
  </si>
  <si>
    <t>Seaside Heights Borough</t>
  </si>
  <si>
    <t>1527</t>
  </si>
  <si>
    <t>Seaside Park Borough</t>
  </si>
  <si>
    <t>1528</t>
  </si>
  <si>
    <t>Ship Bottom Borough</t>
  </si>
  <si>
    <t>1529</t>
  </si>
  <si>
    <t>South Toms River Borough</t>
  </si>
  <si>
    <t>1530</t>
  </si>
  <si>
    <t>Stafford Township</t>
  </si>
  <si>
    <t>1531</t>
  </si>
  <si>
    <t>Surf City Borough</t>
  </si>
  <si>
    <t>1532</t>
  </si>
  <si>
    <t>Tuckerton Borough</t>
  </si>
  <si>
    <t>1533</t>
  </si>
  <si>
    <t>Barnegat Township</t>
  </si>
  <si>
    <t>1601</t>
  </si>
  <si>
    <t>Bloomingdale Borough</t>
  </si>
  <si>
    <t>Passaic</t>
  </si>
  <si>
    <t>1602</t>
  </si>
  <si>
    <t>Clifton City</t>
  </si>
  <si>
    <t>1603</t>
  </si>
  <si>
    <t>Haledon Borough</t>
  </si>
  <si>
    <t>1604</t>
  </si>
  <si>
    <t>Hawthorne Borough</t>
  </si>
  <si>
    <t>1605</t>
  </si>
  <si>
    <t>Little Falls Township</t>
  </si>
  <si>
    <t>1606</t>
  </si>
  <si>
    <t>North Haledon Borough</t>
  </si>
  <si>
    <t>1607</t>
  </si>
  <si>
    <t>Passaic City</t>
  </si>
  <si>
    <t>1608</t>
  </si>
  <si>
    <t>Paterson City</t>
  </si>
  <si>
    <t>1609</t>
  </si>
  <si>
    <t>Pompton Lakes Borough</t>
  </si>
  <si>
    <t>1610</t>
  </si>
  <si>
    <t>Prospect Park Borough</t>
  </si>
  <si>
    <t>1611</t>
  </si>
  <si>
    <t>Ringwood Borough</t>
  </si>
  <si>
    <t>1612</t>
  </si>
  <si>
    <t>Totowa Borough</t>
  </si>
  <si>
    <t>1613</t>
  </si>
  <si>
    <t>Wanaque Borough</t>
  </si>
  <si>
    <t>1614</t>
  </si>
  <si>
    <t>Wayne Township</t>
  </si>
  <si>
    <t>1615</t>
  </si>
  <si>
    <t>West Milford Township</t>
  </si>
  <si>
    <t>1616</t>
  </si>
  <si>
    <t>Woodland Park Borough</t>
  </si>
  <si>
    <t>1701</t>
  </si>
  <si>
    <t>Alloway Township</t>
  </si>
  <si>
    <t>Salem</t>
  </si>
  <si>
    <t>1702</t>
  </si>
  <si>
    <t>Elmer Borough</t>
  </si>
  <si>
    <t>1703</t>
  </si>
  <si>
    <t>Elsinboro Township</t>
  </si>
  <si>
    <t>1704</t>
  </si>
  <si>
    <t>Lower Alloways Creek Township</t>
  </si>
  <si>
    <t>1705</t>
  </si>
  <si>
    <t>Mannington Township</t>
  </si>
  <si>
    <t>1706</t>
  </si>
  <si>
    <t>Oldmans Township</t>
  </si>
  <si>
    <t>1707</t>
  </si>
  <si>
    <t>Penns Grove Borough</t>
  </si>
  <si>
    <t>1708</t>
  </si>
  <si>
    <t>Pennsville Township</t>
  </si>
  <si>
    <t>1709</t>
  </si>
  <si>
    <t>Pilesgrove Township</t>
  </si>
  <si>
    <t>1710</t>
  </si>
  <si>
    <t>Pittsgrove Township</t>
  </si>
  <si>
    <t>1711</t>
  </si>
  <si>
    <t>Quinton Township</t>
  </si>
  <si>
    <t>1712</t>
  </si>
  <si>
    <t>Salem City</t>
  </si>
  <si>
    <t>1713</t>
  </si>
  <si>
    <t>Carneys Point Township</t>
  </si>
  <si>
    <t>1714</t>
  </si>
  <si>
    <t>Upper Pittsgrove Township</t>
  </si>
  <si>
    <t>1715</t>
  </si>
  <si>
    <t>Woodstown Borough</t>
  </si>
  <si>
    <t>1801</t>
  </si>
  <si>
    <t>Bedminster Township</t>
  </si>
  <si>
    <t>Somerset</t>
  </si>
  <si>
    <t>1802</t>
  </si>
  <si>
    <t>Bernards Township</t>
  </si>
  <si>
    <t>1803</t>
  </si>
  <si>
    <t>Bernardsville Borough</t>
  </si>
  <si>
    <t>1804</t>
  </si>
  <si>
    <t>Bound Brook Borough</t>
  </si>
  <si>
    <t>1805</t>
  </si>
  <si>
    <t>Branchburg Township</t>
  </si>
  <si>
    <t>1806</t>
  </si>
  <si>
    <t>Bridgewater Township</t>
  </si>
  <si>
    <t>1807</t>
  </si>
  <si>
    <t>Far Hills Borough</t>
  </si>
  <si>
    <t>1808</t>
  </si>
  <si>
    <t>1809</t>
  </si>
  <si>
    <t>Green Brook Township</t>
  </si>
  <si>
    <t>1810</t>
  </si>
  <si>
    <t>Hillsborough Township</t>
  </si>
  <si>
    <t>1811</t>
  </si>
  <si>
    <t>Manville Borough</t>
  </si>
  <si>
    <t>1812</t>
  </si>
  <si>
    <t>Millstone Borough</t>
  </si>
  <si>
    <t>1813</t>
  </si>
  <si>
    <t>Montgomery Township</t>
  </si>
  <si>
    <t>1814</t>
  </si>
  <si>
    <t>North Plainfield Borough</t>
  </si>
  <si>
    <t>1815</t>
  </si>
  <si>
    <t>Peapack-Gladstone Borough</t>
  </si>
  <si>
    <t>1816</t>
  </si>
  <si>
    <t>Raritan Borough</t>
  </si>
  <si>
    <t>1817</t>
  </si>
  <si>
    <t>Rocky Hill Borough</t>
  </si>
  <si>
    <t>1818</t>
  </si>
  <si>
    <t>Somerville Borough</t>
  </si>
  <si>
    <t>1819</t>
  </si>
  <si>
    <t>South Bound Brook Borough</t>
  </si>
  <si>
    <t>1820</t>
  </si>
  <si>
    <t>Warren Township</t>
  </si>
  <si>
    <t>1821</t>
  </si>
  <si>
    <t>Watchung Borough</t>
  </si>
  <si>
    <t>1901</t>
  </si>
  <si>
    <t>Andover Borough</t>
  </si>
  <si>
    <t>Sussex</t>
  </si>
  <si>
    <t>1902</t>
  </si>
  <si>
    <t>Andover Township</t>
  </si>
  <si>
    <t>1903</t>
  </si>
  <si>
    <t>Branchville Borough</t>
  </si>
  <si>
    <t>1904</t>
  </si>
  <si>
    <t>Byram Township</t>
  </si>
  <si>
    <t>1905</t>
  </si>
  <si>
    <t>Frankford Township</t>
  </si>
  <si>
    <t>1906</t>
  </si>
  <si>
    <t>Franklin Borough</t>
  </si>
  <si>
    <t>1907</t>
  </si>
  <si>
    <t>Fredon Township</t>
  </si>
  <si>
    <t>1908</t>
  </si>
  <si>
    <t>Green Township</t>
  </si>
  <si>
    <t>1909</t>
  </si>
  <si>
    <t>Hamburg Borough</t>
  </si>
  <si>
    <t>1910</t>
  </si>
  <si>
    <t>Hampton Township</t>
  </si>
  <si>
    <t>1911</t>
  </si>
  <si>
    <t>Hardyston Township</t>
  </si>
  <si>
    <t>1912</t>
  </si>
  <si>
    <t>Hopatcong Borough</t>
  </si>
  <si>
    <t>1913</t>
  </si>
  <si>
    <t>Lafayette Township</t>
  </si>
  <si>
    <t>1914</t>
  </si>
  <si>
    <t>Montague Township</t>
  </si>
  <si>
    <t>1915</t>
  </si>
  <si>
    <t>Newton Town</t>
  </si>
  <si>
    <t>1916</t>
  </si>
  <si>
    <t>Ogdensburg Borough</t>
  </si>
  <si>
    <t>1917</t>
  </si>
  <si>
    <t>Sandyston Township</t>
  </si>
  <si>
    <t>1918</t>
  </si>
  <si>
    <t>Sparta Township</t>
  </si>
  <si>
    <t>1919</t>
  </si>
  <si>
    <t>Stanhope Borough</t>
  </si>
  <si>
    <t>1920</t>
  </si>
  <si>
    <t>Stillwater Township</t>
  </si>
  <si>
    <t>1921</t>
  </si>
  <si>
    <t>Sussex Borough</t>
  </si>
  <si>
    <t>1922</t>
  </si>
  <si>
    <t>Vernon Township</t>
  </si>
  <si>
    <t>1923</t>
  </si>
  <si>
    <t>Walpack Township</t>
  </si>
  <si>
    <t>1924</t>
  </si>
  <si>
    <t>Wantage Township</t>
  </si>
  <si>
    <t>2001</t>
  </si>
  <si>
    <t>Berkeley Heights Township</t>
  </si>
  <si>
    <t>Union</t>
  </si>
  <si>
    <t>2002</t>
  </si>
  <si>
    <t>Clark Township</t>
  </si>
  <si>
    <t>2003</t>
  </si>
  <si>
    <t>Cranford Township</t>
  </si>
  <si>
    <t>2004</t>
  </si>
  <si>
    <t>Elizabeth City</t>
  </si>
  <si>
    <t>2005</t>
  </si>
  <si>
    <t>Fanwood Borough</t>
  </si>
  <si>
    <t>2006</t>
  </si>
  <si>
    <t>Garwood Borough</t>
  </si>
  <si>
    <t>2007</t>
  </si>
  <si>
    <t>Hillside Township</t>
  </si>
  <si>
    <t>2008</t>
  </si>
  <si>
    <t>Kenilworth Borough</t>
  </si>
  <si>
    <t>2009</t>
  </si>
  <si>
    <t>Linden City</t>
  </si>
  <si>
    <t>2010</t>
  </si>
  <si>
    <t>Mountainside Borough</t>
  </si>
  <si>
    <t>2011</t>
  </si>
  <si>
    <t>New Providence Borough</t>
  </si>
  <si>
    <t>2012</t>
  </si>
  <si>
    <t>Plainfield City</t>
  </si>
  <si>
    <t>2013</t>
  </si>
  <si>
    <t>Rahway City</t>
  </si>
  <si>
    <t>2014</t>
  </si>
  <si>
    <t>Roselle Borough</t>
  </si>
  <si>
    <t>2015</t>
  </si>
  <si>
    <t>Roselle Park Borough</t>
  </si>
  <si>
    <t>2016</t>
  </si>
  <si>
    <t>Scotch Plains Township</t>
  </si>
  <si>
    <t>2017</t>
  </si>
  <si>
    <t>2018</t>
  </si>
  <si>
    <t>Summit City</t>
  </si>
  <si>
    <t>2019</t>
  </si>
  <si>
    <t>2020</t>
  </si>
  <si>
    <t>Westfield Town</t>
  </si>
  <si>
    <t>2021</t>
  </si>
  <si>
    <t>Winfield Township</t>
  </si>
  <si>
    <t>2101</t>
  </si>
  <si>
    <t>Allamuchy Township</t>
  </si>
  <si>
    <t>Warren</t>
  </si>
  <si>
    <t>2102</t>
  </si>
  <si>
    <t>Alpha Borough</t>
  </si>
  <si>
    <t>2103</t>
  </si>
  <si>
    <t>Belvidere Town</t>
  </si>
  <si>
    <t>2104</t>
  </si>
  <si>
    <t>Blairstown Township</t>
  </si>
  <si>
    <t>2105</t>
  </si>
  <si>
    <t>2106</t>
  </si>
  <si>
    <t>Frelinghuysen Township</t>
  </si>
  <si>
    <t>2107</t>
  </si>
  <si>
    <t>2108</t>
  </si>
  <si>
    <t>Hackettstown Town</t>
  </si>
  <si>
    <t>2109</t>
  </si>
  <si>
    <t>Hardwick Township</t>
  </si>
  <si>
    <t>2110</t>
  </si>
  <si>
    <t>Harmony Township</t>
  </si>
  <si>
    <t>2111</t>
  </si>
  <si>
    <t>Hope Township</t>
  </si>
  <si>
    <t>2112</t>
  </si>
  <si>
    <t>Independence Township</t>
  </si>
  <si>
    <t>2113</t>
  </si>
  <si>
    <t>Knowlton Township</t>
  </si>
  <si>
    <t>2114</t>
  </si>
  <si>
    <t>Liberty Township</t>
  </si>
  <si>
    <t>2115</t>
  </si>
  <si>
    <t>Lopatcong Township</t>
  </si>
  <si>
    <t>2116</t>
  </si>
  <si>
    <t>2117</t>
  </si>
  <si>
    <t>Oxford Township</t>
  </si>
  <si>
    <t>2119</t>
  </si>
  <si>
    <t>Phillipsburg Town</t>
  </si>
  <si>
    <t>2120</t>
  </si>
  <si>
    <t>Pohatcong Township</t>
  </si>
  <si>
    <t>2121</t>
  </si>
  <si>
    <t>Washington Borough</t>
  </si>
  <si>
    <t>2122</t>
  </si>
  <si>
    <t>2123</t>
  </si>
  <si>
    <t>White Township</t>
  </si>
  <si>
    <t/>
  </si>
  <si>
    <t>S</t>
  </si>
  <si>
    <t>New Jersey Division of Local Government Services</t>
  </si>
  <si>
    <t>County:</t>
  </si>
  <si>
    <t>Local Budget Examination Group:</t>
  </si>
  <si>
    <t>Group Status:</t>
  </si>
  <si>
    <t>Less Municipal Budget State Aid</t>
  </si>
  <si>
    <t>Net County Taxes Less Municipal Budget State Aid</t>
  </si>
  <si>
    <t>Local Health Service Taxes (N.J.S.A. 26:3A2-19)</t>
  </si>
  <si>
    <t>Total County Taxes</t>
  </si>
  <si>
    <t>Local District School</t>
  </si>
  <si>
    <t>Regional, Consolidated, &amp; Joint School Budget</t>
  </si>
  <si>
    <t>Local District School Tax in Municipal Budget</t>
  </si>
  <si>
    <t>Total School Taxes Levied</t>
  </si>
  <si>
    <t>Local Municipal Purposes</t>
  </si>
  <si>
    <t>Municipal Open Space</t>
  </si>
  <si>
    <t>Total Municipal Taxes Levied</t>
  </si>
  <si>
    <t>Total Tax Levy</t>
  </si>
  <si>
    <t>Net Value Taxable</t>
  </si>
  <si>
    <t>General Tax Rate per $100 Assessed Value</t>
  </si>
  <si>
    <t>Administrative Fee</t>
  </si>
  <si>
    <t>Senior Citizens Veterans Subtotal Before Deductions</t>
  </si>
  <si>
    <t>Senior Citizens Veterans Deductions</t>
  </si>
  <si>
    <t>Senior Citizens Veterans Total</t>
  </si>
  <si>
    <t>Debt Statement Equalized Valuations</t>
  </si>
  <si>
    <t>3 Year Average Equalized Valuation</t>
  </si>
  <si>
    <t>num</t>
  </si>
  <si>
    <t>Full Name</t>
  </si>
  <si>
    <t>Select Municipality:</t>
  </si>
  <si>
    <t>Regional Efficiency Aid Program - Credit Amount Billed (CMPTRA)</t>
  </si>
  <si>
    <t>Regional Efficiency Aid Program - Credit Amount Billed (ETR)</t>
  </si>
  <si>
    <t>REAP Billed Credit (CMPTRA)</t>
  </si>
  <si>
    <t>REAP (CMPTRA)</t>
  </si>
  <si>
    <t>REAP (ETR)</t>
  </si>
  <si>
    <t>REAP Billed Credit (ETR)</t>
  </si>
  <si>
    <t>PLEASE CHOOSE A MUNICIPALITY</t>
  </si>
  <si>
    <t>Code</t>
  </si>
  <si>
    <t>Municipality</t>
  </si>
  <si>
    <t>County</t>
  </si>
  <si>
    <t>Group</t>
  </si>
  <si>
    <t>Status</t>
  </si>
  <si>
    <t>AV 2023</t>
  </si>
  <si>
    <t>1/3 Mil for 2025 Library</t>
  </si>
  <si>
    <t>AV 2024</t>
  </si>
  <si>
    <t>Municipal Information Sheet - CY 2026/SFY 2027</t>
  </si>
  <si>
    <t>2025 District School Budget</t>
  </si>
  <si>
    <t>2025 Regional and Joint School Budgets</t>
  </si>
  <si>
    <t>2025 Local Municipal School Budgets</t>
  </si>
  <si>
    <t>2025 Local Municipal Purpose</t>
  </si>
  <si>
    <t>2025 Local Open Space Tax</t>
  </si>
  <si>
    <t>2025 Net Valuation Taxable</t>
  </si>
  <si>
    <t>AV 2025</t>
  </si>
  <si>
    <t>Sources: 2025 County Abstract of Ratables, Division of Local Government Services and Department of Treasury Data.
* This amount may not reflect the amounts required for joint, regional, or county libraries that may be set by other statute or local agreement.</t>
  </si>
  <si>
    <t>2026 Minimum Library Appropriation (N.J.S.A. 40:54-8) *</t>
  </si>
  <si>
    <t>CY 2025 Senior Citizens Reimbursement by State (P.L 1976, c.73)</t>
  </si>
  <si>
    <t>CY 2025 Veterans Reimbursement by State (P.L 1976, c.73)</t>
  </si>
  <si>
    <t>Ineligible</t>
  </si>
  <si>
    <t>Eligible</t>
  </si>
  <si>
    <t>o.oo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</si>
</sst>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.000_);_(* \(#,##0.000\);_(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name val="Tw Cen MT Condensed"/>
      <family val="2"/>
    </font>
    <font>
      <b/>
      <sz val="11"/>
      <color indexed="12"/>
      <name val="Tw Cen MT Condensed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Tw Cen MT Condensed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4"/>
      <color theme="1"/>
      <name val="Arial"/>
      <family val="2"/>
    </font>
    <font>
      <sz val="13"/>
      <color theme="1"/>
      <name val="Arial Narrow"/>
      <family val="2"/>
    </font>
    <font>
      <sz val="11"/>
      <color rgb="FF00B0F0"/>
      <name val="Arial Narrow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2" fillId="0" borderId="0" xfId="1" applyFont="1" applyAlignment="1" applyProtection="1">
      <alignment horizontal="center"/>
    </xf>
    <xf numFmtId="164" fontId="2" fillId="0" borderId="0" xfId="1" applyNumberFormat="1" applyFont="1" applyAlignment="1" applyProtection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quotePrefix="1" applyNumberFormat="1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1" applyNumberFormat="1" applyFont="1" applyAlignment="1" applyProtection="1">
      <alignment horizontal="center"/>
    </xf>
    <xf numFmtId="3" fontId="2" fillId="0" borderId="0" xfId="1" quotePrefix="1" applyNumberFormat="1" applyFont="1" applyBorder="1" applyAlignment="1" applyProtection="1">
      <alignment horizontal="left"/>
    </xf>
    <xf numFmtId="37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0" fontId="7" fillId="0" borderId="0" xfId="0" applyFont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quotePrefix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3" fillId="0" borderId="1" xfId="1" quotePrefix="1" applyFont="1" applyBorder="1" applyAlignment="1" applyProtection="1">
      <alignment horizontal="center" vertical="center" wrapText="1"/>
    </xf>
    <xf numFmtId="164" fontId="3" fillId="0" borderId="1" xfId="1" quotePrefix="1" applyNumberFormat="1" applyFont="1" applyBorder="1" applyAlignment="1" applyProtection="1">
      <alignment horizontal="center" vertical="center" wrapText="1"/>
    </xf>
    <xf numFmtId="4" fontId="3" fillId="0" borderId="1" xfId="0" quotePrefix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 applyProtection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 applyProtection="1">
      <alignment horizontal="center" vertical="center" wrapText="1"/>
    </xf>
    <xf numFmtId="3" fontId="4" fillId="0" borderId="1" xfId="1" quotePrefix="1" applyNumberFormat="1" applyFont="1" applyBorder="1" applyAlignment="1" applyProtection="1">
      <alignment horizontal="center" vertical="center" wrapText="1"/>
    </xf>
    <xf numFmtId="37" fontId="4" fillId="0" borderId="1" xfId="0" quotePrefix="1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4" fontId="6" fillId="0" borderId="0" xfId="1" applyNumberFormat="1" applyFont="1" applyAlignment="1">
      <alignment horizontal="right"/>
    </xf>
    <xf numFmtId="43" fontId="6" fillId="0" borderId="0" xfId="1" applyFont="1"/>
    <xf numFmtId="164" fontId="6" fillId="0" borderId="0" xfId="1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43" fontId="5" fillId="0" borderId="0" xfId="1" applyFont="1"/>
    <xf numFmtId="164" fontId="5" fillId="0" borderId="0" xfId="1" applyNumberFormat="1" applyFont="1"/>
    <xf numFmtId="43" fontId="5" fillId="0" borderId="0" xfId="0" applyNumberFormat="1" applyFont="1"/>
    <xf numFmtId="1" fontId="9" fillId="0" borderId="0" xfId="0" applyNumberFormat="1" applyFont="1"/>
    <xf numFmtId="0" fontId="9" fillId="0" borderId="3" xfId="0" applyFont="1" applyBorder="1"/>
    <xf numFmtId="0" fontId="9" fillId="0" borderId="4" xfId="0" applyFont="1" applyBorder="1"/>
    <xf numFmtId="0" fontId="9" fillId="0" borderId="3" xfId="0" applyFont="1" applyBorder="1" applyAlignment="1">
      <alignment horizontal="left" indent="2"/>
    </xf>
    <xf numFmtId="0" fontId="9" fillId="0" borderId="5" xfId="0" applyFont="1" applyBorder="1"/>
    <xf numFmtId="0" fontId="9" fillId="0" borderId="6" xfId="0" applyFont="1" applyBorder="1" applyAlignment="1">
      <alignment horizontal="left" indent="2"/>
    </xf>
    <xf numFmtId="0" fontId="9" fillId="0" borderId="7" xfId="0" applyFont="1" applyBorder="1"/>
    <xf numFmtId="0" fontId="9" fillId="0" borderId="2" xfId="0" applyFont="1" applyBorder="1"/>
    <xf numFmtId="8" fontId="9" fillId="0" borderId="3" xfId="0" applyNumberFormat="1" applyFont="1" applyBorder="1"/>
    <xf numFmtId="8" fontId="9" fillId="0" borderId="3" xfId="0" applyNumberFormat="1" applyFont="1" applyBorder="1" applyAlignment="1">
      <alignment horizontal="left" indent="2"/>
    </xf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8" fontId="9" fillId="0" borderId="4" xfId="0" applyNumberFormat="1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43" fontId="0" fillId="0" borderId="0" xfId="0" applyNumberFormat="1"/>
    <xf numFmtId="43" fontId="5" fillId="0" borderId="0" xfId="1" applyFont="1" applyAlignment="1">
      <alignment horizontal="left"/>
    </xf>
    <xf numFmtId="37" fontId="4" fillId="0" borderId="1" xfId="0" applyNumberFormat="1" applyFont="1" applyBorder="1" applyAlignment="1">
      <alignment horizontal="center" vertical="center" wrapText="1"/>
    </xf>
    <xf numFmtId="39" fontId="4" fillId="0" borderId="1" xfId="0" quotePrefix="1" applyNumberFormat="1" applyFont="1" applyBorder="1" applyAlignment="1">
      <alignment horizontal="center" vertical="center" wrapText="1"/>
    </xf>
    <xf numFmtId="43" fontId="17" fillId="0" borderId="0" xfId="1" applyFont="1"/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quotePrefix="1" applyFont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center"/>
      <protection locked="0"/>
    </xf>
    <xf numFmtId="0" fontId="19" fillId="2" borderId="4" xfId="0" applyFont="1" applyFill="1" applyBorder="1" applyAlignment="1" applyProtection="1">
      <alignment horizontal="center"/>
      <protection locked="0"/>
    </xf>
    <xf numFmtId="0" fontId="19" fillId="2" borderId="5" xfId="0" applyFont="1" applyFill="1" applyBorder="1" applyAlignment="1" applyProtection="1">
      <alignment horizontal="center"/>
      <protection locked="0"/>
    </xf>
    <xf numFmtId="165" fontId="11" fillId="0" borderId="14" xfId="0" applyNumberFormat="1" applyFont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165" fontId="11" fillId="0" borderId="5" xfId="0" applyNumberFormat="1" applyFont="1" applyBorder="1" applyAlignment="1">
      <alignment horizontal="right"/>
    </xf>
    <xf numFmtId="0" fontId="18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11" fillId="0" borderId="15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165" fontId="11" fillId="0" borderId="10" xfId="0" applyNumberFormat="1" applyFont="1" applyBorder="1" applyAlignment="1">
      <alignment horizontal="right"/>
    </xf>
    <xf numFmtId="165" fontId="11" fillId="0" borderId="16" xfId="0" applyNumberFormat="1" applyFont="1" applyBorder="1" applyAlignment="1">
      <alignment horizontal="right"/>
    </xf>
    <xf numFmtId="165" fontId="11" fillId="0" borderId="12" xfId="0" applyNumberFormat="1" applyFont="1" applyBorder="1" applyAlignment="1">
      <alignment horizontal="right"/>
    </xf>
    <xf numFmtId="165" fontId="11" fillId="0" borderId="1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showGridLines="0" tabSelected="1" zoomScaleNormal="100" zoomScaleSheetLayoutView="100" workbookViewId="0">
      <selection activeCell="H15" sqref="H15:K15"/>
    </sheetView>
  </sheetViews>
  <sheetFormatPr defaultColWidth="0" defaultRowHeight="15" zeroHeight="1" x14ac:dyDescent="0.25"/>
  <cols>
    <col min="1" max="1" width="9.140625" customWidth="1"/>
    <col min="2" max="2" width="14" customWidth="1"/>
    <col min="3" max="11" width="9.140625" customWidth="1"/>
    <col min="12" max="12" width="10.42578125" customWidth="1"/>
    <col min="13" max="13" width="9.140625" hidden="1" customWidth="1"/>
    <col min="14" max="15" width="0" hidden="1" customWidth="1"/>
    <col min="16" max="16384" width="9.140625" hidden="1"/>
  </cols>
  <sheetData>
    <row r="1" spans="2:12" x14ac:dyDescent="0.25"/>
    <row r="2" spans="2:12" ht="18" x14ac:dyDescent="0.25">
      <c r="B2" s="59" t="str">
        <f>(VLOOKUP(C5,Crosswalk!$A$2:$C$566,3,FALSE))</f>
        <v>Code</v>
      </c>
      <c r="C2" s="85" t="s">
        <v>1192</v>
      </c>
      <c r="D2" s="85"/>
      <c r="E2" s="85"/>
      <c r="F2" s="85"/>
      <c r="G2" s="85"/>
      <c r="H2" s="85"/>
      <c r="I2" s="85"/>
      <c r="J2" s="85"/>
    </row>
    <row r="3" spans="2:12" ht="17.25" x14ac:dyDescent="0.3">
      <c r="C3" s="86" t="s">
        <v>1234</v>
      </c>
      <c r="D3" s="86"/>
      <c r="E3" s="86"/>
      <c r="F3" s="86"/>
      <c r="G3" s="86"/>
      <c r="H3" s="86"/>
      <c r="I3" s="86"/>
      <c r="J3" s="86"/>
    </row>
    <row r="4" spans="2:12" x14ac:dyDescent="0.25"/>
    <row r="5" spans="2:12" ht="20.25" customHeight="1" x14ac:dyDescent="0.25">
      <c r="B5" s="60" t="s">
        <v>1218</v>
      </c>
      <c r="C5" s="78" t="s">
        <v>1225</v>
      </c>
      <c r="D5" s="79"/>
      <c r="E5" s="79"/>
      <c r="F5" s="80"/>
      <c r="G5" s="54"/>
      <c r="H5" s="54"/>
      <c r="I5" s="54"/>
      <c r="J5" s="54"/>
      <c r="K5" s="55" t="s">
        <v>1195</v>
      </c>
      <c r="L5" s="56" t="str">
        <f>VLOOKUP(C5,Crosswalk!$A$2:$G$566,7,FALSE)</f>
        <v>Status</v>
      </c>
    </row>
    <row r="6" spans="2:12" ht="17.25" customHeight="1" x14ac:dyDescent="0.25">
      <c r="B6" s="60" t="s">
        <v>1193</v>
      </c>
      <c r="C6" s="58" t="str">
        <f>VLOOKUP(C5,Crosswalk!$A$2:$E$566,5,FALSE)</f>
        <v>County</v>
      </c>
      <c r="D6" s="54"/>
      <c r="E6" s="54"/>
      <c r="F6" s="54"/>
      <c r="G6" s="54"/>
      <c r="H6" s="54"/>
      <c r="I6" s="54"/>
      <c r="J6" s="54"/>
      <c r="K6" s="55" t="s">
        <v>1194</v>
      </c>
      <c r="L6" s="57" t="str">
        <f>VLOOKUP(C5,Crosswalk!$A$2:$G$566,6,FALSE)</f>
        <v>Group</v>
      </c>
    </row>
    <row r="7" spans="2:12" x14ac:dyDescent="0.25"/>
    <row r="8" spans="2:12" x14ac:dyDescent="0.25"/>
    <row r="9" spans="2:12" ht="16.5" x14ac:dyDescent="0.3">
      <c r="B9" s="45" t="s">
        <v>41</v>
      </c>
      <c r="C9" s="46"/>
      <c r="D9" s="46"/>
      <c r="E9" s="46"/>
      <c r="F9" s="46"/>
      <c r="G9" s="46"/>
      <c r="H9" s="81">
        <f>SUMIF('2026 Muniinfo'!$A$3:$A$566,$B$2,'2026 Muniinfo'!$K$3:$K$566)</f>
        <v>0</v>
      </c>
      <c r="I9" s="82"/>
      <c r="J9" s="82"/>
      <c r="K9" s="83"/>
    </row>
    <row r="10" spans="2:12" ht="16.5" x14ac:dyDescent="0.3">
      <c r="B10" s="47" t="s">
        <v>1196</v>
      </c>
      <c r="C10" s="46"/>
      <c r="D10" s="46"/>
      <c r="E10" s="46"/>
      <c r="F10" s="46"/>
      <c r="G10" s="48"/>
      <c r="H10" s="81">
        <f>SUMIF('2026 Muniinfo'!$A$3:$A$566,$B$2,'2026 Muniinfo'!$L$3:$L$566)</f>
        <v>0</v>
      </c>
      <c r="I10" s="82"/>
      <c r="J10" s="82"/>
      <c r="K10" s="83"/>
    </row>
    <row r="11" spans="2:12" ht="16.5" x14ac:dyDescent="0.3">
      <c r="B11" s="45" t="s">
        <v>1197</v>
      </c>
      <c r="C11" s="46"/>
      <c r="D11" s="46"/>
      <c r="E11" s="46"/>
      <c r="F11" s="46"/>
      <c r="G11" s="48"/>
      <c r="H11" s="81">
        <f>SUMIF('2026 Muniinfo'!$A$3:$A$566,$B$2,'2026 Muniinfo'!$M$3:$M$566)</f>
        <v>0</v>
      </c>
      <c r="I11" s="82"/>
      <c r="J11" s="82"/>
      <c r="K11" s="83"/>
    </row>
    <row r="12" spans="2:12" ht="16.5" x14ac:dyDescent="0.3">
      <c r="B12" s="45" t="s">
        <v>44</v>
      </c>
      <c r="C12" s="46"/>
      <c r="D12" s="46"/>
      <c r="E12" s="46"/>
      <c r="F12" s="46"/>
      <c r="G12" s="48"/>
      <c r="H12" s="81">
        <f>SUMIF('2026 Muniinfo'!$A$3:$A$566,$B$2,'2026 Muniinfo'!$N$3:$N$566)</f>
        <v>0</v>
      </c>
      <c r="I12" s="82"/>
      <c r="J12" s="82"/>
      <c r="K12" s="83"/>
    </row>
    <row r="13" spans="2:12" ht="16.5" x14ac:dyDescent="0.3">
      <c r="B13" s="45" t="s">
        <v>1198</v>
      </c>
      <c r="C13" s="46"/>
      <c r="D13" s="46"/>
      <c r="E13" s="46"/>
      <c r="F13" s="46"/>
      <c r="G13" s="48"/>
      <c r="H13" s="81">
        <f>SUMIF('2026 Muniinfo'!$A$3:$A$566,$B$2,'2026 Muniinfo'!$O$3:$O$566)</f>
        <v>0</v>
      </c>
      <c r="I13" s="82"/>
      <c r="J13" s="82"/>
      <c r="K13" s="83"/>
    </row>
    <row r="14" spans="2:12" ht="16.5" x14ac:dyDescent="0.3">
      <c r="B14" s="45" t="s">
        <v>46</v>
      </c>
      <c r="C14" s="46"/>
      <c r="D14" s="46"/>
      <c r="E14" s="46"/>
      <c r="F14" s="46"/>
      <c r="G14" s="48"/>
      <c r="H14" s="81">
        <f>SUMIF('2026 Muniinfo'!$A$3:$A$566,$B$2,'2026 Muniinfo'!$P$3:$P$566)</f>
        <v>0</v>
      </c>
      <c r="I14" s="82"/>
      <c r="J14" s="82"/>
      <c r="K14" s="83"/>
    </row>
    <row r="15" spans="2:12" ht="16.5" x14ac:dyDescent="0.3">
      <c r="B15" s="49" t="s">
        <v>1199</v>
      </c>
      <c r="C15" s="50"/>
      <c r="D15" s="50"/>
      <c r="E15" s="50"/>
      <c r="F15" s="50"/>
      <c r="G15" s="51"/>
      <c r="H15" s="81">
        <f>SUM(H11:K14)</f>
        <v>0</v>
      </c>
      <c r="I15" s="82"/>
      <c r="J15" s="82"/>
      <c r="K15" s="83"/>
    </row>
    <row r="16" spans="2:12" ht="16.5" x14ac:dyDescent="0.3">
      <c r="B16" s="62"/>
      <c r="C16" s="34"/>
      <c r="D16" s="34"/>
      <c r="E16" s="34"/>
      <c r="F16" s="34"/>
      <c r="G16" s="34"/>
      <c r="H16" s="54"/>
      <c r="I16" s="54"/>
      <c r="J16" s="54"/>
      <c r="K16" s="54"/>
    </row>
    <row r="17" spans="2:11" ht="16.5" x14ac:dyDescent="0.3">
      <c r="B17" s="52" t="s">
        <v>1200</v>
      </c>
      <c r="C17" s="46"/>
      <c r="D17" s="46"/>
      <c r="E17" s="46"/>
      <c r="F17" s="46"/>
      <c r="G17" s="48"/>
      <c r="H17" s="81">
        <f>SUMIF('2026 Muniinfo'!$A$3:$A$566,$B$2,'2026 Muniinfo'!$Q$3:$Q$566)</f>
        <v>0</v>
      </c>
      <c r="I17" s="82"/>
      <c r="J17" s="82"/>
      <c r="K17" s="83"/>
    </row>
    <row r="18" spans="2:11" ht="16.5" x14ac:dyDescent="0.3">
      <c r="B18" s="52" t="s">
        <v>1201</v>
      </c>
      <c r="C18" s="46"/>
      <c r="D18" s="46"/>
      <c r="E18" s="46"/>
      <c r="F18" s="46"/>
      <c r="G18" s="48"/>
      <c r="H18" s="81">
        <f>SUMIF('2026 Muniinfo'!$A$3:$A$566,$B$2,'2026 Muniinfo'!$R$3:$R$566)</f>
        <v>0</v>
      </c>
      <c r="I18" s="82"/>
      <c r="J18" s="82"/>
      <c r="K18" s="83"/>
    </row>
    <row r="19" spans="2:11" ht="16.5" x14ac:dyDescent="0.3">
      <c r="B19" s="52" t="s">
        <v>1202</v>
      </c>
      <c r="C19" s="46"/>
      <c r="D19" s="46"/>
      <c r="E19" s="46"/>
      <c r="F19" s="46"/>
      <c r="G19" s="48"/>
      <c r="H19" s="81">
        <f>SUMIF('2026 Muniinfo'!$A$3:$A$566,$B$2,'2026 Muniinfo'!$S$3:$S$566)</f>
        <v>0</v>
      </c>
      <c r="I19" s="82"/>
      <c r="J19" s="82"/>
      <c r="K19" s="83"/>
    </row>
    <row r="20" spans="2:11" ht="16.5" x14ac:dyDescent="0.3">
      <c r="B20" s="53" t="s">
        <v>1203</v>
      </c>
      <c r="C20" s="46"/>
      <c r="D20" s="46"/>
      <c r="E20" s="46"/>
      <c r="F20" s="46"/>
      <c r="G20" s="48"/>
      <c r="H20" s="81">
        <f>SUM(H17:K19)</f>
        <v>0</v>
      </c>
      <c r="I20" s="82"/>
      <c r="J20" s="82"/>
      <c r="K20" s="83"/>
    </row>
    <row r="21" spans="2:11" ht="16.5" x14ac:dyDescent="0.3">
      <c r="B21" s="62"/>
      <c r="C21" s="34"/>
      <c r="D21" s="34"/>
      <c r="E21" s="34"/>
      <c r="F21" s="34"/>
      <c r="G21" s="34"/>
      <c r="H21" s="54"/>
      <c r="I21" s="54"/>
      <c r="J21" s="54"/>
      <c r="K21" s="54"/>
    </row>
    <row r="22" spans="2:11" ht="16.5" x14ac:dyDescent="0.3">
      <c r="B22" s="45" t="s">
        <v>1204</v>
      </c>
      <c r="C22" s="46"/>
      <c r="D22" s="46"/>
      <c r="E22" s="46"/>
      <c r="F22" s="46"/>
      <c r="G22" s="48"/>
      <c r="H22" s="81">
        <f>SUMIF('2026 Muniinfo'!$A$3:$A$566,$B$2,'2026 Muniinfo'!$T$3:$T$566)</f>
        <v>0</v>
      </c>
      <c r="I22" s="82"/>
      <c r="J22" s="82"/>
      <c r="K22" s="83"/>
    </row>
    <row r="23" spans="2:11" ht="16.5" x14ac:dyDescent="0.3">
      <c r="B23" s="45" t="s">
        <v>1205</v>
      </c>
      <c r="C23" s="46"/>
      <c r="D23" s="46"/>
      <c r="E23" s="46"/>
      <c r="F23" s="46"/>
      <c r="G23" s="48"/>
      <c r="H23" s="81">
        <f>SUMIF('2026 Muniinfo'!$A$3:$A$566,$B$2,'2026 Muniinfo'!$U$3:$U$566)</f>
        <v>0</v>
      </c>
      <c r="I23" s="82"/>
      <c r="J23" s="82"/>
      <c r="K23" s="83"/>
    </row>
    <row r="24" spans="2:11" ht="16.5" x14ac:dyDescent="0.3">
      <c r="B24" s="45" t="s">
        <v>47</v>
      </c>
      <c r="C24" s="46"/>
      <c r="D24" s="46"/>
      <c r="E24" s="46"/>
      <c r="F24" s="46"/>
      <c r="G24" s="48"/>
      <c r="H24" s="81">
        <f>SUMIF('2026 Muniinfo'!$A$3:$A$566,$B$2,'2026 Muniinfo'!$V$3:$V$566)</f>
        <v>0</v>
      </c>
      <c r="I24" s="82"/>
      <c r="J24" s="82"/>
      <c r="K24" s="83"/>
    </row>
    <row r="25" spans="2:11" ht="16.5" x14ac:dyDescent="0.3">
      <c r="B25" s="47" t="s">
        <v>1206</v>
      </c>
      <c r="C25" s="46"/>
      <c r="D25" s="46"/>
      <c r="E25" s="46"/>
      <c r="F25" s="46"/>
      <c r="G25" s="48"/>
      <c r="H25" s="81">
        <f>SUM(H22:K24)</f>
        <v>0</v>
      </c>
      <c r="I25" s="82"/>
      <c r="J25" s="82"/>
      <c r="K25" s="83"/>
    </row>
    <row r="26" spans="2:11" ht="16.5" x14ac:dyDescent="0.3">
      <c r="B26" s="46"/>
      <c r="C26" s="34"/>
      <c r="D26" s="34"/>
      <c r="E26" s="34"/>
      <c r="F26" s="34"/>
      <c r="G26" s="34"/>
      <c r="H26" s="54"/>
      <c r="I26" s="54"/>
      <c r="J26" s="54"/>
      <c r="K26" s="54"/>
    </row>
    <row r="27" spans="2:11" ht="16.5" x14ac:dyDescent="0.3">
      <c r="B27" s="45" t="s">
        <v>1207</v>
      </c>
      <c r="C27" s="46"/>
      <c r="D27" s="46"/>
      <c r="E27" s="46"/>
      <c r="F27" s="46"/>
      <c r="G27" s="48"/>
      <c r="H27" s="81">
        <f>SUMIF('2026 Muniinfo'!$A$3:$A$566,$B$2,'2026 Muniinfo'!$W$3:$W$566)</f>
        <v>0</v>
      </c>
      <c r="I27" s="82"/>
      <c r="J27" s="82"/>
      <c r="K27" s="83"/>
    </row>
    <row r="28" spans="2:11" ht="16.5" x14ac:dyDescent="0.3">
      <c r="B28" s="45" t="s">
        <v>1208</v>
      </c>
      <c r="C28" s="46"/>
      <c r="D28" s="46"/>
      <c r="E28" s="46"/>
      <c r="F28" s="46"/>
      <c r="G28" s="48"/>
      <c r="H28" s="81">
        <f>SUMIF('2026 Muniinfo'!$A$3:$A$566,$B$2,'2026 Muniinfo'!$G$3:$G$566)</f>
        <v>0</v>
      </c>
      <c r="I28" s="82"/>
      <c r="J28" s="82"/>
      <c r="K28" s="83"/>
    </row>
    <row r="29" spans="2:11" ht="16.5" x14ac:dyDescent="0.3">
      <c r="B29" s="45" t="s">
        <v>1209</v>
      </c>
      <c r="C29" s="46"/>
      <c r="D29" s="46"/>
      <c r="E29" s="46"/>
      <c r="F29" s="46"/>
      <c r="G29" s="48"/>
      <c r="H29" s="81">
        <f>SUMIF('2026 Muniinfo'!$A$3:$A$566,$B$2,'2026 Muniinfo'!$H$3:$H$566)</f>
        <v>0</v>
      </c>
      <c r="I29" s="82"/>
      <c r="J29" s="82"/>
      <c r="K29" s="83"/>
    </row>
    <row r="30" spans="2:11" ht="16.5" x14ac:dyDescent="0.3">
      <c r="B30" s="46"/>
      <c r="C30" s="34"/>
      <c r="D30" s="34"/>
      <c r="E30" s="34"/>
      <c r="F30" s="34"/>
      <c r="G30" s="34"/>
      <c r="H30" s="54"/>
      <c r="I30" s="54"/>
      <c r="J30" s="54"/>
      <c r="K30" s="54"/>
    </row>
    <row r="31" spans="2:11" ht="16.5" x14ac:dyDescent="0.3">
      <c r="B31" s="45" t="s">
        <v>1244</v>
      </c>
      <c r="C31" s="46"/>
      <c r="D31" s="46"/>
      <c r="E31" s="46"/>
      <c r="F31" s="46"/>
      <c r="G31" s="48"/>
      <c r="H31" s="81">
        <f>SUMIF('2026 Muniinfo'!$A$3:$A$566,$B$2,'2026 Muniinfo'!$Y$3:$Y$566)</f>
        <v>0</v>
      </c>
      <c r="I31" s="82"/>
      <c r="J31" s="82"/>
      <c r="K31" s="83"/>
    </row>
    <row r="32" spans="2:11" ht="16.5" x14ac:dyDescent="0.3">
      <c r="B32" s="45" t="s">
        <v>1245</v>
      </c>
      <c r="C32" s="46"/>
      <c r="D32" s="46"/>
      <c r="E32" s="46"/>
      <c r="F32" s="46"/>
      <c r="G32" s="48"/>
      <c r="H32" s="81">
        <f>SUMIF('2026 Muniinfo'!$A$3:$A$566,$B$2,'2026 Muniinfo'!$Z$3:$Z$566)</f>
        <v>0</v>
      </c>
      <c r="I32" s="82"/>
      <c r="J32" s="82"/>
      <c r="K32" s="83"/>
    </row>
    <row r="33" spans="2:11" ht="16.5" x14ac:dyDescent="0.3">
      <c r="B33" s="45" t="s">
        <v>1210</v>
      </c>
      <c r="C33" s="46"/>
      <c r="D33" s="46"/>
      <c r="E33" s="46"/>
      <c r="F33" s="46"/>
      <c r="G33" s="48"/>
      <c r="H33" s="81">
        <f>SUMIF('2026 Muniinfo'!$A$3:$A$566,$B$2,'2026 Muniinfo'!$AA$3:$AA$566)</f>
        <v>0</v>
      </c>
      <c r="I33" s="82"/>
      <c r="J33" s="82"/>
      <c r="K33" s="83"/>
    </row>
    <row r="34" spans="2:11" ht="17.25" thickBot="1" x14ac:dyDescent="0.35">
      <c r="B34" s="63" t="s">
        <v>1211</v>
      </c>
      <c r="C34" s="64"/>
      <c r="D34" s="64"/>
      <c r="E34" s="64"/>
      <c r="F34" s="64"/>
      <c r="G34" s="65"/>
      <c r="H34" s="87">
        <f>SUM(H31:K33)</f>
        <v>0</v>
      </c>
      <c r="I34" s="88"/>
      <c r="J34" s="88"/>
      <c r="K34" s="89"/>
    </row>
    <row r="35" spans="2:11" ht="16.5" x14ac:dyDescent="0.3">
      <c r="B35" s="66" t="s">
        <v>1212</v>
      </c>
      <c r="C35" s="67"/>
      <c r="D35" s="67"/>
      <c r="E35" s="67"/>
      <c r="F35" s="67"/>
      <c r="G35" s="68"/>
      <c r="H35" s="90">
        <f>SUMIF('2026 Muniinfo'!$A$3:$A$566,$B$2,'2026 Muniinfo'!$AC$3:$AC$566)</f>
        <v>0</v>
      </c>
      <c r="I35" s="91"/>
      <c r="J35" s="91"/>
      <c r="K35" s="92"/>
    </row>
    <row r="36" spans="2:11" ht="16.5" x14ac:dyDescent="0.3">
      <c r="B36" s="45" t="s">
        <v>1213</v>
      </c>
      <c r="C36" s="46"/>
      <c r="D36" s="46"/>
      <c r="E36" s="46"/>
      <c r="F36" s="46"/>
      <c r="G36" s="48"/>
      <c r="H36" s="81">
        <f>SUM(H34:K35)</f>
        <v>0</v>
      </c>
      <c r="I36" s="82"/>
      <c r="J36" s="82"/>
      <c r="K36" s="83"/>
    </row>
    <row r="37" spans="2:11" ht="16.5" x14ac:dyDescent="0.3">
      <c r="B37" s="46"/>
      <c r="C37" s="34"/>
      <c r="D37" s="34"/>
      <c r="E37" s="34"/>
      <c r="F37" s="34"/>
      <c r="G37" s="34"/>
      <c r="H37" s="54"/>
      <c r="I37" s="54"/>
      <c r="J37" s="54"/>
      <c r="K37" s="54"/>
    </row>
    <row r="38" spans="2:11" ht="16.5" x14ac:dyDescent="0.3">
      <c r="B38" s="45" t="s">
        <v>1219</v>
      </c>
      <c r="C38" s="46"/>
      <c r="D38" s="46"/>
      <c r="E38" s="46"/>
      <c r="F38" s="46"/>
      <c r="G38" s="48"/>
      <c r="H38" s="81">
        <f>SUMIF('2026 Muniinfo'!$A$3:$A$566,$B$2,'2026 Muniinfo'!$AE$3:$AE$566)</f>
        <v>0</v>
      </c>
      <c r="I38" s="82"/>
      <c r="J38" s="82"/>
      <c r="K38" s="83"/>
    </row>
    <row r="39" spans="2:11" ht="16.5" x14ac:dyDescent="0.3">
      <c r="B39" s="45" t="s">
        <v>1220</v>
      </c>
      <c r="C39" s="46"/>
      <c r="D39" s="46"/>
      <c r="E39" s="46"/>
      <c r="F39" s="46"/>
      <c r="G39" s="48"/>
      <c r="H39" s="81">
        <f>SUMIF('2026 Muniinfo'!$A$3:$A$566,$B$2,'2026 Muniinfo'!$AF$3:$AF$566)</f>
        <v>0</v>
      </c>
      <c r="I39" s="82"/>
      <c r="J39" s="82"/>
      <c r="K39" s="83"/>
    </row>
    <row r="40" spans="2:11" ht="16.5" x14ac:dyDescent="0.3">
      <c r="B40" s="46"/>
      <c r="C40" s="34"/>
      <c r="D40" s="34"/>
      <c r="E40" s="34"/>
      <c r="F40" s="34"/>
      <c r="G40" s="34"/>
      <c r="H40" s="54"/>
      <c r="I40" s="54"/>
      <c r="J40" s="54"/>
      <c r="K40" s="54"/>
    </row>
    <row r="41" spans="2:11" ht="16.5" x14ac:dyDescent="0.3">
      <c r="B41" s="45" t="s">
        <v>1214</v>
      </c>
      <c r="C41" s="46"/>
      <c r="D41" s="46"/>
      <c r="E41" s="46"/>
      <c r="F41" s="46"/>
      <c r="G41" s="48"/>
      <c r="H41" s="81"/>
      <c r="I41" s="82"/>
      <c r="J41" s="82"/>
      <c r="K41" s="83"/>
    </row>
    <row r="42" spans="2:11" ht="16.5" x14ac:dyDescent="0.3">
      <c r="B42" s="45">
        <v>2023</v>
      </c>
      <c r="C42" s="46"/>
      <c r="D42" s="46"/>
      <c r="E42" s="46"/>
      <c r="F42" s="46"/>
      <c r="G42" s="48"/>
      <c r="H42" s="81">
        <f>SUMIF('2026 Muniinfo'!$A$3:$A$566,$B$2,'2026 Muniinfo'!$AJ$3:$AJ$566)</f>
        <v>0</v>
      </c>
      <c r="I42" s="82"/>
      <c r="J42" s="82"/>
      <c r="K42" s="83"/>
    </row>
    <row r="43" spans="2:11" ht="16.5" x14ac:dyDescent="0.3">
      <c r="B43" s="45">
        <v>2024</v>
      </c>
      <c r="C43" s="46"/>
      <c r="D43" s="46"/>
      <c r="E43" s="46"/>
      <c r="F43" s="46"/>
      <c r="G43" s="48"/>
      <c r="H43" s="81">
        <f>SUMIF('2026 Muniinfo'!$A$3:$A$566,$B$2,'2026 Muniinfo'!$AK$3:$AK$566)</f>
        <v>0</v>
      </c>
      <c r="I43" s="82"/>
      <c r="J43" s="82"/>
      <c r="K43" s="83"/>
    </row>
    <row r="44" spans="2:11" ht="16.5" x14ac:dyDescent="0.3">
      <c r="B44" s="45">
        <v>2025</v>
      </c>
      <c r="C44" s="46"/>
      <c r="D44" s="46"/>
      <c r="E44" s="46"/>
      <c r="F44" s="46"/>
      <c r="G44" s="48"/>
      <c r="H44" s="81">
        <f>SUMIF('2026 Muniinfo'!$A$3:$A$566,$B$2,'2026 Muniinfo'!$AL$3:$AL$566)</f>
        <v>0</v>
      </c>
      <c r="I44" s="82"/>
      <c r="J44" s="82"/>
      <c r="K44" s="83"/>
    </row>
    <row r="45" spans="2:11" ht="16.5" x14ac:dyDescent="0.3">
      <c r="B45" s="45" t="s">
        <v>1215</v>
      </c>
      <c r="C45" s="46"/>
      <c r="D45" s="46"/>
      <c r="E45" s="46"/>
      <c r="F45" s="46"/>
      <c r="G45" s="48"/>
      <c r="H45" s="81">
        <f>AVERAGE(H42:K44)</f>
        <v>0</v>
      </c>
      <c r="I45" s="82"/>
      <c r="J45" s="82"/>
      <c r="K45" s="83"/>
    </row>
    <row r="46" spans="2:11" ht="16.5" x14ac:dyDescent="0.3">
      <c r="B46" s="46"/>
      <c r="C46" s="34"/>
      <c r="D46" s="34"/>
      <c r="E46" s="34"/>
      <c r="F46" s="34"/>
      <c r="G46" s="34"/>
      <c r="H46" s="54"/>
      <c r="I46" s="54"/>
      <c r="J46" s="54"/>
      <c r="K46" s="54"/>
    </row>
    <row r="47" spans="2:11" ht="16.5" x14ac:dyDescent="0.3">
      <c r="B47" s="45" t="s">
        <v>1243</v>
      </c>
      <c r="C47" s="46"/>
      <c r="D47" s="46"/>
      <c r="E47" s="46"/>
      <c r="F47" s="46"/>
      <c r="G47" s="48"/>
      <c r="H47" s="81">
        <f>SUMIF('2026 Muniinfo'!$A$3:$A$566,$B$2,'2026 Muniinfo'!$AN$3:$AN$566)</f>
        <v>0</v>
      </c>
      <c r="I47" s="82"/>
      <c r="J47" s="82"/>
      <c r="K47" s="83"/>
    </row>
    <row r="48" spans="2:11" x14ac:dyDescent="0.25"/>
    <row r="49" spans="2:12" ht="15" customHeight="1" x14ac:dyDescent="0.25">
      <c r="B49" s="84" t="s">
        <v>1242</v>
      </c>
      <c r="C49" s="84"/>
      <c r="D49" s="84"/>
      <c r="E49" s="84"/>
      <c r="F49" s="84"/>
      <c r="G49" s="84"/>
      <c r="H49" s="84"/>
      <c r="I49" s="84"/>
      <c r="J49" s="84"/>
      <c r="K49" s="84"/>
      <c r="L49" s="61"/>
    </row>
    <row r="50" spans="2:12" x14ac:dyDescent="0.25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61"/>
    </row>
  </sheetData>
  <sheetProtection algorithmName="SHA-512" hashValue="xvvI8y9h3KuDjjnjtRm6uOaZTZujVGddMLTE866VSLJD9exYwPdC2TmPzkVSvqKurHxubXDoej5epezqWZal9w==" saltValue="JyQseqEZFGEbXB7OGRrrIA==" spinCount="100000" sheet="1" objects="1" scenarios="1"/>
  <mergeCells count="36">
    <mergeCell ref="H34:K34"/>
    <mergeCell ref="H35:K35"/>
    <mergeCell ref="C2:J2"/>
    <mergeCell ref="C3:J3"/>
    <mergeCell ref="H29:K29"/>
    <mergeCell ref="H15:K15"/>
    <mergeCell ref="H17:K17"/>
    <mergeCell ref="H18:K18"/>
    <mergeCell ref="H19:K19"/>
    <mergeCell ref="H20:K20"/>
    <mergeCell ref="H22:K22"/>
    <mergeCell ref="H23:K23"/>
    <mergeCell ref="H24:K24"/>
    <mergeCell ref="H25:K25"/>
    <mergeCell ref="H14:K14"/>
    <mergeCell ref="H13:K13"/>
    <mergeCell ref="B49:K50"/>
    <mergeCell ref="H38:K38"/>
    <mergeCell ref="H41:K41"/>
    <mergeCell ref="H42:K42"/>
    <mergeCell ref="H43:K43"/>
    <mergeCell ref="H44:K44"/>
    <mergeCell ref="H45:K45"/>
    <mergeCell ref="H39:K39"/>
    <mergeCell ref="H27:K27"/>
    <mergeCell ref="H28:K28"/>
    <mergeCell ref="H47:K47"/>
    <mergeCell ref="H36:K36"/>
    <mergeCell ref="H31:K31"/>
    <mergeCell ref="H32:K32"/>
    <mergeCell ref="H33:K33"/>
    <mergeCell ref="C5:F5"/>
    <mergeCell ref="H9:K9"/>
    <mergeCell ref="H10:K10"/>
    <mergeCell ref="H11:K11"/>
    <mergeCell ref="H12:K12"/>
  </mergeCells>
  <pageMargins left="0.7" right="0.7" top="0.75" bottom="0.75" header="0.3" footer="0.3"/>
  <pageSetup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CFA1B1-838D-4CC9-B3CB-57567070DEC9}">
          <x14:formula1>
            <xm:f>Crosswalk!$A$2:$A$566</xm:f>
          </x14:formula1>
          <xm:sqref>C5:F5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142"/>
  <sheetViews>
    <sheetView workbookViewId="0">
      <pane xSplit="3" ySplit="1" topLeftCell="D2" activePane="bottomRight" state="frozen"/>
      <selection activeCell="C5" sqref="C5:F5"/>
      <selection pane="topRight" activeCell="C5" sqref="C5:F5"/>
      <selection pane="bottomLeft" activeCell="C5" sqref="C5:F5"/>
      <selection pane="bottomRight" activeCell="C5" sqref="C5:F5"/>
    </sheetView>
  </sheetViews>
  <sheetFormatPr defaultRowHeight="15" x14ac:dyDescent="0.25"/>
  <cols>
    <col min="1" max="1" width="10.85546875" bestFit="1" customWidth="1"/>
    <col min="2" max="2" width="30.140625" bestFit="1" customWidth="1"/>
    <col min="3" max="3" width="9.85546875" customWidth="1"/>
    <col min="4" max="4" width="12.42578125" bestFit="1" customWidth="1"/>
    <col min="5" max="5" width="11.85546875" customWidth="1"/>
    <col min="6" max="6" width="7.7109375" style="37" customWidth="1"/>
    <col min="7" max="7" width="17.28515625" style="38" customWidth="1"/>
    <col min="8" max="8" width="15.85546875" customWidth="1"/>
    <col min="9" max="9" width="19.5703125" customWidth="1"/>
    <col min="10" max="10" width="16" bestFit="1" customWidth="1"/>
    <col min="11" max="11" width="17.140625" customWidth="1"/>
    <col min="12" max="12" width="15.5703125" bestFit="1" customWidth="1"/>
    <col min="13" max="13" width="20.28515625" customWidth="1"/>
    <col min="14" max="14" width="15.5703125" bestFit="1" customWidth="1"/>
    <col min="15" max="15" width="13.5703125" bestFit="1" customWidth="1"/>
    <col min="16" max="16" width="14.5703125" customWidth="1"/>
    <col min="17" max="17" width="17.42578125" customWidth="1"/>
    <col min="18" max="18" width="18" bestFit="1" customWidth="1"/>
    <col min="19" max="19" width="13" customWidth="1"/>
    <col min="20" max="20" width="15.42578125" customWidth="1"/>
    <col min="21" max="21" width="13.5703125" bestFit="1" customWidth="1"/>
    <col min="22" max="22" width="14.85546875" customWidth="1"/>
    <col min="23" max="23" width="17.28515625" style="37" customWidth="1"/>
    <col min="24" max="24" width="13.28515625" style="37" bestFit="1" customWidth="1"/>
    <col min="25" max="25" width="15.42578125" bestFit="1" customWidth="1"/>
    <col min="26" max="26" width="14.42578125" bestFit="1" customWidth="1"/>
    <col min="27" max="28" width="15.42578125" bestFit="1" customWidth="1"/>
    <col min="29" max="30" width="15.140625" bestFit="1" customWidth="1"/>
    <col min="31" max="32" width="17.28515625" customWidth="1"/>
    <col min="33" max="33" width="19.28515625" customWidth="1"/>
    <col min="34" max="34" width="18.42578125" customWidth="1"/>
    <col min="35" max="35" width="17.42578125" customWidth="1"/>
    <col min="36" max="36" width="19.42578125" customWidth="1"/>
    <col min="37" max="38" width="18.5703125" customWidth="1"/>
    <col min="39" max="39" width="17.140625" customWidth="1"/>
    <col min="40" max="40" width="13.7109375" customWidth="1"/>
    <col min="41" max="41" width="10" bestFit="1" customWidth="1"/>
  </cols>
  <sheetData>
    <row r="1" spans="1:41" s="16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8" t="s">
        <v>19</v>
      </c>
      <c r="U1" s="6" t="s">
        <v>20</v>
      </c>
      <c r="V1" s="6" t="s">
        <v>21</v>
      </c>
      <c r="W1" s="6" t="s">
        <v>22</v>
      </c>
      <c r="X1" s="9" t="s">
        <v>23</v>
      </c>
      <c r="Y1" s="6" t="s">
        <v>24</v>
      </c>
      <c r="Z1" s="6" t="s">
        <v>25</v>
      </c>
      <c r="AA1" s="10" t="s">
        <v>26</v>
      </c>
      <c r="AB1" s="6" t="s">
        <v>27</v>
      </c>
      <c r="AC1" s="4" t="s">
        <v>28</v>
      </c>
      <c r="AD1" s="4" t="s">
        <v>29</v>
      </c>
      <c r="AE1" s="6" t="s">
        <v>1222</v>
      </c>
      <c r="AF1" s="6" t="s">
        <v>1223</v>
      </c>
      <c r="AG1" s="11" t="s">
        <v>30</v>
      </c>
      <c r="AH1" s="12" t="s">
        <v>31</v>
      </c>
      <c r="AI1" s="12" t="s">
        <v>32</v>
      </c>
      <c r="AJ1" s="13" t="s">
        <v>1231</v>
      </c>
      <c r="AK1" s="13" t="s">
        <v>1233</v>
      </c>
      <c r="AL1" s="13" t="s">
        <v>1241</v>
      </c>
      <c r="AM1" s="14" t="s">
        <v>33</v>
      </c>
      <c r="AN1" s="15" t="s">
        <v>34</v>
      </c>
    </row>
    <row r="2" spans="1:41" s="33" customFormat="1" ht="42.75" x14ac:dyDescent="0.2">
      <c r="A2" s="17" t="s">
        <v>35</v>
      </c>
      <c r="B2" s="18" t="s">
        <v>1</v>
      </c>
      <c r="C2" s="19" t="s">
        <v>2</v>
      </c>
      <c r="D2" s="20" t="s">
        <v>36</v>
      </c>
      <c r="E2" s="20" t="s">
        <v>37</v>
      </c>
      <c r="F2" s="21" t="s">
        <v>5</v>
      </c>
      <c r="G2" s="22" t="s">
        <v>1240</v>
      </c>
      <c r="H2" s="23" t="s">
        <v>38</v>
      </c>
      <c r="I2" s="24" t="s">
        <v>39</v>
      </c>
      <c r="J2" s="25" t="s">
        <v>40</v>
      </c>
      <c r="K2" s="24" t="s">
        <v>41</v>
      </c>
      <c r="L2" s="24" t="s">
        <v>42</v>
      </c>
      <c r="M2" s="24" t="s">
        <v>43</v>
      </c>
      <c r="N2" s="24" t="s">
        <v>44</v>
      </c>
      <c r="O2" s="25" t="s">
        <v>45</v>
      </c>
      <c r="P2" s="24" t="s">
        <v>46</v>
      </c>
      <c r="Q2" s="24" t="s">
        <v>1235</v>
      </c>
      <c r="R2" s="24" t="s">
        <v>1236</v>
      </c>
      <c r="S2" s="20" t="s">
        <v>1237</v>
      </c>
      <c r="T2" s="20" t="s">
        <v>1238</v>
      </c>
      <c r="U2" s="20" t="s">
        <v>1239</v>
      </c>
      <c r="V2" s="20" t="s">
        <v>47</v>
      </c>
      <c r="W2" s="24" t="s">
        <v>48</v>
      </c>
      <c r="X2" s="26" t="s">
        <v>49</v>
      </c>
      <c r="Y2" s="25" t="s">
        <v>50</v>
      </c>
      <c r="Z2" s="24" t="s">
        <v>51</v>
      </c>
      <c r="AA2" s="27" t="s">
        <v>52</v>
      </c>
      <c r="AB2" s="25" t="s">
        <v>53</v>
      </c>
      <c r="AC2" s="28" t="s">
        <v>54</v>
      </c>
      <c r="AD2" s="28" t="s">
        <v>55</v>
      </c>
      <c r="AE2" s="25" t="s">
        <v>1221</v>
      </c>
      <c r="AF2" s="25" t="s">
        <v>1224</v>
      </c>
      <c r="AG2" s="29" t="s">
        <v>56</v>
      </c>
      <c r="AH2" s="30" t="s">
        <v>57</v>
      </c>
      <c r="AI2" s="31" t="s">
        <v>58</v>
      </c>
      <c r="AJ2" s="32" t="s">
        <v>1231</v>
      </c>
      <c r="AK2" s="32" t="s">
        <v>1233</v>
      </c>
      <c r="AL2" s="32" t="s">
        <v>1241</v>
      </c>
      <c r="AM2" s="71" t="s">
        <v>33</v>
      </c>
      <c r="AN2" s="72" t="s">
        <v>1232</v>
      </c>
    </row>
    <row r="3" spans="1:41" s="34" customFormat="1" ht="16.5" x14ac:dyDescent="0.3">
      <c r="A3" s="34" t="s">
        <v>59</v>
      </c>
      <c r="B3" s="34" t="s">
        <v>60</v>
      </c>
      <c r="C3" s="34" t="s">
        <v>61</v>
      </c>
      <c r="D3" s="39">
        <v>1</v>
      </c>
      <c r="E3" s="39" t="s">
        <v>1246</v>
      </c>
      <c r="F3" s="40" t="s">
        <v>1190</v>
      </c>
      <c r="G3" s="41">
        <v>728706800</v>
      </c>
      <c r="H3" s="42">
        <v>3.5169999999999999</v>
      </c>
      <c r="I3" s="41">
        <v>1063163516</v>
      </c>
      <c r="J3" s="41">
        <v>3905074.76</v>
      </c>
      <c r="K3" s="41">
        <v>3903436.1999999997</v>
      </c>
      <c r="L3" s="70">
        <v>0</v>
      </c>
      <c r="M3" s="70">
        <v>3903436.1999999997</v>
      </c>
      <c r="N3" s="70">
        <v>277891.39</v>
      </c>
      <c r="O3" s="70">
        <v>163204.75</v>
      </c>
      <c r="P3" s="70">
        <v>106297.11</v>
      </c>
      <c r="Q3" s="70">
        <v>12658187</v>
      </c>
      <c r="R3" s="70">
        <v>0</v>
      </c>
      <c r="S3" s="70">
        <v>0</v>
      </c>
      <c r="T3" s="70">
        <v>8516293.5600000005</v>
      </c>
      <c r="U3" s="70">
        <v>0</v>
      </c>
      <c r="V3" s="70">
        <v>0</v>
      </c>
      <c r="W3" s="41">
        <v>25625310.009999998</v>
      </c>
      <c r="X3" s="43">
        <v>3.1756017557677804E-2</v>
      </c>
      <c r="Y3" s="41">
        <v>8418.6</v>
      </c>
      <c r="Z3" s="41">
        <v>51750</v>
      </c>
      <c r="AA3" s="41">
        <v>1203.3720000000001</v>
      </c>
      <c r="AB3" s="41">
        <v>61371.972000000002</v>
      </c>
      <c r="AC3" s="41">
        <v>0</v>
      </c>
      <c r="AD3" s="41">
        <v>61371.972000000002</v>
      </c>
      <c r="AE3" s="41">
        <v>0</v>
      </c>
      <c r="AF3" s="41">
        <v>0</v>
      </c>
      <c r="AG3" s="43">
        <f t="shared" ref="AG3:AG66" si="0">SUM(M3:P3)</f>
        <v>4450829.45</v>
      </c>
      <c r="AH3" s="43">
        <f t="shared" ref="AH3:AH66" si="1">SUM(Q3:S3)</f>
        <v>12658187</v>
      </c>
      <c r="AI3" s="43">
        <f t="shared" ref="AI3:AI66" si="2">SUM(T3:V3)</f>
        <v>8516293.5600000005</v>
      </c>
      <c r="AJ3" s="41">
        <v>948766396</v>
      </c>
      <c r="AK3" s="41">
        <v>1059538473</v>
      </c>
      <c r="AL3" s="41">
        <v>1160915724</v>
      </c>
      <c r="AM3" s="41">
        <v>1056406864.3333334</v>
      </c>
      <c r="AN3" s="41">
        <v>386971.52102809201</v>
      </c>
      <c r="AO3" s="44"/>
    </row>
    <row r="4" spans="1:41" s="34" customFormat="1" ht="16.5" x14ac:dyDescent="0.3">
      <c r="A4" s="34" t="s">
        <v>62</v>
      </c>
      <c r="B4" s="34" t="s">
        <v>63</v>
      </c>
      <c r="C4" s="34" t="s">
        <v>61</v>
      </c>
      <c r="D4" s="39">
        <v>2</v>
      </c>
      <c r="E4" s="39" t="s">
        <v>1246</v>
      </c>
      <c r="F4" s="40" t="s">
        <v>1190</v>
      </c>
      <c r="G4" s="41">
        <v>2402908563</v>
      </c>
      <c r="H4" s="42">
        <v>3.38</v>
      </c>
      <c r="I4" s="41">
        <v>3768667478</v>
      </c>
      <c r="J4" s="41">
        <v>13842582.09</v>
      </c>
      <c r="K4" s="41">
        <v>12830052.9</v>
      </c>
      <c r="L4" s="70">
        <v>0</v>
      </c>
      <c r="M4" s="41">
        <v>12830052.9</v>
      </c>
      <c r="N4" s="41">
        <v>0</v>
      </c>
      <c r="O4" s="41">
        <v>0</v>
      </c>
      <c r="P4" s="41">
        <v>372732.97</v>
      </c>
      <c r="Q4" s="41">
        <v>32769250</v>
      </c>
      <c r="R4" s="41">
        <v>0</v>
      </c>
      <c r="S4" s="41">
        <v>0</v>
      </c>
      <c r="T4" s="41">
        <v>34003844.32</v>
      </c>
      <c r="U4" s="41">
        <v>0</v>
      </c>
      <c r="V4" s="41">
        <v>1234278.58</v>
      </c>
      <c r="W4" s="41">
        <v>81210158.769999996</v>
      </c>
      <c r="X4" s="43">
        <v>3.8585160453377093E-2</v>
      </c>
      <c r="Y4" s="41">
        <v>16143.83</v>
      </c>
      <c r="Z4" s="41">
        <v>42500</v>
      </c>
      <c r="AA4" s="41">
        <v>1172.8766000000001</v>
      </c>
      <c r="AB4" s="41">
        <v>59816.706600000005</v>
      </c>
      <c r="AC4" s="41">
        <v>0</v>
      </c>
      <c r="AD4" s="41">
        <v>59816.706600000005</v>
      </c>
      <c r="AE4" s="41">
        <v>0</v>
      </c>
      <c r="AF4" s="41">
        <v>0</v>
      </c>
      <c r="AG4" s="43">
        <f t="shared" si="0"/>
        <v>13202785.870000001</v>
      </c>
      <c r="AH4" s="43">
        <f t="shared" si="1"/>
        <v>32769250</v>
      </c>
      <c r="AI4" s="43">
        <f t="shared" si="2"/>
        <v>35238122.899999999</v>
      </c>
      <c r="AJ4" s="41">
        <v>3448065018</v>
      </c>
      <c r="AK4" s="41">
        <v>3702839432</v>
      </c>
      <c r="AL4" s="41">
        <v>4146520385</v>
      </c>
      <c r="AM4" s="41">
        <v>3765808278.3333335</v>
      </c>
      <c r="AN4" s="41">
        <v>1382172.0794932051</v>
      </c>
      <c r="AO4" s="44"/>
    </row>
    <row r="5" spans="1:41" s="34" customFormat="1" ht="16.5" x14ac:dyDescent="0.3">
      <c r="A5" s="34" t="s">
        <v>64</v>
      </c>
      <c r="B5" s="34" t="s">
        <v>65</v>
      </c>
      <c r="C5" s="34" t="s">
        <v>61</v>
      </c>
      <c r="D5" s="39">
        <v>3</v>
      </c>
      <c r="E5" s="39" t="s">
        <v>1247</v>
      </c>
      <c r="F5" s="40" t="s">
        <v>1190</v>
      </c>
      <c r="G5" s="41">
        <v>3541710600</v>
      </c>
      <c r="H5" s="42">
        <v>1.9529999999999998</v>
      </c>
      <c r="I5" s="41">
        <v>6375825366</v>
      </c>
      <c r="J5" s="41">
        <v>23418857.34</v>
      </c>
      <c r="K5" s="41">
        <v>23408889.399999999</v>
      </c>
      <c r="L5" s="70">
        <v>0</v>
      </c>
      <c r="M5" s="41">
        <v>23408889.399999999</v>
      </c>
      <c r="N5" s="41">
        <v>1666511.5</v>
      </c>
      <c r="O5" s="41">
        <v>978742.44</v>
      </c>
      <c r="P5" s="41">
        <v>637453.92000000004</v>
      </c>
      <c r="Q5" s="41">
        <v>15888114</v>
      </c>
      <c r="R5" s="41">
        <v>0</v>
      </c>
      <c r="S5" s="41">
        <v>1000000</v>
      </c>
      <c r="T5" s="41">
        <v>25556936.449999999</v>
      </c>
      <c r="U5" s="41">
        <v>0</v>
      </c>
      <c r="V5" s="41">
        <v>0</v>
      </c>
      <c r="W5" s="41">
        <v>69136647.710000008</v>
      </c>
      <c r="X5" s="43">
        <v>1.7631468104930374E-2</v>
      </c>
      <c r="Y5" s="41">
        <v>4500</v>
      </c>
      <c r="Z5" s="41">
        <v>53000</v>
      </c>
      <c r="AA5" s="41">
        <v>1150</v>
      </c>
      <c r="AB5" s="41">
        <v>58650</v>
      </c>
      <c r="AC5" s="41">
        <v>0</v>
      </c>
      <c r="AD5" s="41">
        <v>58650</v>
      </c>
      <c r="AE5" s="41">
        <v>0</v>
      </c>
      <c r="AF5" s="41">
        <v>0</v>
      </c>
      <c r="AG5" s="43">
        <f t="shared" si="0"/>
        <v>26691597.260000002</v>
      </c>
      <c r="AH5" s="43">
        <f t="shared" si="1"/>
        <v>16888114</v>
      </c>
      <c r="AI5" s="43">
        <f t="shared" si="2"/>
        <v>25556936.449999999</v>
      </c>
      <c r="AJ5" s="41">
        <v>5471013223</v>
      </c>
      <c r="AK5" s="41">
        <v>6290058665</v>
      </c>
      <c r="AL5" s="41">
        <v>6801825619</v>
      </c>
      <c r="AM5" s="41">
        <v>6187632502.333333</v>
      </c>
      <c r="AN5" s="41">
        <v>2267272.9390581269</v>
      </c>
      <c r="AO5" s="44"/>
    </row>
    <row r="6" spans="1:41" s="34" customFormat="1" ht="16.5" x14ac:dyDescent="0.3">
      <c r="A6" s="34" t="s">
        <v>66</v>
      </c>
      <c r="B6" s="34" t="s">
        <v>67</v>
      </c>
      <c r="C6" s="34" t="s">
        <v>61</v>
      </c>
      <c r="D6" s="39">
        <v>1</v>
      </c>
      <c r="E6" s="39" t="s">
        <v>1246</v>
      </c>
      <c r="F6" s="40" t="s">
        <v>1190</v>
      </c>
      <c r="G6" s="41">
        <v>295570600</v>
      </c>
      <c r="H6" s="42">
        <v>3.4079999999999999</v>
      </c>
      <c r="I6" s="41">
        <v>371884703</v>
      </c>
      <c r="J6" s="41">
        <v>1365958.81</v>
      </c>
      <c r="K6" s="41">
        <v>1364453.6700000002</v>
      </c>
      <c r="L6" s="70">
        <v>0</v>
      </c>
      <c r="M6" s="41">
        <v>1364453.6700000002</v>
      </c>
      <c r="N6" s="41">
        <v>97136.16</v>
      </c>
      <c r="O6" s="41">
        <v>57042.76</v>
      </c>
      <c r="P6" s="41">
        <v>37168.620000000003</v>
      </c>
      <c r="Q6" s="41">
        <v>0</v>
      </c>
      <c r="R6" s="41">
        <v>4910511</v>
      </c>
      <c r="S6" s="41">
        <v>0</v>
      </c>
      <c r="T6" s="41">
        <v>3605906.24</v>
      </c>
      <c r="U6" s="41">
        <v>0</v>
      </c>
      <c r="V6" s="41">
        <v>0</v>
      </c>
      <c r="W6" s="41">
        <v>10072218.449999999</v>
      </c>
      <c r="X6" s="43">
        <v>2.8619130240237503E-2</v>
      </c>
      <c r="Y6" s="41">
        <v>6250</v>
      </c>
      <c r="Z6" s="41">
        <v>18250</v>
      </c>
      <c r="AA6" s="41">
        <v>490</v>
      </c>
      <c r="AB6" s="41">
        <v>24990</v>
      </c>
      <c r="AC6" s="41">
        <v>0</v>
      </c>
      <c r="AD6" s="41">
        <v>24990</v>
      </c>
      <c r="AE6" s="41">
        <v>0</v>
      </c>
      <c r="AF6" s="41">
        <v>0</v>
      </c>
      <c r="AG6" s="43">
        <f t="shared" si="0"/>
        <v>1555801.2100000002</v>
      </c>
      <c r="AH6" s="43">
        <f t="shared" si="1"/>
        <v>4910511</v>
      </c>
      <c r="AI6" s="43">
        <f t="shared" si="2"/>
        <v>3605906.24</v>
      </c>
      <c r="AJ6" s="41">
        <v>338398603</v>
      </c>
      <c r="AK6" s="41">
        <v>366000877</v>
      </c>
      <c r="AL6" s="41">
        <v>421340841</v>
      </c>
      <c r="AM6" s="41">
        <v>375246773.66666669</v>
      </c>
      <c r="AN6" s="41">
        <v>140446.806553053</v>
      </c>
      <c r="AO6" s="44"/>
    </row>
    <row r="7" spans="1:41" s="34" customFormat="1" ht="16.5" x14ac:dyDescent="0.3">
      <c r="A7" s="34" t="s">
        <v>68</v>
      </c>
      <c r="B7" s="34" t="s">
        <v>69</v>
      </c>
      <c r="C7" s="34" t="s">
        <v>61</v>
      </c>
      <c r="D7" s="39">
        <v>2</v>
      </c>
      <c r="E7" s="39" t="s">
        <v>1247</v>
      </c>
      <c r="F7" s="40" t="s">
        <v>1190</v>
      </c>
      <c r="G7" s="41">
        <v>651311350</v>
      </c>
      <c r="H7" s="42">
        <v>3.0179999999999998</v>
      </c>
      <c r="I7" s="41">
        <v>898501966</v>
      </c>
      <c r="J7" s="41">
        <v>3300261.25</v>
      </c>
      <c r="K7" s="41">
        <v>3299314.9</v>
      </c>
      <c r="L7" s="70">
        <v>0</v>
      </c>
      <c r="M7" s="41">
        <v>3299314.9</v>
      </c>
      <c r="N7" s="41">
        <v>234883.98</v>
      </c>
      <c r="O7" s="41">
        <v>137949.42000000001</v>
      </c>
      <c r="P7" s="41">
        <v>89838.17</v>
      </c>
      <c r="Q7" s="41">
        <v>0</v>
      </c>
      <c r="R7" s="41">
        <v>11916154</v>
      </c>
      <c r="S7" s="41">
        <v>0</v>
      </c>
      <c r="T7" s="41">
        <v>3973383</v>
      </c>
      <c r="U7" s="41">
        <v>0</v>
      </c>
      <c r="V7" s="41">
        <v>0</v>
      </c>
      <c r="W7" s="41">
        <v>19651523.469999999</v>
      </c>
      <c r="X7" s="43">
        <v>2.3692154896698046E-2</v>
      </c>
      <c r="Y7" s="41">
        <v>18250</v>
      </c>
      <c r="Z7" s="41">
        <v>30750</v>
      </c>
      <c r="AA7" s="41">
        <v>980</v>
      </c>
      <c r="AB7" s="41">
        <v>49980</v>
      </c>
      <c r="AC7" s="41">
        <v>0</v>
      </c>
      <c r="AD7" s="41">
        <v>49980</v>
      </c>
      <c r="AE7" s="41">
        <v>0</v>
      </c>
      <c r="AF7" s="41">
        <v>0</v>
      </c>
      <c r="AG7" s="43">
        <f t="shared" si="0"/>
        <v>3761986.4699999997</v>
      </c>
      <c r="AH7" s="43">
        <f t="shared" si="1"/>
        <v>11916154</v>
      </c>
      <c r="AI7" s="43">
        <f t="shared" si="2"/>
        <v>3973383</v>
      </c>
      <c r="AJ7" s="41">
        <v>789443221</v>
      </c>
      <c r="AK7" s="41">
        <v>893600730</v>
      </c>
      <c r="AL7" s="41">
        <v>982482329</v>
      </c>
      <c r="AM7" s="41">
        <v>888508760</v>
      </c>
      <c r="AN7" s="41">
        <v>327763.715235957</v>
      </c>
      <c r="AO7" s="44"/>
    </row>
    <row r="8" spans="1:41" s="34" customFormat="1" ht="16.5" x14ac:dyDescent="0.3">
      <c r="A8" s="34" t="s">
        <v>70</v>
      </c>
      <c r="B8" s="34" t="s">
        <v>71</v>
      </c>
      <c r="C8" s="34" t="s">
        <v>61</v>
      </c>
      <c r="D8" s="39">
        <v>3</v>
      </c>
      <c r="E8" s="39" t="s">
        <v>1247</v>
      </c>
      <c r="F8" s="40" t="s">
        <v>1190</v>
      </c>
      <c r="G8" s="41">
        <v>51693300</v>
      </c>
      <c r="H8" s="42">
        <v>2.2469999999999999</v>
      </c>
      <c r="I8" s="41">
        <v>85722237</v>
      </c>
      <c r="J8" s="41">
        <v>314863.84000000003</v>
      </c>
      <c r="K8" s="41">
        <v>314863.84000000003</v>
      </c>
      <c r="L8" s="70">
        <v>0</v>
      </c>
      <c r="M8" s="41">
        <v>314863.84000000003</v>
      </c>
      <c r="N8" s="41">
        <v>22415.78</v>
      </c>
      <c r="O8" s="41">
        <v>13165.56</v>
      </c>
      <c r="P8" s="41">
        <v>8572.2199999999993</v>
      </c>
      <c r="Q8" s="41">
        <v>602163</v>
      </c>
      <c r="R8" s="41">
        <v>0</v>
      </c>
      <c r="S8" s="41">
        <v>0</v>
      </c>
      <c r="T8" s="41">
        <v>200312</v>
      </c>
      <c r="U8" s="41">
        <v>0</v>
      </c>
      <c r="V8" s="41">
        <v>0</v>
      </c>
      <c r="W8" s="41">
        <v>1161492.3999999999</v>
      </c>
      <c r="X8" s="43">
        <v>1.8191224282172597E-2</v>
      </c>
      <c r="Y8" s="41">
        <v>1000</v>
      </c>
      <c r="Z8" s="41">
        <v>2750</v>
      </c>
      <c r="AA8" s="41">
        <v>75</v>
      </c>
      <c r="AB8" s="41">
        <v>3825</v>
      </c>
      <c r="AC8" s="41">
        <v>0</v>
      </c>
      <c r="AD8" s="41">
        <v>3825</v>
      </c>
      <c r="AE8" s="41">
        <v>0</v>
      </c>
      <c r="AF8" s="41">
        <v>0</v>
      </c>
      <c r="AG8" s="43">
        <f t="shared" si="0"/>
        <v>359017.39999999997</v>
      </c>
      <c r="AH8" s="43">
        <f t="shared" si="1"/>
        <v>602163</v>
      </c>
      <c r="AI8" s="43">
        <f t="shared" si="2"/>
        <v>200312</v>
      </c>
      <c r="AJ8" s="41">
        <v>76293205</v>
      </c>
      <c r="AK8" s="41">
        <v>84721192</v>
      </c>
      <c r="AL8" s="41">
        <v>85599106</v>
      </c>
      <c r="AM8" s="41">
        <v>82204501</v>
      </c>
      <c r="AN8" s="41">
        <v>28533.006800298001</v>
      </c>
      <c r="AO8" s="44"/>
    </row>
    <row r="9" spans="1:41" s="34" customFormat="1" ht="16.5" x14ac:dyDescent="0.3">
      <c r="A9" s="34" t="s">
        <v>72</v>
      </c>
      <c r="B9" s="34" t="s">
        <v>73</v>
      </c>
      <c r="C9" s="34" t="s">
        <v>61</v>
      </c>
      <c r="D9" s="39">
        <v>1</v>
      </c>
      <c r="E9" s="39" t="s">
        <v>1246</v>
      </c>
      <c r="F9" s="40" t="s">
        <v>1190</v>
      </c>
      <c r="G9" s="41">
        <v>207068800</v>
      </c>
      <c r="H9" s="42">
        <v>5.5680000000000005</v>
      </c>
      <c r="I9" s="41">
        <v>369067816</v>
      </c>
      <c r="J9" s="41">
        <v>1355612.18</v>
      </c>
      <c r="K9" s="41">
        <v>1353479.47</v>
      </c>
      <c r="L9" s="70">
        <v>0</v>
      </c>
      <c r="M9" s="41">
        <v>1353479.47</v>
      </c>
      <c r="N9" s="41">
        <v>96355.14</v>
      </c>
      <c r="O9" s="41">
        <v>56578.19</v>
      </c>
      <c r="P9" s="41">
        <v>36878.86</v>
      </c>
      <c r="Q9" s="41">
        <v>3484565</v>
      </c>
      <c r="R9" s="41">
        <v>1737939</v>
      </c>
      <c r="S9" s="41">
        <v>0</v>
      </c>
      <c r="T9" s="41">
        <v>4762814.3499999996</v>
      </c>
      <c r="U9" s="41">
        <v>0</v>
      </c>
      <c r="V9" s="41">
        <v>0</v>
      </c>
      <c r="W9" s="41">
        <v>11528610.01</v>
      </c>
      <c r="X9" s="43">
        <v>4.5329230279855588E-2</v>
      </c>
      <c r="Y9" s="41">
        <v>2750</v>
      </c>
      <c r="Z9" s="41">
        <v>16250</v>
      </c>
      <c r="AA9" s="41">
        <v>380</v>
      </c>
      <c r="AB9" s="41">
        <v>19380</v>
      </c>
      <c r="AC9" s="41">
        <v>-1750</v>
      </c>
      <c r="AD9" s="41">
        <v>17630</v>
      </c>
      <c r="AE9" s="41">
        <v>0</v>
      </c>
      <c r="AF9" s="41">
        <v>0</v>
      </c>
      <c r="AG9" s="43">
        <f t="shared" si="0"/>
        <v>1543291.66</v>
      </c>
      <c r="AH9" s="43">
        <f t="shared" si="1"/>
        <v>5222504</v>
      </c>
      <c r="AI9" s="43">
        <f t="shared" si="2"/>
        <v>4762814.3499999996</v>
      </c>
      <c r="AJ9" s="41">
        <v>312127975</v>
      </c>
      <c r="AK9" s="41">
        <v>360987357</v>
      </c>
      <c r="AL9" s="41">
        <v>392324365</v>
      </c>
      <c r="AM9" s="41">
        <v>355146565.66666669</v>
      </c>
      <c r="AN9" s="41">
        <v>130774.657558545</v>
      </c>
      <c r="AO9" s="44"/>
    </row>
    <row r="10" spans="1:41" s="34" customFormat="1" ht="16.5" x14ac:dyDescent="0.3">
      <c r="A10" s="34" t="s">
        <v>74</v>
      </c>
      <c r="B10" s="34" t="s">
        <v>75</v>
      </c>
      <c r="C10" s="34" t="s">
        <v>61</v>
      </c>
      <c r="D10" s="39">
        <v>2</v>
      </c>
      <c r="E10" s="39" t="s">
        <v>1247</v>
      </c>
      <c r="F10" s="40" t="s">
        <v>1190</v>
      </c>
      <c r="G10" s="41">
        <v>4191469390</v>
      </c>
      <c r="H10" s="42">
        <v>3.4009999999999998</v>
      </c>
      <c r="I10" s="41">
        <v>6241600644</v>
      </c>
      <c r="J10" s="41">
        <v>22925840.449999999</v>
      </c>
      <c r="K10" s="41">
        <v>22804446.98</v>
      </c>
      <c r="L10" s="70">
        <v>0</v>
      </c>
      <c r="M10" s="41">
        <v>22804446.98</v>
      </c>
      <c r="N10" s="41">
        <v>1623290.87</v>
      </c>
      <c r="O10" s="41">
        <v>952695.02</v>
      </c>
      <c r="P10" s="41">
        <v>622870.80000000005</v>
      </c>
      <c r="Q10" s="41">
        <v>87653033</v>
      </c>
      <c r="R10" s="41">
        <v>0</v>
      </c>
      <c r="S10" s="41">
        <v>0</v>
      </c>
      <c r="T10" s="41">
        <v>28042463</v>
      </c>
      <c r="U10" s="41">
        <v>838294</v>
      </c>
      <c r="V10" s="41">
        <v>0</v>
      </c>
      <c r="W10" s="41">
        <v>142537093.67000002</v>
      </c>
      <c r="X10" s="43">
        <v>3.006005945151341E-2</v>
      </c>
      <c r="Y10" s="41">
        <v>34250</v>
      </c>
      <c r="Z10" s="41">
        <v>187500</v>
      </c>
      <c r="AA10" s="41">
        <v>4435</v>
      </c>
      <c r="AB10" s="41">
        <v>226185</v>
      </c>
      <c r="AC10" s="41">
        <v>0</v>
      </c>
      <c r="AD10" s="41">
        <v>226185</v>
      </c>
      <c r="AE10" s="41">
        <v>0</v>
      </c>
      <c r="AF10" s="41">
        <v>0</v>
      </c>
      <c r="AG10" s="43">
        <f t="shared" si="0"/>
        <v>26003303.670000002</v>
      </c>
      <c r="AH10" s="43">
        <f t="shared" si="1"/>
        <v>87653033</v>
      </c>
      <c r="AI10" s="43">
        <f t="shared" si="2"/>
        <v>28880757</v>
      </c>
      <c r="AJ10" s="41">
        <v>5752822407</v>
      </c>
      <c r="AK10" s="41">
        <v>6189084492</v>
      </c>
      <c r="AL10" s="41">
        <v>6810967322</v>
      </c>
      <c r="AM10" s="41">
        <v>6250958073.666667</v>
      </c>
      <c r="AN10" s="41">
        <v>2270320.2036775262</v>
      </c>
      <c r="AO10" s="44"/>
    </row>
    <row r="11" spans="1:41" s="34" customFormat="1" ht="16.5" x14ac:dyDescent="0.3">
      <c r="A11" s="34" t="s">
        <v>76</v>
      </c>
      <c r="B11" s="34" t="s">
        <v>77</v>
      </c>
      <c r="C11" s="34" t="s">
        <v>61</v>
      </c>
      <c r="D11" s="39">
        <v>3</v>
      </c>
      <c r="E11" s="39" t="s">
        <v>1247</v>
      </c>
      <c r="F11" s="40" t="s">
        <v>1190</v>
      </c>
      <c r="G11" s="41">
        <v>158409300</v>
      </c>
      <c r="H11" s="42">
        <v>2.9489999999999998</v>
      </c>
      <c r="I11" s="41">
        <v>247069732</v>
      </c>
      <c r="J11" s="41">
        <v>907504.59</v>
      </c>
      <c r="K11" s="41">
        <v>907504.59</v>
      </c>
      <c r="L11" s="70">
        <v>0</v>
      </c>
      <c r="M11" s="41">
        <v>907504.59</v>
      </c>
      <c r="N11" s="41">
        <v>64607.05</v>
      </c>
      <c r="O11" s="41">
        <v>37945.96</v>
      </c>
      <c r="P11" s="41">
        <v>24706.97</v>
      </c>
      <c r="Q11" s="41">
        <v>2988265</v>
      </c>
      <c r="R11" s="41">
        <v>0</v>
      </c>
      <c r="S11" s="41">
        <v>0</v>
      </c>
      <c r="T11" s="41">
        <v>647786</v>
      </c>
      <c r="U11" s="41">
        <v>0</v>
      </c>
      <c r="V11" s="41">
        <v>0</v>
      </c>
      <c r="W11" s="41">
        <v>4670815.57</v>
      </c>
      <c r="X11" s="43">
        <v>2.3943935217721497E-2</v>
      </c>
      <c r="Y11" s="41">
        <v>2500</v>
      </c>
      <c r="Z11" s="41">
        <v>11000</v>
      </c>
      <c r="AA11" s="41">
        <v>270</v>
      </c>
      <c r="AB11" s="41">
        <v>13770</v>
      </c>
      <c r="AC11" s="41">
        <v>0</v>
      </c>
      <c r="AD11" s="41">
        <v>13770</v>
      </c>
      <c r="AE11" s="41">
        <v>0</v>
      </c>
      <c r="AF11" s="41">
        <v>0</v>
      </c>
      <c r="AG11" s="43">
        <f t="shared" si="0"/>
        <v>1034764.57</v>
      </c>
      <c r="AH11" s="43">
        <f t="shared" si="1"/>
        <v>2988265</v>
      </c>
      <c r="AI11" s="43">
        <f t="shared" si="2"/>
        <v>647786</v>
      </c>
      <c r="AJ11" s="41">
        <v>226780903</v>
      </c>
      <c r="AK11" s="41">
        <v>246056925</v>
      </c>
      <c r="AL11" s="41">
        <v>284198703</v>
      </c>
      <c r="AM11" s="41">
        <v>252345510.33333334</v>
      </c>
      <c r="AN11" s="41">
        <v>94949.672716899004</v>
      </c>
      <c r="AO11" s="44"/>
    </row>
    <row r="12" spans="1:41" s="34" customFormat="1" ht="16.5" x14ac:dyDescent="0.3">
      <c r="A12" s="34" t="s">
        <v>78</v>
      </c>
      <c r="B12" s="34" t="s">
        <v>79</v>
      </c>
      <c r="C12" s="34" t="s">
        <v>61</v>
      </c>
      <c r="D12" s="39">
        <v>1</v>
      </c>
      <c r="E12" s="39" t="s">
        <v>1246</v>
      </c>
      <c r="F12" s="40" t="s">
        <v>1190</v>
      </c>
      <c r="G12" s="41">
        <v>177077400</v>
      </c>
      <c r="H12" s="42">
        <v>2.3489999999999998</v>
      </c>
      <c r="I12" s="41">
        <v>254150432</v>
      </c>
      <c r="J12" s="41">
        <v>933512.51</v>
      </c>
      <c r="K12" s="41">
        <v>933512.51</v>
      </c>
      <c r="L12" s="70">
        <v>0</v>
      </c>
      <c r="M12" s="41">
        <v>933512.51</v>
      </c>
      <c r="N12" s="41">
        <v>66458.61</v>
      </c>
      <c r="O12" s="41">
        <v>39033.440000000002</v>
      </c>
      <c r="P12" s="41">
        <v>25415.040000000001</v>
      </c>
      <c r="Q12" s="41">
        <v>2263097</v>
      </c>
      <c r="R12" s="41">
        <v>0</v>
      </c>
      <c r="S12" s="41">
        <v>0</v>
      </c>
      <c r="T12" s="41">
        <v>831960.94</v>
      </c>
      <c r="U12" s="41">
        <v>0</v>
      </c>
      <c r="V12" s="41">
        <v>0</v>
      </c>
      <c r="W12" s="41">
        <v>4159477.54</v>
      </c>
      <c r="X12" s="43">
        <v>3.1234664168691473E-2</v>
      </c>
      <c r="Y12" s="41">
        <v>6145.8</v>
      </c>
      <c r="Z12" s="41">
        <v>11500</v>
      </c>
      <c r="AA12" s="41">
        <v>352.916</v>
      </c>
      <c r="AB12" s="41">
        <v>17998.716</v>
      </c>
      <c r="AC12" s="41">
        <v>0</v>
      </c>
      <c r="AD12" s="41">
        <v>17998.716</v>
      </c>
      <c r="AE12" s="41">
        <v>0</v>
      </c>
      <c r="AF12" s="41">
        <v>0</v>
      </c>
      <c r="AG12" s="43">
        <f t="shared" si="0"/>
        <v>1064419.6000000001</v>
      </c>
      <c r="AH12" s="43">
        <f t="shared" si="1"/>
        <v>2263097</v>
      </c>
      <c r="AI12" s="43">
        <f t="shared" si="2"/>
        <v>831960.94</v>
      </c>
      <c r="AJ12" s="41">
        <v>223381576</v>
      </c>
      <c r="AK12" s="41">
        <v>252013137</v>
      </c>
      <c r="AL12" s="41">
        <v>287090467</v>
      </c>
      <c r="AM12" s="41">
        <v>254161726.66666666</v>
      </c>
      <c r="AN12" s="41">
        <v>95696.726636510997</v>
      </c>
      <c r="AO12" s="44"/>
    </row>
    <row r="13" spans="1:41" s="34" customFormat="1" ht="16.5" x14ac:dyDescent="0.3">
      <c r="A13" s="34" t="s">
        <v>80</v>
      </c>
      <c r="B13" s="34" t="s">
        <v>81</v>
      </c>
      <c r="C13" s="34" t="s">
        <v>61</v>
      </c>
      <c r="D13" s="39">
        <v>2</v>
      </c>
      <c r="E13" s="39" t="s">
        <v>1247</v>
      </c>
      <c r="F13" s="40" t="s">
        <v>1190</v>
      </c>
      <c r="G13" s="41">
        <v>2828526800</v>
      </c>
      <c r="H13" s="42">
        <v>3.3899999999999997</v>
      </c>
      <c r="I13" s="41">
        <v>4601930661</v>
      </c>
      <c r="J13" s="41">
        <v>16903216.670000002</v>
      </c>
      <c r="K13" s="41">
        <v>16881536.32</v>
      </c>
      <c r="L13" s="70">
        <v>0</v>
      </c>
      <c r="M13" s="41">
        <v>16881536.32</v>
      </c>
      <c r="N13" s="41">
        <v>1201819.47</v>
      </c>
      <c r="O13" s="41">
        <v>705723.23</v>
      </c>
      <c r="P13" s="41">
        <v>459896.02</v>
      </c>
      <c r="Q13" s="41">
        <v>37684602</v>
      </c>
      <c r="R13" s="41">
        <v>20351890</v>
      </c>
      <c r="S13" s="41">
        <v>0</v>
      </c>
      <c r="T13" s="41">
        <v>18582793.780000001</v>
      </c>
      <c r="U13" s="41">
        <v>0</v>
      </c>
      <c r="V13" s="41">
        <v>0</v>
      </c>
      <c r="W13" s="41">
        <v>95868260.819999993</v>
      </c>
      <c r="X13" s="43">
        <v>3.0556695519482244E-2</v>
      </c>
      <c r="Y13" s="41">
        <v>29959.4</v>
      </c>
      <c r="Z13" s="41">
        <v>197500</v>
      </c>
      <c r="AA13" s="41">
        <v>4549.1880000000001</v>
      </c>
      <c r="AB13" s="41">
        <v>232008.58799999999</v>
      </c>
      <c r="AC13" s="41">
        <v>-2500</v>
      </c>
      <c r="AD13" s="41">
        <v>229508.58799999999</v>
      </c>
      <c r="AE13" s="41">
        <v>0</v>
      </c>
      <c r="AF13" s="41">
        <v>0</v>
      </c>
      <c r="AG13" s="43">
        <f t="shared" si="0"/>
        <v>19248975.039999999</v>
      </c>
      <c r="AH13" s="43">
        <f t="shared" si="1"/>
        <v>58036492</v>
      </c>
      <c r="AI13" s="43">
        <f t="shared" si="2"/>
        <v>18582793.780000001</v>
      </c>
      <c r="AJ13" s="41">
        <v>4048520318</v>
      </c>
      <c r="AK13" s="41">
        <v>4537166018</v>
      </c>
      <c r="AL13" s="41">
        <v>5038344674</v>
      </c>
      <c r="AM13" s="41">
        <v>4541343670</v>
      </c>
      <c r="AN13" s="41">
        <v>1679446.578551742</v>
      </c>
      <c r="AO13" s="44"/>
    </row>
    <row r="14" spans="1:41" s="34" customFormat="1" ht="16.5" x14ac:dyDescent="0.3">
      <c r="A14" s="34" t="s">
        <v>82</v>
      </c>
      <c r="B14" s="34" t="s">
        <v>83</v>
      </c>
      <c r="C14" s="34" t="s">
        <v>61</v>
      </c>
      <c r="D14" s="39">
        <v>3</v>
      </c>
      <c r="E14" s="39" t="s">
        <v>1247</v>
      </c>
      <c r="F14" s="40" t="s">
        <v>1190</v>
      </c>
      <c r="G14" s="41">
        <v>2062990632</v>
      </c>
      <c r="H14" s="42">
        <v>3.52</v>
      </c>
      <c r="I14" s="41">
        <v>3332076967</v>
      </c>
      <c r="J14" s="41">
        <v>12238954.279999999</v>
      </c>
      <c r="K14" s="41">
        <v>12227104.77</v>
      </c>
      <c r="L14" s="70">
        <v>0</v>
      </c>
      <c r="M14" s="41">
        <v>12227104.77</v>
      </c>
      <c r="N14" s="41">
        <v>870455.59</v>
      </c>
      <c r="O14" s="41">
        <v>511187.45</v>
      </c>
      <c r="P14" s="41">
        <v>333039.92</v>
      </c>
      <c r="Q14" s="41">
        <v>23621732</v>
      </c>
      <c r="R14" s="41">
        <v>14406848</v>
      </c>
      <c r="S14" s="41">
        <v>0</v>
      </c>
      <c r="T14" s="41">
        <v>20640607</v>
      </c>
      <c r="U14" s="41">
        <v>0</v>
      </c>
      <c r="V14" s="41">
        <v>0</v>
      </c>
      <c r="W14" s="41">
        <v>72610974.729999989</v>
      </c>
      <c r="X14" s="43">
        <v>2.9784559196171709E-2</v>
      </c>
      <c r="Y14" s="41">
        <v>22750</v>
      </c>
      <c r="Z14" s="41">
        <v>101000</v>
      </c>
      <c r="AA14" s="41">
        <v>2475</v>
      </c>
      <c r="AB14" s="41">
        <v>126225</v>
      </c>
      <c r="AC14" s="41">
        <v>0</v>
      </c>
      <c r="AD14" s="41">
        <v>126225</v>
      </c>
      <c r="AE14" s="41">
        <v>0</v>
      </c>
      <c r="AF14" s="41">
        <v>0</v>
      </c>
      <c r="AG14" s="43">
        <f t="shared" si="0"/>
        <v>13941787.729999999</v>
      </c>
      <c r="AH14" s="43">
        <f t="shared" si="1"/>
        <v>38028580</v>
      </c>
      <c r="AI14" s="43">
        <f t="shared" si="2"/>
        <v>20640607</v>
      </c>
      <c r="AJ14" s="41">
        <v>2967046714</v>
      </c>
      <c r="AK14" s="41">
        <v>3297613039</v>
      </c>
      <c r="AL14" s="41">
        <v>3808043502</v>
      </c>
      <c r="AM14" s="41">
        <v>3357567751.6666665</v>
      </c>
      <c r="AN14" s="41">
        <v>1271308.4066903221</v>
      </c>
      <c r="AO14" s="44"/>
    </row>
    <row r="15" spans="1:41" s="34" customFormat="1" ht="16.5" x14ac:dyDescent="0.3">
      <c r="A15" s="34" t="s">
        <v>84</v>
      </c>
      <c r="B15" s="34" t="s">
        <v>85</v>
      </c>
      <c r="C15" s="34" t="s">
        <v>61</v>
      </c>
      <c r="D15" s="39">
        <v>1</v>
      </c>
      <c r="E15" s="39" t="s">
        <v>1246</v>
      </c>
      <c r="F15" s="40" t="s">
        <v>1190</v>
      </c>
      <c r="G15" s="41">
        <v>1440171700</v>
      </c>
      <c r="H15" s="42">
        <v>2.8169999999999997</v>
      </c>
      <c r="I15" s="41">
        <v>1963487959</v>
      </c>
      <c r="J15" s="41">
        <v>7212030.0899999999</v>
      </c>
      <c r="K15" s="41">
        <v>7195472.1299999999</v>
      </c>
      <c r="L15" s="70">
        <v>0</v>
      </c>
      <c r="M15" s="41">
        <v>7195472.1299999999</v>
      </c>
      <c r="N15" s="41">
        <v>512235.24</v>
      </c>
      <c r="O15" s="41">
        <v>300762.08</v>
      </c>
      <c r="P15" s="41">
        <v>196148.17</v>
      </c>
      <c r="Q15" s="41">
        <v>20901249</v>
      </c>
      <c r="R15" s="41">
        <v>0</v>
      </c>
      <c r="S15" s="41">
        <v>0</v>
      </c>
      <c r="T15" s="41">
        <v>11462546.369999999</v>
      </c>
      <c r="U15" s="41">
        <v>0</v>
      </c>
      <c r="V15" s="41">
        <v>0</v>
      </c>
      <c r="W15" s="41">
        <v>40568412.990000002</v>
      </c>
      <c r="X15" s="43">
        <v>2.5607966316017819E-2</v>
      </c>
      <c r="Y15" s="41">
        <v>22708.9</v>
      </c>
      <c r="Z15" s="41">
        <v>55750</v>
      </c>
      <c r="AA15" s="41">
        <v>1569.1779999999999</v>
      </c>
      <c r="AB15" s="41">
        <v>80028.077999999994</v>
      </c>
      <c r="AC15" s="41">
        <v>0</v>
      </c>
      <c r="AD15" s="41">
        <v>80028.077999999994</v>
      </c>
      <c r="AE15" s="41">
        <v>0</v>
      </c>
      <c r="AF15" s="41">
        <v>0</v>
      </c>
      <c r="AG15" s="43">
        <f t="shared" si="0"/>
        <v>8204617.6200000001</v>
      </c>
      <c r="AH15" s="43">
        <f t="shared" si="1"/>
        <v>20901249</v>
      </c>
      <c r="AI15" s="43">
        <f t="shared" si="2"/>
        <v>11462546.369999999</v>
      </c>
      <c r="AJ15" s="41">
        <v>1735450321</v>
      </c>
      <c r="AK15" s="41">
        <v>1923877579</v>
      </c>
      <c r="AL15" s="41">
        <v>2079370055</v>
      </c>
      <c r="AM15" s="41">
        <v>1912899318.3333333</v>
      </c>
      <c r="AN15" s="41">
        <v>693122.65854331502</v>
      </c>
      <c r="AO15" s="44"/>
    </row>
    <row r="16" spans="1:41" s="34" customFormat="1" ht="16.5" x14ac:dyDescent="0.3">
      <c r="A16" s="34" t="s">
        <v>86</v>
      </c>
      <c r="B16" s="34" t="s">
        <v>87</v>
      </c>
      <c r="C16" s="34" t="s">
        <v>61</v>
      </c>
      <c r="D16" s="39">
        <v>2</v>
      </c>
      <c r="E16" s="39" t="s">
        <v>1247</v>
      </c>
      <c r="F16" s="40" t="s">
        <v>1190</v>
      </c>
      <c r="G16" s="41">
        <v>951440900</v>
      </c>
      <c r="H16" s="42">
        <v>3.9289999999999998</v>
      </c>
      <c r="I16" s="41">
        <v>1360981801</v>
      </c>
      <c r="J16" s="41">
        <v>4998982.38</v>
      </c>
      <c r="K16" s="41">
        <v>4985298.79</v>
      </c>
      <c r="L16" s="70">
        <v>0</v>
      </c>
      <c r="M16" s="41">
        <v>4985298.79</v>
      </c>
      <c r="N16" s="41">
        <v>0</v>
      </c>
      <c r="O16" s="41">
        <v>208375.02</v>
      </c>
      <c r="P16" s="41">
        <v>135908.91</v>
      </c>
      <c r="Q16" s="41">
        <v>14243826</v>
      </c>
      <c r="R16" s="41">
        <v>7293299</v>
      </c>
      <c r="S16" s="41">
        <v>0</v>
      </c>
      <c r="T16" s="41">
        <v>10062533.17</v>
      </c>
      <c r="U16" s="41">
        <v>0</v>
      </c>
      <c r="V16" s="41">
        <v>448730</v>
      </c>
      <c r="W16" s="41">
        <v>37377970.890000001</v>
      </c>
      <c r="X16" s="43">
        <v>3.2215050193604045E-2</v>
      </c>
      <c r="Y16" s="41">
        <v>3250</v>
      </c>
      <c r="Z16" s="41">
        <v>35250</v>
      </c>
      <c r="AA16" s="41">
        <v>770</v>
      </c>
      <c r="AB16" s="41">
        <v>39270</v>
      </c>
      <c r="AC16" s="41">
        <v>0</v>
      </c>
      <c r="AD16" s="41">
        <v>39270</v>
      </c>
      <c r="AE16" s="41">
        <v>0</v>
      </c>
      <c r="AF16" s="41">
        <v>0</v>
      </c>
      <c r="AG16" s="43">
        <f t="shared" si="0"/>
        <v>5329582.72</v>
      </c>
      <c r="AH16" s="43">
        <f t="shared" si="1"/>
        <v>21537125</v>
      </c>
      <c r="AI16" s="43">
        <f t="shared" si="2"/>
        <v>10511263.17</v>
      </c>
      <c r="AJ16" s="41">
        <v>1212070697</v>
      </c>
      <c r="AK16" s="41">
        <v>1346191626</v>
      </c>
      <c r="AL16" s="41">
        <v>1477622146</v>
      </c>
      <c r="AM16" s="41">
        <v>1345294823</v>
      </c>
      <c r="AN16" s="41">
        <v>492540.22279261798</v>
      </c>
      <c r="AO16" s="44"/>
    </row>
    <row r="17" spans="1:41" s="34" customFormat="1" ht="16.5" x14ac:dyDescent="0.3">
      <c r="A17" s="34" t="s">
        <v>88</v>
      </c>
      <c r="B17" s="34" t="s">
        <v>89</v>
      </c>
      <c r="C17" s="34" t="s">
        <v>61</v>
      </c>
      <c r="D17" s="39">
        <v>3</v>
      </c>
      <c r="E17" s="39" t="s">
        <v>1247</v>
      </c>
      <c r="F17" s="40" t="s">
        <v>1190</v>
      </c>
      <c r="G17" s="41">
        <v>1994300500</v>
      </c>
      <c r="H17" s="42">
        <v>1.111</v>
      </c>
      <c r="I17" s="41">
        <v>3171438346</v>
      </c>
      <c r="J17" s="41">
        <v>11648917.27</v>
      </c>
      <c r="K17" s="41">
        <v>11648917.27</v>
      </c>
      <c r="L17" s="70">
        <v>0</v>
      </c>
      <c r="M17" s="41">
        <v>11648917.27</v>
      </c>
      <c r="N17" s="41">
        <v>0</v>
      </c>
      <c r="O17" s="41">
        <v>487082.19</v>
      </c>
      <c r="P17" s="41">
        <v>317143.83</v>
      </c>
      <c r="Q17" s="41">
        <v>758389</v>
      </c>
      <c r="R17" s="41">
        <v>0</v>
      </c>
      <c r="S17" s="41">
        <v>0</v>
      </c>
      <c r="T17" s="41">
        <v>7894211.1900000004</v>
      </c>
      <c r="U17" s="41">
        <v>0</v>
      </c>
      <c r="V17" s="41">
        <v>1042294.29</v>
      </c>
      <c r="W17" s="41">
        <v>22148037.77</v>
      </c>
      <c r="X17" s="43">
        <v>9.2501080434592067E-3</v>
      </c>
      <c r="Y17" s="41">
        <v>500</v>
      </c>
      <c r="Z17" s="41">
        <v>8000</v>
      </c>
      <c r="AA17" s="41">
        <v>170</v>
      </c>
      <c r="AB17" s="41">
        <v>8670</v>
      </c>
      <c r="AC17" s="41">
        <v>0</v>
      </c>
      <c r="AD17" s="41">
        <v>8670</v>
      </c>
      <c r="AE17" s="41">
        <v>0</v>
      </c>
      <c r="AF17" s="41">
        <v>0</v>
      </c>
      <c r="AG17" s="43">
        <f t="shared" si="0"/>
        <v>12453143.289999999</v>
      </c>
      <c r="AH17" s="43">
        <f t="shared" si="1"/>
        <v>758389</v>
      </c>
      <c r="AI17" s="43">
        <f t="shared" si="2"/>
        <v>8936505.4800000004</v>
      </c>
      <c r="AJ17" s="41">
        <v>2905002256</v>
      </c>
      <c r="AK17" s="41">
        <v>3126886010</v>
      </c>
      <c r="AL17" s="41">
        <v>3620734386</v>
      </c>
      <c r="AM17" s="41">
        <v>3217540884</v>
      </c>
      <c r="AN17" s="41">
        <v>1206910.2550885379</v>
      </c>
      <c r="AO17" s="44"/>
    </row>
    <row r="18" spans="1:41" s="34" customFormat="1" ht="16.5" x14ac:dyDescent="0.3">
      <c r="A18" s="34" t="s">
        <v>90</v>
      </c>
      <c r="B18" s="34" t="s">
        <v>91</v>
      </c>
      <c r="C18" s="34" t="s">
        <v>61</v>
      </c>
      <c r="D18" s="39">
        <v>1</v>
      </c>
      <c r="E18" s="39" t="s">
        <v>1246</v>
      </c>
      <c r="F18" s="40" t="s">
        <v>1190</v>
      </c>
      <c r="G18" s="41">
        <v>4110031700</v>
      </c>
      <c r="H18" s="42">
        <v>1.7869999999999999</v>
      </c>
      <c r="I18" s="41">
        <v>7986238226</v>
      </c>
      <c r="J18" s="41">
        <v>29334017.629999999</v>
      </c>
      <c r="K18" s="41">
        <v>29332524.869999997</v>
      </c>
      <c r="L18" s="70">
        <v>0</v>
      </c>
      <c r="M18" s="41">
        <v>29332524.869999997</v>
      </c>
      <c r="N18" s="41">
        <v>0</v>
      </c>
      <c r="O18" s="41">
        <v>1226487.1100000001</v>
      </c>
      <c r="P18" s="41">
        <v>798603.77</v>
      </c>
      <c r="Q18" s="41">
        <v>11181119</v>
      </c>
      <c r="R18" s="41">
        <v>0</v>
      </c>
      <c r="S18" s="41">
        <v>1001000</v>
      </c>
      <c r="T18" s="41">
        <v>27289805.18</v>
      </c>
      <c r="U18" s="41">
        <v>0</v>
      </c>
      <c r="V18" s="41">
        <v>2613200</v>
      </c>
      <c r="W18" s="41">
        <v>73442739.930000007</v>
      </c>
      <c r="X18" s="43">
        <v>1.5113356254711175E-2</v>
      </c>
      <c r="Y18" s="41">
        <v>3000</v>
      </c>
      <c r="Z18" s="41">
        <v>37500</v>
      </c>
      <c r="AA18" s="41">
        <v>810</v>
      </c>
      <c r="AB18" s="41">
        <v>41310</v>
      </c>
      <c r="AC18" s="41">
        <v>0</v>
      </c>
      <c r="AD18" s="41">
        <v>41310</v>
      </c>
      <c r="AE18" s="41">
        <v>0</v>
      </c>
      <c r="AF18" s="41">
        <v>0</v>
      </c>
      <c r="AG18" s="43">
        <f t="shared" si="0"/>
        <v>31357615.749999996</v>
      </c>
      <c r="AH18" s="43">
        <f t="shared" si="1"/>
        <v>12182119</v>
      </c>
      <c r="AI18" s="43">
        <f t="shared" si="2"/>
        <v>29903005.18</v>
      </c>
      <c r="AJ18" s="41">
        <v>6774522786</v>
      </c>
      <c r="AK18" s="41">
        <v>7839564078</v>
      </c>
      <c r="AL18" s="41">
        <v>8778367578</v>
      </c>
      <c r="AM18" s="41">
        <v>7797484814</v>
      </c>
      <c r="AN18" s="41">
        <v>2926119.5998774739</v>
      </c>
      <c r="AO18" s="44"/>
    </row>
    <row r="19" spans="1:41" s="34" customFormat="1" ht="16.5" x14ac:dyDescent="0.3">
      <c r="A19" s="34" t="s">
        <v>92</v>
      </c>
      <c r="B19" s="34" t="s">
        <v>93</v>
      </c>
      <c r="C19" s="34" t="s">
        <v>61</v>
      </c>
      <c r="D19" s="39">
        <v>2</v>
      </c>
      <c r="E19" s="39" t="s">
        <v>1247</v>
      </c>
      <c r="F19" s="40" t="s">
        <v>1190</v>
      </c>
      <c r="G19" s="41">
        <v>462233000</v>
      </c>
      <c r="H19" s="42">
        <v>3.9659999999999997</v>
      </c>
      <c r="I19" s="41">
        <v>773784049</v>
      </c>
      <c r="J19" s="41">
        <v>2842163.52</v>
      </c>
      <c r="K19" s="41">
        <v>2833308.21</v>
      </c>
      <c r="L19" s="70">
        <v>0</v>
      </c>
      <c r="M19" s="41">
        <v>2833308.21</v>
      </c>
      <c r="N19" s="41">
        <v>201689.78</v>
      </c>
      <c r="O19" s="41">
        <v>118413.13</v>
      </c>
      <c r="P19" s="41">
        <v>77267.509999999995</v>
      </c>
      <c r="Q19" s="41">
        <v>6319752</v>
      </c>
      <c r="R19" s="41">
        <v>3784135</v>
      </c>
      <c r="S19" s="41">
        <v>0</v>
      </c>
      <c r="T19" s="41">
        <v>4995904.72</v>
      </c>
      <c r="U19" s="41">
        <v>0</v>
      </c>
      <c r="V19" s="41">
        <v>0</v>
      </c>
      <c r="W19" s="41">
        <v>18330470.349999998</v>
      </c>
      <c r="X19" s="43">
        <v>4.4167573320314131E-2</v>
      </c>
      <c r="Y19" s="41">
        <v>7250</v>
      </c>
      <c r="Z19" s="41">
        <v>32250</v>
      </c>
      <c r="AA19" s="41">
        <v>790</v>
      </c>
      <c r="AB19" s="41">
        <v>40290</v>
      </c>
      <c r="AC19" s="41">
        <v>0</v>
      </c>
      <c r="AD19" s="41">
        <v>40290</v>
      </c>
      <c r="AE19" s="41">
        <v>0</v>
      </c>
      <c r="AF19" s="41">
        <v>0</v>
      </c>
      <c r="AG19" s="43">
        <f t="shared" si="0"/>
        <v>3230678.6299999994</v>
      </c>
      <c r="AH19" s="43">
        <f t="shared" si="1"/>
        <v>10103887</v>
      </c>
      <c r="AI19" s="43">
        <f t="shared" si="2"/>
        <v>4995904.72</v>
      </c>
      <c r="AJ19" s="41">
        <v>659972744</v>
      </c>
      <c r="AK19" s="41">
        <v>771542614</v>
      </c>
      <c r="AL19" s="41">
        <v>802209302</v>
      </c>
      <c r="AM19" s="41">
        <v>744574886.66666663</v>
      </c>
      <c r="AN19" s="41">
        <v>267402.83326356602</v>
      </c>
      <c r="AO19" s="44"/>
    </row>
    <row r="20" spans="1:41" s="34" customFormat="1" ht="16.5" x14ac:dyDescent="0.3">
      <c r="A20" s="34" t="s">
        <v>94</v>
      </c>
      <c r="B20" s="34" t="s">
        <v>95</v>
      </c>
      <c r="C20" s="34" t="s">
        <v>61</v>
      </c>
      <c r="D20" s="39">
        <v>3</v>
      </c>
      <c r="E20" s="39" t="s">
        <v>1247</v>
      </c>
      <c r="F20" s="40" t="s">
        <v>1190</v>
      </c>
      <c r="G20" s="41">
        <v>885820900</v>
      </c>
      <c r="H20" s="42">
        <v>3.778</v>
      </c>
      <c r="I20" s="41">
        <v>1271593692</v>
      </c>
      <c r="J20" s="41">
        <v>4670653.53</v>
      </c>
      <c r="K20" s="41">
        <v>4668798.41</v>
      </c>
      <c r="L20" s="70">
        <v>0</v>
      </c>
      <c r="M20" s="41">
        <v>4668798.41</v>
      </c>
      <c r="N20" s="41">
        <v>0</v>
      </c>
      <c r="O20" s="41">
        <v>195208.11</v>
      </c>
      <c r="P20" s="41">
        <v>127136.33</v>
      </c>
      <c r="Q20" s="41">
        <v>11509636</v>
      </c>
      <c r="R20" s="41">
        <v>6971555</v>
      </c>
      <c r="S20" s="41">
        <v>0</v>
      </c>
      <c r="T20" s="41">
        <v>9565208.9600000009</v>
      </c>
      <c r="U20" s="41">
        <v>0</v>
      </c>
      <c r="V20" s="41">
        <v>420086</v>
      </c>
      <c r="W20" s="41">
        <v>33457628.810000002</v>
      </c>
      <c r="X20" s="43">
        <v>3.1070696375340913E-2</v>
      </c>
      <c r="Y20" s="41">
        <v>7681.06</v>
      </c>
      <c r="Z20" s="41">
        <v>50250</v>
      </c>
      <c r="AA20" s="41">
        <v>1158.6212</v>
      </c>
      <c r="AB20" s="41">
        <v>59089.681199999999</v>
      </c>
      <c r="AC20" s="41">
        <v>0</v>
      </c>
      <c r="AD20" s="41">
        <v>59089.681199999999</v>
      </c>
      <c r="AE20" s="41">
        <v>0</v>
      </c>
      <c r="AF20" s="41">
        <v>0</v>
      </c>
      <c r="AG20" s="43">
        <f t="shared" si="0"/>
        <v>4991142.8500000006</v>
      </c>
      <c r="AH20" s="43">
        <f t="shared" si="1"/>
        <v>18481191</v>
      </c>
      <c r="AI20" s="43">
        <f t="shared" si="2"/>
        <v>9985294.9600000009</v>
      </c>
      <c r="AJ20" s="41">
        <v>1079823741</v>
      </c>
      <c r="AK20" s="41">
        <v>1260257875</v>
      </c>
      <c r="AL20" s="41">
        <v>1449077212</v>
      </c>
      <c r="AM20" s="41">
        <v>1263052942.6666667</v>
      </c>
      <c r="AN20" s="41">
        <v>483025.25430759601</v>
      </c>
      <c r="AO20" s="44"/>
    </row>
    <row r="21" spans="1:41" s="34" customFormat="1" ht="16.5" x14ac:dyDescent="0.3">
      <c r="A21" s="34" t="s">
        <v>96</v>
      </c>
      <c r="B21" s="34" t="s">
        <v>97</v>
      </c>
      <c r="C21" s="34" t="s">
        <v>61</v>
      </c>
      <c r="D21" s="39">
        <v>1</v>
      </c>
      <c r="E21" s="39" t="s">
        <v>1246</v>
      </c>
      <c r="F21" s="40" t="s">
        <v>1190</v>
      </c>
      <c r="G21" s="41">
        <v>792106700</v>
      </c>
      <c r="H21" s="42">
        <v>5.4210000000000003</v>
      </c>
      <c r="I21" s="41">
        <v>1265783674</v>
      </c>
      <c r="J21" s="41">
        <v>4649312.93</v>
      </c>
      <c r="K21" s="41">
        <v>4641655.66</v>
      </c>
      <c r="L21" s="70">
        <v>0</v>
      </c>
      <c r="M21" s="41">
        <v>4641655.66</v>
      </c>
      <c r="N21" s="41">
        <v>330436.45</v>
      </c>
      <c r="O21" s="41">
        <v>194032.54</v>
      </c>
      <c r="P21" s="41">
        <v>126472.2</v>
      </c>
      <c r="Q21" s="41">
        <v>10304454</v>
      </c>
      <c r="R21" s="41">
        <v>0</v>
      </c>
      <c r="S21" s="41">
        <v>0</v>
      </c>
      <c r="T21" s="41">
        <v>27342895</v>
      </c>
      <c r="U21" s="41">
        <v>0</v>
      </c>
      <c r="V21" s="41">
        <v>0</v>
      </c>
      <c r="W21" s="41">
        <v>42939945.850000001</v>
      </c>
      <c r="X21" s="43">
        <v>3.9945402041929631E-2</v>
      </c>
      <c r="Y21" s="41">
        <v>28923.93</v>
      </c>
      <c r="Z21" s="41">
        <v>29250</v>
      </c>
      <c r="AA21" s="41">
        <v>1163.4786000000001</v>
      </c>
      <c r="AB21" s="41">
        <v>59337.408600000002</v>
      </c>
      <c r="AC21" s="41">
        <v>-3000</v>
      </c>
      <c r="AD21" s="41">
        <v>56337.408600000002</v>
      </c>
      <c r="AE21" s="41">
        <v>0</v>
      </c>
      <c r="AF21" s="41">
        <v>0</v>
      </c>
      <c r="AG21" s="43">
        <f t="shared" si="0"/>
        <v>5292596.8500000006</v>
      </c>
      <c r="AH21" s="43">
        <f t="shared" si="1"/>
        <v>10304454</v>
      </c>
      <c r="AI21" s="43">
        <f t="shared" si="2"/>
        <v>27342895</v>
      </c>
      <c r="AJ21" s="41">
        <v>1170596476</v>
      </c>
      <c r="AK21" s="41">
        <v>1260840790</v>
      </c>
      <c r="AL21" s="41">
        <v>1374230916</v>
      </c>
      <c r="AM21" s="41">
        <v>1268556060.6666667</v>
      </c>
      <c r="AN21" s="41">
        <v>458076.51392302802</v>
      </c>
      <c r="AO21" s="44"/>
    </row>
    <row r="22" spans="1:41" s="34" customFormat="1" ht="16.5" x14ac:dyDescent="0.3">
      <c r="A22" s="34" t="s">
        <v>98</v>
      </c>
      <c r="B22" s="34" t="s">
        <v>99</v>
      </c>
      <c r="C22" s="34" t="s">
        <v>61</v>
      </c>
      <c r="D22" s="39">
        <v>2</v>
      </c>
      <c r="E22" s="39" t="s">
        <v>1247</v>
      </c>
      <c r="F22" s="40" t="s">
        <v>1190</v>
      </c>
      <c r="G22" s="41">
        <v>119162600</v>
      </c>
      <c r="H22" s="42">
        <v>3.8039999999999998</v>
      </c>
      <c r="I22" s="41">
        <v>222303738</v>
      </c>
      <c r="J22" s="41">
        <v>816537.35</v>
      </c>
      <c r="K22" s="41">
        <v>816131.80999999994</v>
      </c>
      <c r="L22" s="70">
        <v>0</v>
      </c>
      <c r="M22" s="41">
        <v>816131.80999999994</v>
      </c>
      <c r="N22" s="41">
        <v>58101.57</v>
      </c>
      <c r="O22" s="41">
        <v>34122.959999999999</v>
      </c>
      <c r="P22" s="41">
        <v>22225.03</v>
      </c>
      <c r="Q22" s="41">
        <v>2682221</v>
      </c>
      <c r="R22" s="41">
        <v>0</v>
      </c>
      <c r="S22" s="41">
        <v>0</v>
      </c>
      <c r="T22" s="41">
        <v>895358.38</v>
      </c>
      <c r="U22" s="41">
        <v>23832.52</v>
      </c>
      <c r="V22" s="41">
        <v>0</v>
      </c>
      <c r="W22" s="41">
        <v>4531993.2699999996</v>
      </c>
      <c r="X22" s="43">
        <v>3.7166247961725234E-2</v>
      </c>
      <c r="Y22" s="41">
        <v>250</v>
      </c>
      <c r="Z22" s="41">
        <v>9250</v>
      </c>
      <c r="AA22" s="41">
        <v>190</v>
      </c>
      <c r="AB22" s="41">
        <v>9690</v>
      </c>
      <c r="AC22" s="41">
        <v>0</v>
      </c>
      <c r="AD22" s="41">
        <v>9690</v>
      </c>
      <c r="AE22" s="41">
        <v>0</v>
      </c>
      <c r="AF22" s="41">
        <v>0</v>
      </c>
      <c r="AG22" s="43">
        <f t="shared" si="0"/>
        <v>930581.36999999988</v>
      </c>
      <c r="AH22" s="43">
        <f t="shared" si="1"/>
        <v>2682221</v>
      </c>
      <c r="AI22" s="43">
        <f t="shared" si="2"/>
        <v>919190.9</v>
      </c>
      <c r="AJ22" s="41">
        <v>182715668</v>
      </c>
      <c r="AK22" s="41">
        <v>220855972</v>
      </c>
      <c r="AL22" s="41">
        <v>238802806</v>
      </c>
      <c r="AM22" s="41">
        <v>214124815.33333334</v>
      </c>
      <c r="AN22" s="41">
        <v>79600.855732398006</v>
      </c>
      <c r="AO22" s="44"/>
    </row>
    <row r="23" spans="1:41" s="34" customFormat="1" ht="16.5" x14ac:dyDescent="0.3">
      <c r="A23" s="34" t="s">
        <v>100</v>
      </c>
      <c r="B23" s="34" t="s">
        <v>101</v>
      </c>
      <c r="C23" s="34" t="s">
        <v>61</v>
      </c>
      <c r="D23" s="39">
        <v>3</v>
      </c>
      <c r="E23" s="39" t="s">
        <v>1247</v>
      </c>
      <c r="F23" s="40" t="s">
        <v>1190</v>
      </c>
      <c r="G23" s="41">
        <v>1147244100</v>
      </c>
      <c r="H23" s="42">
        <v>3.722</v>
      </c>
      <c r="I23" s="41">
        <v>1849778122</v>
      </c>
      <c r="J23" s="41">
        <v>6794365.8200000003</v>
      </c>
      <c r="K23" s="41">
        <v>6777080.1600000001</v>
      </c>
      <c r="L23" s="70">
        <v>0</v>
      </c>
      <c r="M23" s="41">
        <v>6777080.1600000001</v>
      </c>
      <c r="N23" s="41">
        <v>482391.18</v>
      </c>
      <c r="O23" s="41">
        <v>283209.84000000003</v>
      </c>
      <c r="P23" s="41">
        <v>184871.94</v>
      </c>
      <c r="Q23" s="41">
        <v>12537657</v>
      </c>
      <c r="R23" s="41">
        <v>9309073</v>
      </c>
      <c r="S23" s="41">
        <v>0</v>
      </c>
      <c r="T23" s="41">
        <v>13122397.199999999</v>
      </c>
      <c r="U23" s="41">
        <v>0</v>
      </c>
      <c r="V23" s="41">
        <v>0</v>
      </c>
      <c r="W23" s="41">
        <v>42696680.32</v>
      </c>
      <c r="X23" s="43">
        <v>2.8221140210653882E-2</v>
      </c>
      <c r="Y23" s="41">
        <v>10951.01</v>
      </c>
      <c r="Z23" s="41">
        <v>41500</v>
      </c>
      <c r="AA23" s="41">
        <v>1049.0202000000002</v>
      </c>
      <c r="AB23" s="41">
        <v>53500.030200000001</v>
      </c>
      <c r="AC23" s="41">
        <v>0</v>
      </c>
      <c r="AD23" s="41">
        <v>53500.030200000001</v>
      </c>
      <c r="AE23" s="41">
        <v>0</v>
      </c>
      <c r="AF23" s="41">
        <v>0</v>
      </c>
      <c r="AG23" s="43">
        <f t="shared" si="0"/>
        <v>7727553.1200000001</v>
      </c>
      <c r="AH23" s="43">
        <f t="shared" si="1"/>
        <v>21846730</v>
      </c>
      <c r="AI23" s="43">
        <f t="shared" si="2"/>
        <v>13122397.199999999</v>
      </c>
      <c r="AJ23" s="41">
        <v>1691607496</v>
      </c>
      <c r="AK23" s="41">
        <v>1833241069</v>
      </c>
      <c r="AL23" s="41">
        <v>2043905220</v>
      </c>
      <c r="AM23" s="41">
        <v>1856251261.6666667</v>
      </c>
      <c r="AN23" s="41">
        <v>681301.09203156002</v>
      </c>
      <c r="AO23" s="44"/>
    </row>
    <row r="24" spans="1:41" s="34" customFormat="1" ht="16.5" x14ac:dyDescent="0.3">
      <c r="A24" s="34" t="s">
        <v>102</v>
      </c>
      <c r="B24" s="34" t="s">
        <v>103</v>
      </c>
      <c r="C24" s="34" t="s">
        <v>61</v>
      </c>
      <c r="D24" s="39">
        <v>1</v>
      </c>
      <c r="E24" s="39" t="s">
        <v>1246</v>
      </c>
      <c r="F24" s="40" t="s">
        <v>1190</v>
      </c>
      <c r="G24" s="41">
        <v>2211322900</v>
      </c>
      <c r="H24" s="42">
        <v>2.8239999999999998</v>
      </c>
      <c r="I24" s="41">
        <v>3909189124</v>
      </c>
      <c r="J24" s="41">
        <v>14358728.029999999</v>
      </c>
      <c r="K24" s="41">
        <v>14358371.6</v>
      </c>
      <c r="L24" s="70">
        <v>0</v>
      </c>
      <c r="M24" s="41">
        <v>14358371.6</v>
      </c>
      <c r="N24" s="41">
        <v>1022200.3</v>
      </c>
      <c r="O24" s="41">
        <v>600371.93000000005</v>
      </c>
      <c r="P24" s="41">
        <v>390914.06</v>
      </c>
      <c r="Q24" s="41">
        <v>16505371</v>
      </c>
      <c r="R24" s="41">
        <v>0</v>
      </c>
      <c r="S24" s="41">
        <v>1318987.51</v>
      </c>
      <c r="T24" s="41">
        <v>28236361.170000002</v>
      </c>
      <c r="U24" s="41">
        <v>0</v>
      </c>
      <c r="V24" s="41">
        <v>0</v>
      </c>
      <c r="W24" s="41">
        <v>62432577.57</v>
      </c>
      <c r="X24" s="43">
        <v>2.1859266242824017E-2</v>
      </c>
      <c r="Y24" s="41">
        <v>8000</v>
      </c>
      <c r="Z24" s="41">
        <v>38000</v>
      </c>
      <c r="AA24" s="41">
        <v>920</v>
      </c>
      <c r="AB24" s="41">
        <v>46920</v>
      </c>
      <c r="AC24" s="41">
        <v>0</v>
      </c>
      <c r="AD24" s="41">
        <v>46920</v>
      </c>
      <c r="AE24" s="41">
        <v>0</v>
      </c>
      <c r="AF24" s="41">
        <v>0</v>
      </c>
      <c r="AG24" s="43">
        <f t="shared" si="0"/>
        <v>16371857.890000001</v>
      </c>
      <c r="AH24" s="43">
        <f t="shared" si="1"/>
        <v>17824358.510000002</v>
      </c>
      <c r="AI24" s="43">
        <f t="shared" si="2"/>
        <v>28236361.170000002</v>
      </c>
      <c r="AJ24" s="41">
        <v>3221654938</v>
      </c>
      <c r="AK24" s="41">
        <v>3836367538</v>
      </c>
      <c r="AL24" s="41">
        <v>4463711950</v>
      </c>
      <c r="AM24" s="41">
        <v>3840578142</v>
      </c>
      <c r="AN24" s="41">
        <v>1487902.4954293501</v>
      </c>
      <c r="AO24" s="44"/>
    </row>
    <row r="25" spans="1:41" s="34" customFormat="1" ht="16.5" x14ac:dyDescent="0.3">
      <c r="A25" s="34" t="s">
        <v>104</v>
      </c>
      <c r="B25" s="34" t="s">
        <v>105</v>
      </c>
      <c r="C25" s="34" t="s">
        <v>61</v>
      </c>
      <c r="D25" s="39">
        <v>2</v>
      </c>
      <c r="E25" s="39" t="s">
        <v>1247</v>
      </c>
      <c r="F25" s="40" t="s">
        <v>1190</v>
      </c>
      <c r="G25" s="41">
        <v>165947500</v>
      </c>
      <c r="H25" s="42">
        <v>3.1080000000000001</v>
      </c>
      <c r="I25" s="41">
        <v>269062947</v>
      </c>
      <c r="J25" s="41">
        <v>988285.35</v>
      </c>
      <c r="K25" s="41">
        <v>988285.35</v>
      </c>
      <c r="L25" s="70">
        <v>0</v>
      </c>
      <c r="M25" s="41">
        <v>988285.35</v>
      </c>
      <c r="N25" s="41">
        <v>70357.94</v>
      </c>
      <c r="O25" s="41">
        <v>41323.870000000003</v>
      </c>
      <c r="P25" s="41">
        <v>26906.31</v>
      </c>
      <c r="Q25" s="41">
        <v>3117920</v>
      </c>
      <c r="R25" s="41">
        <v>0</v>
      </c>
      <c r="S25" s="41">
        <v>0</v>
      </c>
      <c r="T25" s="41">
        <v>894447.11</v>
      </c>
      <c r="U25" s="41">
        <v>16954.740000000002</v>
      </c>
      <c r="V25" s="41">
        <v>0</v>
      </c>
      <c r="W25" s="41">
        <v>5156195.3200000012</v>
      </c>
      <c r="X25" s="43">
        <v>2.3687212543810392E-2</v>
      </c>
      <c r="Y25" s="41">
        <v>1000</v>
      </c>
      <c r="Z25" s="41">
        <v>10250</v>
      </c>
      <c r="AA25" s="41">
        <v>225</v>
      </c>
      <c r="AB25" s="41">
        <v>11475</v>
      </c>
      <c r="AC25" s="41">
        <v>0</v>
      </c>
      <c r="AD25" s="41">
        <v>11475</v>
      </c>
      <c r="AE25" s="41">
        <v>0</v>
      </c>
      <c r="AF25" s="41">
        <v>0</v>
      </c>
      <c r="AG25" s="43">
        <f t="shared" si="0"/>
        <v>1126873.4700000002</v>
      </c>
      <c r="AH25" s="43">
        <f t="shared" si="1"/>
        <v>3117920</v>
      </c>
      <c r="AI25" s="43">
        <f t="shared" si="2"/>
        <v>911401.85</v>
      </c>
      <c r="AJ25" s="41">
        <v>230613624</v>
      </c>
      <c r="AK25" s="41">
        <v>267458435</v>
      </c>
      <c r="AL25" s="41">
        <v>286998092</v>
      </c>
      <c r="AM25" s="41">
        <v>261690050.33333334</v>
      </c>
      <c r="AN25" s="41">
        <v>95820.734845836007</v>
      </c>
      <c r="AO25" s="44"/>
    </row>
    <row r="26" spans="1:41" s="34" customFormat="1" ht="16.5" x14ac:dyDescent="0.3">
      <c r="A26" s="34" t="s">
        <v>106</v>
      </c>
      <c r="B26" s="34" t="s">
        <v>107</v>
      </c>
      <c r="C26" s="34" t="s">
        <v>108</v>
      </c>
      <c r="D26" s="39">
        <v>3</v>
      </c>
      <c r="E26" s="39" t="s">
        <v>1246</v>
      </c>
      <c r="F26" s="40" t="s">
        <v>1190</v>
      </c>
      <c r="G26" s="41">
        <v>2324565600</v>
      </c>
      <c r="H26" s="42">
        <v>2.0299999999999998</v>
      </c>
      <c r="I26" s="41">
        <v>2394094311</v>
      </c>
      <c r="J26" s="41">
        <v>5347877.84</v>
      </c>
      <c r="K26" s="41">
        <v>5342723.6399999997</v>
      </c>
      <c r="L26" s="41">
        <v>0</v>
      </c>
      <c r="M26" s="41">
        <v>5342723.6399999997</v>
      </c>
      <c r="N26" s="41">
        <v>0</v>
      </c>
      <c r="O26" s="41">
        <v>0</v>
      </c>
      <c r="P26" s="41">
        <v>239409.43</v>
      </c>
      <c r="Q26" s="41">
        <v>18634419</v>
      </c>
      <c r="R26" s="41">
        <v>10914738</v>
      </c>
      <c r="S26" s="41">
        <v>0</v>
      </c>
      <c r="T26" s="41">
        <v>11114779</v>
      </c>
      <c r="U26" s="41">
        <v>116228</v>
      </c>
      <c r="V26" s="41">
        <v>816227</v>
      </c>
      <c r="W26" s="41">
        <v>47178524.07</v>
      </c>
      <c r="X26" s="43">
        <v>2.2901264887695269E-2</v>
      </c>
      <c r="Y26" s="41">
        <v>250</v>
      </c>
      <c r="Z26" s="41">
        <v>21000</v>
      </c>
      <c r="AA26" s="41">
        <v>425</v>
      </c>
      <c r="AB26" s="41">
        <v>21675</v>
      </c>
      <c r="AC26" s="41">
        <v>-4750</v>
      </c>
      <c r="AD26" s="41">
        <v>16925</v>
      </c>
      <c r="AE26" s="41">
        <v>0</v>
      </c>
      <c r="AF26" s="41">
        <v>0</v>
      </c>
      <c r="AG26" s="43">
        <f t="shared" si="0"/>
        <v>5582133.0699999994</v>
      </c>
      <c r="AH26" s="43">
        <f t="shared" si="1"/>
        <v>29549157</v>
      </c>
      <c r="AI26" s="43">
        <f t="shared" si="2"/>
        <v>12047234</v>
      </c>
      <c r="AJ26" s="41">
        <v>2210697687</v>
      </c>
      <c r="AK26" s="41">
        <v>2448582994</v>
      </c>
      <c r="AL26" s="41">
        <v>2731131007</v>
      </c>
      <c r="AM26" s="41">
        <v>2463470562.6666665</v>
      </c>
      <c r="AN26" s="41">
        <v>910409.42525633099</v>
      </c>
      <c r="AO26" s="44"/>
    </row>
    <row r="27" spans="1:41" s="34" customFormat="1" ht="16.5" x14ac:dyDescent="0.3">
      <c r="A27" s="34" t="s">
        <v>109</v>
      </c>
      <c r="B27" s="34" t="s">
        <v>110</v>
      </c>
      <c r="C27" s="34" t="s">
        <v>108</v>
      </c>
      <c r="D27" s="39">
        <v>1</v>
      </c>
      <c r="E27" s="39" t="s">
        <v>1246</v>
      </c>
      <c r="F27" s="40" t="s">
        <v>1190</v>
      </c>
      <c r="G27" s="41">
        <v>2009236000</v>
      </c>
      <c r="H27" s="42">
        <v>0.83699999999999997</v>
      </c>
      <c r="I27" s="41">
        <v>2117753759</v>
      </c>
      <c r="J27" s="41">
        <v>4730594.09</v>
      </c>
      <c r="K27" s="41">
        <v>4728493.01</v>
      </c>
      <c r="L27" s="41">
        <v>0</v>
      </c>
      <c r="M27" s="41">
        <v>4728493.01</v>
      </c>
      <c r="N27" s="41">
        <v>0</v>
      </c>
      <c r="O27" s="41">
        <v>0</v>
      </c>
      <c r="P27" s="41">
        <v>211775.38</v>
      </c>
      <c r="Q27" s="41">
        <v>7669577</v>
      </c>
      <c r="R27" s="41">
        <v>0</v>
      </c>
      <c r="S27" s="41">
        <v>0</v>
      </c>
      <c r="T27" s="41">
        <v>4106626</v>
      </c>
      <c r="U27" s="41">
        <v>100462</v>
      </c>
      <c r="V27" s="41">
        <v>0</v>
      </c>
      <c r="W27" s="41">
        <v>16816933.390000001</v>
      </c>
      <c r="X27" s="43">
        <v>7.6756339060942268E-3</v>
      </c>
      <c r="Y27" s="41">
        <v>0</v>
      </c>
      <c r="Z27" s="41">
        <v>3250</v>
      </c>
      <c r="AA27" s="41">
        <v>65</v>
      </c>
      <c r="AB27" s="41">
        <v>3315</v>
      </c>
      <c r="AC27" s="41">
        <v>0</v>
      </c>
      <c r="AD27" s="41">
        <v>3315</v>
      </c>
      <c r="AE27" s="41">
        <v>0</v>
      </c>
      <c r="AF27" s="41">
        <v>0</v>
      </c>
      <c r="AG27" s="43">
        <f t="shared" si="0"/>
        <v>4940268.3899999997</v>
      </c>
      <c r="AH27" s="43">
        <f t="shared" si="1"/>
        <v>7669577</v>
      </c>
      <c r="AI27" s="43">
        <f t="shared" si="2"/>
        <v>4207088</v>
      </c>
      <c r="AJ27" s="41">
        <v>2050352136</v>
      </c>
      <c r="AK27" s="41">
        <v>2091566133</v>
      </c>
      <c r="AL27" s="41">
        <v>2341221161</v>
      </c>
      <c r="AM27" s="41">
        <v>2161046476.6666665</v>
      </c>
      <c r="AN27" s="41">
        <v>780406.27325961296</v>
      </c>
      <c r="AO27" s="44"/>
    </row>
    <row r="28" spans="1:41" s="34" customFormat="1" ht="16.5" x14ac:dyDescent="0.3">
      <c r="A28" s="34" t="s">
        <v>111</v>
      </c>
      <c r="B28" s="34" t="s">
        <v>112</v>
      </c>
      <c r="C28" s="34" t="s">
        <v>108</v>
      </c>
      <c r="D28" s="39">
        <v>2</v>
      </c>
      <c r="E28" s="39" t="s">
        <v>1246</v>
      </c>
      <c r="F28" s="40" t="s">
        <v>1190</v>
      </c>
      <c r="G28" s="41">
        <v>2730091830</v>
      </c>
      <c r="H28" s="42">
        <v>3.738</v>
      </c>
      <c r="I28" s="41">
        <v>4633753068</v>
      </c>
      <c r="J28" s="41">
        <v>10350780.76</v>
      </c>
      <c r="K28" s="41">
        <v>10322803.640000001</v>
      </c>
      <c r="L28" s="41">
        <v>0</v>
      </c>
      <c r="M28" s="41">
        <v>10322803.640000001</v>
      </c>
      <c r="N28" s="41">
        <v>0</v>
      </c>
      <c r="O28" s="41">
        <v>0</v>
      </c>
      <c r="P28" s="41">
        <v>463375.31</v>
      </c>
      <c r="Q28" s="41">
        <v>55891221</v>
      </c>
      <c r="R28" s="41">
        <v>0</v>
      </c>
      <c r="S28" s="41">
        <v>0</v>
      </c>
      <c r="T28" s="41">
        <v>33824334</v>
      </c>
      <c r="U28" s="41">
        <v>0</v>
      </c>
      <c r="V28" s="41">
        <v>1548228</v>
      </c>
      <c r="W28" s="41">
        <v>102049961.95</v>
      </c>
      <c r="X28" s="43">
        <v>3.1703019646827348E-2</v>
      </c>
      <c r="Y28" s="41">
        <v>12367.810000000001</v>
      </c>
      <c r="Z28" s="41">
        <v>74250</v>
      </c>
      <c r="AA28" s="41">
        <v>1732.3561999999999</v>
      </c>
      <c r="AB28" s="41">
        <v>88350.166199999992</v>
      </c>
      <c r="AC28" s="41">
        <v>-1500</v>
      </c>
      <c r="AD28" s="41">
        <v>86850.166199999992</v>
      </c>
      <c r="AE28" s="41">
        <v>0</v>
      </c>
      <c r="AF28" s="41">
        <v>0</v>
      </c>
      <c r="AG28" s="43">
        <f t="shared" si="0"/>
        <v>10786178.950000001</v>
      </c>
      <c r="AH28" s="43">
        <f t="shared" si="1"/>
        <v>55891221</v>
      </c>
      <c r="AI28" s="43">
        <f t="shared" si="2"/>
        <v>35372562</v>
      </c>
      <c r="AJ28" s="41">
        <v>4090610419</v>
      </c>
      <c r="AK28" s="41">
        <v>4644599932</v>
      </c>
      <c r="AL28" s="41">
        <v>4989042580</v>
      </c>
      <c r="AM28" s="41">
        <v>4574750977</v>
      </c>
      <c r="AN28" s="41">
        <v>1663041.7736232299</v>
      </c>
      <c r="AO28" s="44"/>
    </row>
    <row r="29" spans="1:41" s="34" customFormat="1" ht="16.5" x14ac:dyDescent="0.3">
      <c r="A29" s="34" t="s">
        <v>113</v>
      </c>
      <c r="B29" s="34" t="s">
        <v>114</v>
      </c>
      <c r="C29" s="34" t="s">
        <v>108</v>
      </c>
      <c r="D29" s="39">
        <v>3</v>
      </c>
      <c r="E29" s="39" t="s">
        <v>1246</v>
      </c>
      <c r="F29" s="40" t="s">
        <v>1190</v>
      </c>
      <c r="G29" s="41">
        <v>1226506100</v>
      </c>
      <c r="H29" s="42">
        <v>2.3979999999999997</v>
      </c>
      <c r="I29" s="41">
        <v>1282513161</v>
      </c>
      <c r="J29" s="41">
        <v>2864851.09</v>
      </c>
      <c r="K29" s="41">
        <v>2859343.06</v>
      </c>
      <c r="L29" s="41">
        <v>0</v>
      </c>
      <c r="M29" s="41">
        <v>2859343.06</v>
      </c>
      <c r="N29" s="41">
        <v>0</v>
      </c>
      <c r="O29" s="41">
        <v>0</v>
      </c>
      <c r="P29" s="41">
        <v>128251.32</v>
      </c>
      <c r="Q29" s="41">
        <v>16157586</v>
      </c>
      <c r="R29" s="41">
        <v>0</v>
      </c>
      <c r="S29" s="41">
        <v>0</v>
      </c>
      <c r="T29" s="41">
        <v>9846555</v>
      </c>
      <c r="U29" s="41">
        <v>0</v>
      </c>
      <c r="V29" s="41">
        <v>419715</v>
      </c>
      <c r="W29" s="41">
        <v>29411450.379999999</v>
      </c>
      <c r="X29" s="43">
        <v>3.7723725531199563E-2</v>
      </c>
      <c r="Y29" s="41">
        <v>5743.83</v>
      </c>
      <c r="Z29" s="41">
        <v>24500</v>
      </c>
      <c r="AA29" s="41">
        <v>604.87660000000005</v>
      </c>
      <c r="AB29" s="41">
        <v>30848.706600000001</v>
      </c>
      <c r="AC29" s="41">
        <v>-750</v>
      </c>
      <c r="AD29" s="41">
        <v>30098.706600000001</v>
      </c>
      <c r="AE29" s="41">
        <v>0</v>
      </c>
      <c r="AF29" s="41">
        <v>0</v>
      </c>
      <c r="AG29" s="43">
        <f t="shared" si="0"/>
        <v>2987594.38</v>
      </c>
      <c r="AH29" s="43">
        <f t="shared" si="1"/>
        <v>16157586</v>
      </c>
      <c r="AI29" s="43">
        <f t="shared" si="2"/>
        <v>10266270</v>
      </c>
      <c r="AJ29" s="41">
        <v>1080136333</v>
      </c>
      <c r="AK29" s="41">
        <v>1259146116</v>
      </c>
      <c r="AL29" s="41">
        <v>1409291164</v>
      </c>
      <c r="AM29" s="41">
        <v>1249524537.6666667</v>
      </c>
      <c r="AN29" s="41">
        <v>469763.25156961201</v>
      </c>
      <c r="AO29" s="44"/>
    </row>
    <row r="30" spans="1:41" s="34" customFormat="1" ht="16.5" x14ac:dyDescent="0.3">
      <c r="A30" s="34" t="s">
        <v>115</v>
      </c>
      <c r="B30" s="34" t="s">
        <v>116</v>
      </c>
      <c r="C30" s="34" t="s">
        <v>108</v>
      </c>
      <c r="D30" s="39">
        <v>1</v>
      </c>
      <c r="E30" s="39" t="s">
        <v>1246</v>
      </c>
      <c r="F30" s="40" t="s">
        <v>1190</v>
      </c>
      <c r="G30" s="41">
        <v>3404433051</v>
      </c>
      <c r="H30" s="42">
        <v>1.7049999999999998</v>
      </c>
      <c r="I30" s="41">
        <v>3452299478</v>
      </c>
      <c r="J30" s="41">
        <v>7711674.4199999999</v>
      </c>
      <c r="K30" s="41">
        <v>7677835.21</v>
      </c>
      <c r="L30" s="41">
        <v>0</v>
      </c>
      <c r="M30" s="41">
        <v>7677835.21</v>
      </c>
      <c r="N30" s="41">
        <v>0</v>
      </c>
      <c r="O30" s="41">
        <v>0</v>
      </c>
      <c r="P30" s="41">
        <v>345229.95</v>
      </c>
      <c r="Q30" s="41">
        <v>13998703</v>
      </c>
      <c r="R30" s="41">
        <v>8538908</v>
      </c>
      <c r="S30" s="41">
        <v>0</v>
      </c>
      <c r="T30" s="41">
        <v>25972397.059999999</v>
      </c>
      <c r="U30" s="41">
        <v>340443.31</v>
      </c>
      <c r="V30" s="41">
        <v>1143321.6399999999</v>
      </c>
      <c r="W30" s="41">
        <v>58016838.170000002</v>
      </c>
      <c r="X30" s="43">
        <v>2.1258799099230279E-2</v>
      </c>
      <c r="Y30" s="41">
        <v>3750</v>
      </c>
      <c r="Z30" s="41">
        <v>24750</v>
      </c>
      <c r="AA30" s="41">
        <v>570</v>
      </c>
      <c r="AB30" s="41">
        <v>29070</v>
      </c>
      <c r="AC30" s="41">
        <v>0</v>
      </c>
      <c r="AD30" s="41">
        <v>29070</v>
      </c>
      <c r="AE30" s="41">
        <v>0</v>
      </c>
      <c r="AF30" s="41">
        <v>0</v>
      </c>
      <c r="AG30" s="43">
        <f t="shared" si="0"/>
        <v>8023065.1600000001</v>
      </c>
      <c r="AH30" s="43">
        <f t="shared" si="1"/>
        <v>22537611</v>
      </c>
      <c r="AI30" s="43">
        <f t="shared" si="2"/>
        <v>27456162.009999998</v>
      </c>
      <c r="AJ30" s="41">
        <v>3275361005</v>
      </c>
      <c r="AK30" s="41">
        <v>3425367067</v>
      </c>
      <c r="AL30" s="41">
        <v>3816231788</v>
      </c>
      <c r="AM30" s="41">
        <v>3505653286.6666665</v>
      </c>
      <c r="AN30" s="41">
        <v>1273593.3727386871</v>
      </c>
      <c r="AO30" s="44"/>
    </row>
    <row r="31" spans="1:41" s="34" customFormat="1" ht="16.5" x14ac:dyDescent="0.3">
      <c r="A31" s="34" t="s">
        <v>117</v>
      </c>
      <c r="B31" s="34" t="s">
        <v>118</v>
      </c>
      <c r="C31" s="34" t="s">
        <v>108</v>
      </c>
      <c r="D31" s="39">
        <v>2</v>
      </c>
      <c r="E31" s="39" t="s">
        <v>1246</v>
      </c>
      <c r="F31" s="40" t="s">
        <v>1190</v>
      </c>
      <c r="G31" s="41">
        <v>3082122859</v>
      </c>
      <c r="H31" s="42">
        <v>2.8359999999999999</v>
      </c>
      <c r="I31" s="41">
        <v>4552675562</v>
      </c>
      <c r="J31" s="41">
        <v>10169671.52</v>
      </c>
      <c r="K31" s="41">
        <v>10145851.9</v>
      </c>
      <c r="L31" s="41">
        <v>0</v>
      </c>
      <c r="M31" s="41">
        <v>10145851.9</v>
      </c>
      <c r="N31" s="41">
        <v>0</v>
      </c>
      <c r="O31" s="41">
        <v>0</v>
      </c>
      <c r="P31" s="41">
        <v>455267.56</v>
      </c>
      <c r="Q31" s="41">
        <v>40255609</v>
      </c>
      <c r="R31" s="41">
        <v>0</v>
      </c>
      <c r="S31" s="41">
        <v>0</v>
      </c>
      <c r="T31" s="41">
        <v>35058256</v>
      </c>
      <c r="U31" s="41">
        <v>0</v>
      </c>
      <c r="V31" s="41">
        <v>1486725</v>
      </c>
      <c r="W31" s="41">
        <v>87401709.460000008</v>
      </c>
      <c r="X31" s="43">
        <v>2.3445507563342762E-2</v>
      </c>
      <c r="Y31" s="41">
        <v>7750</v>
      </c>
      <c r="Z31" s="41">
        <v>36750</v>
      </c>
      <c r="AA31" s="41">
        <v>890</v>
      </c>
      <c r="AB31" s="41">
        <v>45390</v>
      </c>
      <c r="AC31" s="41">
        <v>0</v>
      </c>
      <c r="AD31" s="41">
        <v>45390</v>
      </c>
      <c r="AE31" s="41">
        <v>0</v>
      </c>
      <c r="AF31" s="41">
        <v>0</v>
      </c>
      <c r="AG31" s="43">
        <f t="shared" si="0"/>
        <v>10601119.460000001</v>
      </c>
      <c r="AH31" s="43">
        <f t="shared" si="1"/>
        <v>40255609</v>
      </c>
      <c r="AI31" s="43">
        <f t="shared" si="2"/>
        <v>36544981</v>
      </c>
      <c r="AJ31" s="41">
        <v>4184585494</v>
      </c>
      <c r="AK31" s="41">
        <v>4454710634</v>
      </c>
      <c r="AL31" s="41">
        <v>4811934157</v>
      </c>
      <c r="AM31" s="41">
        <v>4483743428.333333</v>
      </c>
      <c r="AN31" s="41">
        <v>1605767.166231228</v>
      </c>
      <c r="AO31" s="44"/>
    </row>
    <row r="32" spans="1:41" s="34" customFormat="1" ht="16.5" x14ac:dyDescent="0.3">
      <c r="A32" s="34" t="s">
        <v>119</v>
      </c>
      <c r="B32" s="34" t="s">
        <v>120</v>
      </c>
      <c r="C32" s="34" t="s">
        <v>108</v>
      </c>
      <c r="D32" s="39">
        <v>3</v>
      </c>
      <c r="E32" s="39" t="s">
        <v>1247</v>
      </c>
      <c r="F32" s="40" t="s">
        <v>1190</v>
      </c>
      <c r="G32" s="41">
        <v>2965771700</v>
      </c>
      <c r="H32" s="42">
        <v>2.0720000000000001</v>
      </c>
      <c r="I32" s="41">
        <v>3044547460</v>
      </c>
      <c r="J32" s="41">
        <v>6800846.4900000002</v>
      </c>
      <c r="K32" s="41">
        <v>6796805.5099999998</v>
      </c>
      <c r="L32" s="41">
        <v>0</v>
      </c>
      <c r="M32" s="41">
        <v>6796805.5099999998</v>
      </c>
      <c r="N32" s="41">
        <v>0</v>
      </c>
      <c r="O32" s="41">
        <v>0</v>
      </c>
      <c r="P32" s="41">
        <v>304454.75</v>
      </c>
      <c r="Q32" s="41">
        <v>23587393</v>
      </c>
      <c r="R32" s="41">
        <v>14520003</v>
      </c>
      <c r="S32" s="41">
        <v>0</v>
      </c>
      <c r="T32" s="41">
        <v>14882736</v>
      </c>
      <c r="U32" s="41">
        <v>296567</v>
      </c>
      <c r="V32" s="41">
        <v>1034630</v>
      </c>
      <c r="W32" s="41">
        <v>61422589.259999998</v>
      </c>
      <c r="X32" s="43">
        <v>2.238726333682587E-2</v>
      </c>
      <c r="Y32" s="41">
        <v>1750</v>
      </c>
      <c r="Z32" s="41">
        <v>22250</v>
      </c>
      <c r="AA32" s="41">
        <v>480</v>
      </c>
      <c r="AB32" s="41">
        <v>24480</v>
      </c>
      <c r="AC32" s="41">
        <v>-250</v>
      </c>
      <c r="AD32" s="41">
        <v>24230</v>
      </c>
      <c r="AE32" s="41">
        <v>0</v>
      </c>
      <c r="AF32" s="41">
        <v>0</v>
      </c>
      <c r="AG32" s="43">
        <f t="shared" si="0"/>
        <v>7101260.2599999998</v>
      </c>
      <c r="AH32" s="43">
        <f t="shared" si="1"/>
        <v>38107396</v>
      </c>
      <c r="AI32" s="43">
        <f t="shared" si="2"/>
        <v>16213933</v>
      </c>
      <c r="AJ32" s="41">
        <v>2889785706</v>
      </c>
      <c r="AK32" s="41">
        <v>3103792686</v>
      </c>
      <c r="AL32" s="41">
        <v>3445250581</v>
      </c>
      <c r="AM32" s="41">
        <v>3146276324.3333335</v>
      </c>
      <c r="AN32" s="41">
        <v>1148449.0452164731</v>
      </c>
      <c r="AO32" s="44"/>
    </row>
    <row r="33" spans="1:41" s="34" customFormat="1" ht="16.5" x14ac:dyDescent="0.3">
      <c r="A33" s="34" t="s">
        <v>121</v>
      </c>
      <c r="B33" s="34" t="s">
        <v>122</v>
      </c>
      <c r="C33" s="34" t="s">
        <v>108</v>
      </c>
      <c r="D33" s="39">
        <v>1</v>
      </c>
      <c r="E33" s="39" t="s">
        <v>1246</v>
      </c>
      <c r="F33" s="40" t="s">
        <v>1190</v>
      </c>
      <c r="G33" s="41">
        <v>2722567400</v>
      </c>
      <c r="H33" s="42">
        <v>2.2689999999999997</v>
      </c>
      <c r="I33" s="41">
        <v>3066113409</v>
      </c>
      <c r="J33" s="41">
        <v>6849020.0499999998</v>
      </c>
      <c r="K33" s="41">
        <v>6838751.0699999994</v>
      </c>
      <c r="L33" s="41">
        <v>0</v>
      </c>
      <c r="M33" s="41">
        <v>6838751.0699999994</v>
      </c>
      <c r="N33" s="41">
        <v>0</v>
      </c>
      <c r="O33" s="41">
        <v>0</v>
      </c>
      <c r="P33" s="41">
        <v>306611.34000000003</v>
      </c>
      <c r="Q33" s="41">
        <v>34198551</v>
      </c>
      <c r="R33" s="41">
        <v>0</v>
      </c>
      <c r="S33" s="41">
        <v>0</v>
      </c>
      <c r="T33" s="41">
        <v>19011381</v>
      </c>
      <c r="U33" s="41">
        <v>272257</v>
      </c>
      <c r="V33" s="41">
        <v>1130707</v>
      </c>
      <c r="W33" s="41">
        <v>61758258.409999996</v>
      </c>
      <c r="X33" s="43">
        <v>2.640368403469313E-2</v>
      </c>
      <c r="Y33" s="41">
        <v>3000</v>
      </c>
      <c r="Z33" s="41">
        <v>27000</v>
      </c>
      <c r="AA33" s="41">
        <v>600</v>
      </c>
      <c r="AB33" s="41">
        <v>30600</v>
      </c>
      <c r="AC33" s="41">
        <v>-1000</v>
      </c>
      <c r="AD33" s="41">
        <v>29600</v>
      </c>
      <c r="AE33" s="41">
        <v>0</v>
      </c>
      <c r="AF33" s="41">
        <v>0</v>
      </c>
      <c r="AG33" s="43">
        <f t="shared" si="0"/>
        <v>7145362.4099999992</v>
      </c>
      <c r="AH33" s="43">
        <f t="shared" si="1"/>
        <v>34198551</v>
      </c>
      <c r="AI33" s="43">
        <f t="shared" si="2"/>
        <v>20414345</v>
      </c>
      <c r="AJ33" s="41">
        <v>3085229805</v>
      </c>
      <c r="AK33" s="41">
        <v>3392125714</v>
      </c>
      <c r="AL33" s="41">
        <v>3452843881</v>
      </c>
      <c r="AM33" s="41">
        <v>3310066466.6666665</v>
      </c>
      <c r="AN33" s="41">
        <v>1150946.809385373</v>
      </c>
      <c r="AO33" s="44"/>
    </row>
    <row r="34" spans="1:41" s="34" customFormat="1" ht="16.5" x14ac:dyDescent="0.3">
      <c r="A34" s="34" t="s">
        <v>123</v>
      </c>
      <c r="B34" s="34" t="s">
        <v>124</v>
      </c>
      <c r="C34" s="34" t="s">
        <v>108</v>
      </c>
      <c r="D34" s="39">
        <v>2</v>
      </c>
      <c r="E34" s="39" t="s">
        <v>1247</v>
      </c>
      <c r="F34" s="40" t="s">
        <v>1190</v>
      </c>
      <c r="G34" s="41">
        <v>2486976900</v>
      </c>
      <c r="H34" s="42">
        <v>1.8049999999999999</v>
      </c>
      <c r="I34" s="41">
        <v>2332679285</v>
      </c>
      <c r="J34" s="41">
        <v>5210690.2300000004</v>
      </c>
      <c r="K34" s="41">
        <v>5205830.6800000006</v>
      </c>
      <c r="L34" s="41">
        <v>0</v>
      </c>
      <c r="M34" s="41">
        <v>5205830.6800000006</v>
      </c>
      <c r="N34" s="41">
        <v>0</v>
      </c>
      <c r="O34" s="41">
        <v>0</v>
      </c>
      <c r="P34" s="41">
        <v>233267.93</v>
      </c>
      <c r="Q34" s="41">
        <v>18428826</v>
      </c>
      <c r="R34" s="41">
        <v>10134163</v>
      </c>
      <c r="S34" s="41">
        <v>0</v>
      </c>
      <c r="T34" s="41">
        <v>9912047</v>
      </c>
      <c r="U34" s="41">
        <v>248688</v>
      </c>
      <c r="V34" s="41">
        <v>719837</v>
      </c>
      <c r="W34" s="41">
        <v>44882659.609999999</v>
      </c>
      <c r="X34" s="43">
        <v>2.4447343035882051E-2</v>
      </c>
      <c r="Y34" s="41">
        <v>750</v>
      </c>
      <c r="Z34" s="41">
        <v>13250</v>
      </c>
      <c r="AA34" s="41">
        <v>280</v>
      </c>
      <c r="AB34" s="41">
        <v>14280</v>
      </c>
      <c r="AC34" s="41">
        <v>0</v>
      </c>
      <c r="AD34" s="41">
        <v>14280</v>
      </c>
      <c r="AE34" s="41">
        <v>0</v>
      </c>
      <c r="AF34" s="41">
        <v>0</v>
      </c>
      <c r="AG34" s="43">
        <f t="shared" si="0"/>
        <v>5439098.6100000003</v>
      </c>
      <c r="AH34" s="43">
        <f t="shared" si="1"/>
        <v>28562989</v>
      </c>
      <c r="AI34" s="43">
        <f t="shared" si="2"/>
        <v>10880572</v>
      </c>
      <c r="AJ34" s="41">
        <v>1991512536</v>
      </c>
      <c r="AK34" s="41">
        <v>2159431748</v>
      </c>
      <c r="AL34" s="41">
        <v>2452299477</v>
      </c>
      <c r="AM34" s="41">
        <v>2201081253.6666665</v>
      </c>
      <c r="AN34" s="41">
        <v>817465.67486684106</v>
      </c>
      <c r="AO34" s="44"/>
    </row>
    <row r="35" spans="1:41" s="34" customFormat="1" ht="16.5" x14ac:dyDescent="0.3">
      <c r="A35" s="34" t="s">
        <v>125</v>
      </c>
      <c r="B35" s="34" t="s">
        <v>126</v>
      </c>
      <c r="C35" s="34" t="s">
        <v>108</v>
      </c>
      <c r="D35" s="39">
        <v>3</v>
      </c>
      <c r="E35" s="39" t="s">
        <v>1247</v>
      </c>
      <c r="F35" s="40" t="s">
        <v>1190</v>
      </c>
      <c r="G35" s="41">
        <v>3069126600</v>
      </c>
      <c r="H35" s="42">
        <v>2.34</v>
      </c>
      <c r="I35" s="41">
        <v>3060886513</v>
      </c>
      <c r="J35" s="41">
        <v>6837344.3200000003</v>
      </c>
      <c r="K35" s="41">
        <v>6835921.6800000006</v>
      </c>
      <c r="L35" s="41">
        <v>0</v>
      </c>
      <c r="M35" s="41">
        <v>6835921.6800000006</v>
      </c>
      <c r="N35" s="41">
        <v>0</v>
      </c>
      <c r="O35" s="41">
        <v>0</v>
      </c>
      <c r="P35" s="41">
        <v>306088.65000000002</v>
      </c>
      <c r="Q35" s="41">
        <v>40015023</v>
      </c>
      <c r="R35" s="41">
        <v>0</v>
      </c>
      <c r="S35" s="41">
        <v>0</v>
      </c>
      <c r="T35" s="41">
        <v>23645409</v>
      </c>
      <c r="U35" s="41">
        <v>0</v>
      </c>
      <c r="V35" s="41">
        <v>1003232</v>
      </c>
      <c r="W35" s="41">
        <v>71805674.329999998</v>
      </c>
      <c r="X35" s="43">
        <v>3.442592130565536E-2</v>
      </c>
      <c r="Y35" s="41">
        <v>6000</v>
      </c>
      <c r="Z35" s="41">
        <v>71750</v>
      </c>
      <c r="AA35" s="41">
        <v>1555</v>
      </c>
      <c r="AB35" s="41">
        <v>79305</v>
      </c>
      <c r="AC35" s="41">
        <v>-250</v>
      </c>
      <c r="AD35" s="41">
        <v>79055</v>
      </c>
      <c r="AE35" s="41">
        <v>0</v>
      </c>
      <c r="AF35" s="41">
        <v>0</v>
      </c>
      <c r="AG35" s="43">
        <f t="shared" si="0"/>
        <v>7142010.330000001</v>
      </c>
      <c r="AH35" s="43">
        <f t="shared" si="1"/>
        <v>40015023</v>
      </c>
      <c r="AI35" s="43">
        <f t="shared" si="2"/>
        <v>24648641</v>
      </c>
      <c r="AJ35" s="41">
        <v>2699257789</v>
      </c>
      <c r="AK35" s="41">
        <v>3009698560</v>
      </c>
      <c r="AL35" s="41">
        <v>3220151715</v>
      </c>
      <c r="AM35" s="41">
        <v>2976369354.6666665</v>
      </c>
      <c r="AN35" s="41">
        <v>1073382.831616095</v>
      </c>
      <c r="AO35" s="44"/>
    </row>
    <row r="36" spans="1:41" s="34" customFormat="1" ht="16.5" x14ac:dyDescent="0.3">
      <c r="A36" s="34" t="s">
        <v>127</v>
      </c>
      <c r="B36" s="34" t="s">
        <v>128</v>
      </c>
      <c r="C36" s="34" t="s">
        <v>108</v>
      </c>
      <c r="D36" s="39">
        <v>1</v>
      </c>
      <c r="E36" s="39" t="s">
        <v>1246</v>
      </c>
      <c r="F36" s="40" t="s">
        <v>1190</v>
      </c>
      <c r="G36" s="41">
        <v>2201577668</v>
      </c>
      <c r="H36" s="42">
        <v>3.202</v>
      </c>
      <c r="I36" s="41">
        <v>3278130849</v>
      </c>
      <c r="J36" s="41">
        <v>7322620.1799999997</v>
      </c>
      <c r="K36" s="41">
        <v>7299794.8999999994</v>
      </c>
      <c r="L36" s="41">
        <v>0</v>
      </c>
      <c r="M36" s="41">
        <v>7299794.8999999994</v>
      </c>
      <c r="N36" s="41">
        <v>0</v>
      </c>
      <c r="O36" s="41">
        <v>0</v>
      </c>
      <c r="P36" s="41">
        <v>327813.08</v>
      </c>
      <c r="Q36" s="41">
        <v>38150204</v>
      </c>
      <c r="R36" s="41">
        <v>0</v>
      </c>
      <c r="S36" s="41">
        <v>0</v>
      </c>
      <c r="T36" s="41">
        <v>23621407</v>
      </c>
      <c r="U36" s="41">
        <v>0</v>
      </c>
      <c r="V36" s="41">
        <v>1077173</v>
      </c>
      <c r="W36" s="41">
        <v>70476391.979999989</v>
      </c>
      <c r="X36" s="43">
        <v>2.8283269460151944E-2</v>
      </c>
      <c r="Y36" s="41">
        <v>12709.59</v>
      </c>
      <c r="Z36" s="41">
        <v>50750</v>
      </c>
      <c r="AA36" s="41">
        <v>1269.1918000000001</v>
      </c>
      <c r="AB36" s="41">
        <v>64728.781799999997</v>
      </c>
      <c r="AC36" s="41">
        <v>0</v>
      </c>
      <c r="AD36" s="41">
        <v>64728.781799999997</v>
      </c>
      <c r="AE36" s="41">
        <v>0</v>
      </c>
      <c r="AF36" s="41">
        <v>0</v>
      </c>
      <c r="AG36" s="43">
        <f t="shared" si="0"/>
        <v>7627607.9799999995</v>
      </c>
      <c r="AH36" s="43">
        <f t="shared" si="1"/>
        <v>38150204</v>
      </c>
      <c r="AI36" s="43">
        <f t="shared" si="2"/>
        <v>24698580</v>
      </c>
      <c r="AJ36" s="41">
        <v>2845270836</v>
      </c>
      <c r="AK36" s="41">
        <v>3231520728</v>
      </c>
      <c r="AL36" s="41">
        <v>3599701766</v>
      </c>
      <c r="AM36" s="41">
        <v>3225497776.6666665</v>
      </c>
      <c r="AN36" s="41">
        <v>1199899.4114327221</v>
      </c>
      <c r="AO36" s="44"/>
    </row>
    <row r="37" spans="1:41" s="34" customFormat="1" ht="16.5" x14ac:dyDescent="0.3">
      <c r="A37" s="34" t="s">
        <v>129</v>
      </c>
      <c r="B37" s="34" t="s">
        <v>130</v>
      </c>
      <c r="C37" s="34" t="s">
        <v>108</v>
      </c>
      <c r="D37" s="39">
        <v>2</v>
      </c>
      <c r="E37" s="39" t="s">
        <v>1247</v>
      </c>
      <c r="F37" s="40" t="s">
        <v>1190</v>
      </c>
      <c r="G37" s="41">
        <v>2991120747</v>
      </c>
      <c r="H37" s="42">
        <v>1.609</v>
      </c>
      <c r="I37" s="41">
        <v>3033194679</v>
      </c>
      <c r="J37" s="41">
        <v>6775486.8799999999</v>
      </c>
      <c r="K37" s="41">
        <v>6764802.5700000003</v>
      </c>
      <c r="L37" s="41">
        <v>0</v>
      </c>
      <c r="M37" s="41">
        <v>6764802.5700000003</v>
      </c>
      <c r="N37" s="41">
        <v>0</v>
      </c>
      <c r="O37" s="41">
        <v>0</v>
      </c>
      <c r="P37" s="41">
        <v>303319.46999999997</v>
      </c>
      <c r="Q37" s="41">
        <v>20629111</v>
      </c>
      <c r="R37" s="41">
        <v>7069442</v>
      </c>
      <c r="S37" s="41">
        <v>0</v>
      </c>
      <c r="T37" s="41">
        <v>12338092.84</v>
      </c>
      <c r="U37" s="41">
        <v>0</v>
      </c>
      <c r="V37" s="41">
        <v>1005666.28</v>
      </c>
      <c r="W37" s="41">
        <v>48110434.159999996</v>
      </c>
      <c r="X37" s="43">
        <v>1.944335744344948E-2</v>
      </c>
      <c r="Y37" s="41">
        <v>3750</v>
      </c>
      <c r="Z37" s="41">
        <v>20500</v>
      </c>
      <c r="AA37" s="41">
        <v>485</v>
      </c>
      <c r="AB37" s="41">
        <v>24735</v>
      </c>
      <c r="AC37" s="41">
        <v>0</v>
      </c>
      <c r="AD37" s="41">
        <v>24735</v>
      </c>
      <c r="AE37" s="41">
        <v>0</v>
      </c>
      <c r="AF37" s="41">
        <v>0</v>
      </c>
      <c r="AG37" s="43">
        <f t="shared" si="0"/>
        <v>7068122.04</v>
      </c>
      <c r="AH37" s="43">
        <f t="shared" si="1"/>
        <v>27698553</v>
      </c>
      <c r="AI37" s="43">
        <f t="shared" si="2"/>
        <v>13343759.119999999</v>
      </c>
      <c r="AJ37" s="41">
        <v>2919057917</v>
      </c>
      <c r="AK37" s="41">
        <v>3012307051</v>
      </c>
      <c r="AL37" s="41">
        <v>2923868612</v>
      </c>
      <c r="AM37" s="41">
        <v>2951744526.6666665</v>
      </c>
      <c r="AN37" s="41">
        <v>976182.34348334698</v>
      </c>
      <c r="AO37" s="44"/>
    </row>
    <row r="38" spans="1:41" s="34" customFormat="1" ht="16.5" x14ac:dyDescent="0.3">
      <c r="A38" s="34" t="s">
        <v>131</v>
      </c>
      <c r="B38" s="34" t="s">
        <v>132</v>
      </c>
      <c r="C38" s="34" t="s">
        <v>108</v>
      </c>
      <c r="D38" s="39">
        <v>3</v>
      </c>
      <c r="E38" s="39" t="s">
        <v>1246</v>
      </c>
      <c r="F38" s="40" t="s">
        <v>1190</v>
      </c>
      <c r="G38" s="41">
        <v>4387850963</v>
      </c>
      <c r="H38" s="42">
        <v>1.6449999999999998</v>
      </c>
      <c r="I38" s="41">
        <v>4670157775</v>
      </c>
      <c r="J38" s="41">
        <v>10432100.83</v>
      </c>
      <c r="K38" s="41">
        <v>10367849.859999999</v>
      </c>
      <c r="L38" s="41">
        <v>0</v>
      </c>
      <c r="M38" s="41">
        <v>10367849.859999999</v>
      </c>
      <c r="N38" s="41">
        <v>0</v>
      </c>
      <c r="O38" s="41">
        <v>0</v>
      </c>
      <c r="P38" s="41">
        <v>467015.78</v>
      </c>
      <c r="Q38" s="41">
        <v>31347487</v>
      </c>
      <c r="R38" s="41">
        <v>0</v>
      </c>
      <c r="S38" s="41">
        <v>0</v>
      </c>
      <c r="T38" s="41">
        <v>28394650</v>
      </c>
      <c r="U38" s="41">
        <v>0</v>
      </c>
      <c r="V38" s="41">
        <v>1585237</v>
      </c>
      <c r="W38" s="41">
        <v>72162239.640000001</v>
      </c>
      <c r="X38" s="43">
        <v>1.778002761160603E-2</v>
      </c>
      <c r="Y38" s="41">
        <v>1750</v>
      </c>
      <c r="Z38" s="41">
        <v>5750</v>
      </c>
      <c r="AA38" s="41">
        <v>150</v>
      </c>
      <c r="AB38" s="41">
        <v>7650</v>
      </c>
      <c r="AC38" s="41">
        <v>0</v>
      </c>
      <c r="AD38" s="41">
        <v>7650</v>
      </c>
      <c r="AE38" s="41">
        <v>0</v>
      </c>
      <c r="AF38" s="41">
        <v>0</v>
      </c>
      <c r="AG38" s="43">
        <f t="shared" si="0"/>
        <v>10834865.639999999</v>
      </c>
      <c r="AH38" s="43">
        <f t="shared" si="1"/>
        <v>31347487</v>
      </c>
      <c r="AI38" s="43">
        <f t="shared" si="2"/>
        <v>29979887</v>
      </c>
      <c r="AJ38" s="41">
        <v>4526305849</v>
      </c>
      <c r="AK38" s="41">
        <v>4753649917</v>
      </c>
      <c r="AL38" s="41">
        <v>4900652648</v>
      </c>
      <c r="AM38" s="41">
        <v>4726869471.333333</v>
      </c>
      <c r="AN38" s="41">
        <v>1634301.5510301481</v>
      </c>
      <c r="AO38" s="44"/>
    </row>
    <row r="39" spans="1:41" s="34" customFormat="1" ht="16.5" x14ac:dyDescent="0.3">
      <c r="A39" s="34" t="s">
        <v>133</v>
      </c>
      <c r="B39" s="34" t="s">
        <v>134</v>
      </c>
      <c r="C39" s="34" t="s">
        <v>108</v>
      </c>
      <c r="D39" s="39">
        <v>1</v>
      </c>
      <c r="E39" s="39" t="s">
        <v>1246</v>
      </c>
      <c r="F39" s="40" t="s">
        <v>1190</v>
      </c>
      <c r="G39" s="41">
        <v>1219936500</v>
      </c>
      <c r="H39" s="42">
        <v>3.42</v>
      </c>
      <c r="I39" s="41">
        <v>1721533891</v>
      </c>
      <c r="J39" s="41">
        <v>3845526.43</v>
      </c>
      <c r="K39" s="41">
        <v>3844682.83</v>
      </c>
      <c r="L39" s="41">
        <v>0</v>
      </c>
      <c r="M39" s="41">
        <v>3844682.83</v>
      </c>
      <c r="N39" s="41">
        <v>0</v>
      </c>
      <c r="O39" s="41">
        <v>0</v>
      </c>
      <c r="P39" s="41">
        <v>172153.39</v>
      </c>
      <c r="Q39" s="41">
        <v>24940221</v>
      </c>
      <c r="R39" s="41">
        <v>0</v>
      </c>
      <c r="S39" s="41">
        <v>0</v>
      </c>
      <c r="T39" s="41">
        <v>12184725</v>
      </c>
      <c r="U39" s="41">
        <v>0</v>
      </c>
      <c r="V39" s="41">
        <v>572474</v>
      </c>
      <c r="W39" s="41">
        <v>41714256.219999999</v>
      </c>
      <c r="X39" s="43">
        <v>2.6034929911267688E-2</v>
      </c>
      <c r="Y39" s="41">
        <v>969.76</v>
      </c>
      <c r="Z39" s="41">
        <v>33250</v>
      </c>
      <c r="AA39" s="41">
        <v>684.39520000000005</v>
      </c>
      <c r="AB39" s="41">
        <v>34904.155200000001</v>
      </c>
      <c r="AC39" s="41">
        <v>-1500</v>
      </c>
      <c r="AD39" s="41">
        <v>33404.155200000001</v>
      </c>
      <c r="AE39" s="41">
        <v>0</v>
      </c>
      <c r="AF39" s="41">
        <v>0</v>
      </c>
      <c r="AG39" s="43">
        <f t="shared" si="0"/>
        <v>4016836.22</v>
      </c>
      <c r="AH39" s="43">
        <f t="shared" si="1"/>
        <v>24940221</v>
      </c>
      <c r="AI39" s="43">
        <f t="shared" si="2"/>
        <v>12757199</v>
      </c>
      <c r="AJ39" s="41">
        <v>1612848348</v>
      </c>
      <c r="AK39" s="41">
        <v>1717422876</v>
      </c>
      <c r="AL39" s="41">
        <v>1835042870</v>
      </c>
      <c r="AM39" s="41">
        <v>1721771364.6666667</v>
      </c>
      <c r="AN39" s="41">
        <v>611680.34498570999</v>
      </c>
      <c r="AO39" s="44"/>
    </row>
    <row r="40" spans="1:41" s="34" customFormat="1" ht="16.5" x14ac:dyDescent="0.3">
      <c r="A40" s="34" t="s">
        <v>135</v>
      </c>
      <c r="B40" s="34" t="s">
        <v>136</v>
      </c>
      <c r="C40" s="34" t="s">
        <v>108</v>
      </c>
      <c r="D40" s="39">
        <v>2</v>
      </c>
      <c r="E40" s="39" t="s">
        <v>1247</v>
      </c>
      <c r="F40" s="40" t="s">
        <v>1190</v>
      </c>
      <c r="G40" s="41">
        <v>4587130300</v>
      </c>
      <c r="H40" s="42">
        <v>3.1160000000000001</v>
      </c>
      <c r="I40" s="41">
        <v>6843238840</v>
      </c>
      <c r="J40" s="41">
        <v>15286283.9</v>
      </c>
      <c r="K40" s="41">
        <v>15276422.360000001</v>
      </c>
      <c r="L40" s="41">
        <v>0</v>
      </c>
      <c r="M40" s="41">
        <v>15276422.360000001</v>
      </c>
      <c r="N40" s="41">
        <v>0</v>
      </c>
      <c r="O40" s="41">
        <v>0</v>
      </c>
      <c r="P40" s="41">
        <v>684323.88</v>
      </c>
      <c r="Q40" s="41">
        <v>62340986</v>
      </c>
      <c r="R40" s="41">
        <v>0</v>
      </c>
      <c r="S40" s="41">
        <v>0</v>
      </c>
      <c r="T40" s="41">
        <v>62366637.329999998</v>
      </c>
      <c r="U40" s="41">
        <v>0</v>
      </c>
      <c r="V40" s="41">
        <v>2239431</v>
      </c>
      <c r="W40" s="41">
        <v>142907800.56999999</v>
      </c>
      <c r="X40" s="43">
        <v>2.5563496065105468E-2</v>
      </c>
      <c r="Y40" s="41">
        <v>6319.86</v>
      </c>
      <c r="Z40" s="41">
        <v>34000</v>
      </c>
      <c r="AA40" s="41">
        <v>806.3972</v>
      </c>
      <c r="AB40" s="41">
        <v>41126.2572</v>
      </c>
      <c r="AC40" s="41">
        <v>-1250</v>
      </c>
      <c r="AD40" s="41">
        <v>39876.2572</v>
      </c>
      <c r="AE40" s="41">
        <v>0</v>
      </c>
      <c r="AF40" s="41">
        <v>0</v>
      </c>
      <c r="AG40" s="43">
        <f t="shared" si="0"/>
        <v>15960746.240000002</v>
      </c>
      <c r="AH40" s="43">
        <f t="shared" si="1"/>
        <v>62340986</v>
      </c>
      <c r="AI40" s="43">
        <f t="shared" si="2"/>
        <v>64606068.329999998</v>
      </c>
      <c r="AJ40" s="41">
        <v>6347412816</v>
      </c>
      <c r="AK40" s="41">
        <v>6718299189</v>
      </c>
      <c r="AL40" s="41">
        <v>6978746843</v>
      </c>
      <c r="AM40" s="41">
        <v>6681486282.666667</v>
      </c>
      <c r="AN40" s="41">
        <v>2326246.6214177189</v>
      </c>
      <c r="AO40" s="44"/>
    </row>
    <row r="41" spans="1:41" s="34" customFormat="1" ht="16.5" x14ac:dyDescent="0.3">
      <c r="A41" s="34" t="s">
        <v>137</v>
      </c>
      <c r="B41" s="34" t="s">
        <v>138</v>
      </c>
      <c r="C41" s="34" t="s">
        <v>108</v>
      </c>
      <c r="D41" s="39">
        <v>3</v>
      </c>
      <c r="E41" s="39" t="s">
        <v>1246</v>
      </c>
      <c r="F41" s="40" t="s">
        <v>1190</v>
      </c>
      <c r="G41" s="41">
        <v>3580784004</v>
      </c>
      <c r="H41" s="42">
        <v>1.1649999999999998</v>
      </c>
      <c r="I41" s="41">
        <v>4192821688</v>
      </c>
      <c r="J41" s="41">
        <v>9365837.4600000009</v>
      </c>
      <c r="K41" s="41">
        <v>8937707.3800000008</v>
      </c>
      <c r="L41" s="41">
        <v>0</v>
      </c>
      <c r="M41" s="41">
        <v>8937707.3800000008</v>
      </c>
      <c r="N41" s="41">
        <v>0</v>
      </c>
      <c r="O41" s="41">
        <v>0</v>
      </c>
      <c r="P41" s="41">
        <v>419282.17</v>
      </c>
      <c r="Q41" s="41">
        <v>16009588</v>
      </c>
      <c r="R41" s="41">
        <v>0</v>
      </c>
      <c r="S41" s="41">
        <v>0</v>
      </c>
      <c r="T41" s="41">
        <v>16336880</v>
      </c>
      <c r="U41" s="41">
        <v>0</v>
      </c>
      <c r="V41" s="41">
        <v>0</v>
      </c>
      <c r="W41" s="41">
        <v>41703457.549999997</v>
      </c>
      <c r="X41" s="43">
        <v>9.7883384508034212E-3</v>
      </c>
      <c r="Y41" s="41">
        <v>250</v>
      </c>
      <c r="Z41" s="41">
        <v>12000</v>
      </c>
      <c r="AA41" s="41">
        <v>245</v>
      </c>
      <c r="AB41" s="41">
        <v>12495</v>
      </c>
      <c r="AC41" s="41">
        <v>-250</v>
      </c>
      <c r="AD41" s="41">
        <v>12245</v>
      </c>
      <c r="AE41" s="41">
        <v>0</v>
      </c>
      <c r="AF41" s="41">
        <v>0</v>
      </c>
      <c r="AG41" s="43">
        <f t="shared" si="0"/>
        <v>9356989.5500000007</v>
      </c>
      <c r="AH41" s="43">
        <f t="shared" si="1"/>
        <v>16009588</v>
      </c>
      <c r="AI41" s="43">
        <f t="shared" si="2"/>
        <v>16336880</v>
      </c>
      <c r="AJ41" s="41">
        <v>3990262873</v>
      </c>
      <c r="AK41" s="41">
        <v>4136659844</v>
      </c>
      <c r="AL41" s="41">
        <v>4435174721</v>
      </c>
      <c r="AM41" s="41">
        <v>4187365812.6666665</v>
      </c>
      <c r="AN41" s="41">
        <v>1478922.7627424251</v>
      </c>
      <c r="AO41" s="44"/>
    </row>
    <row r="42" spans="1:41" s="34" customFormat="1" ht="16.5" x14ac:dyDescent="0.3">
      <c r="A42" s="34" t="s">
        <v>139</v>
      </c>
      <c r="B42" s="34" t="s">
        <v>140</v>
      </c>
      <c r="C42" s="34" t="s">
        <v>108</v>
      </c>
      <c r="D42" s="39">
        <v>1</v>
      </c>
      <c r="E42" s="39" t="s">
        <v>1246</v>
      </c>
      <c r="F42" s="40" t="s">
        <v>1190</v>
      </c>
      <c r="G42" s="41">
        <v>4402609704</v>
      </c>
      <c r="H42" s="42">
        <v>3.661</v>
      </c>
      <c r="I42" s="41">
        <v>7320608304</v>
      </c>
      <c r="J42" s="41">
        <v>16352621.83</v>
      </c>
      <c r="K42" s="41">
        <v>16336102.99</v>
      </c>
      <c r="L42" s="41">
        <v>0</v>
      </c>
      <c r="M42" s="41">
        <v>16336102.99</v>
      </c>
      <c r="N42" s="41">
        <v>0</v>
      </c>
      <c r="O42" s="41">
        <v>0</v>
      </c>
      <c r="P42" s="41">
        <v>732060.83</v>
      </c>
      <c r="Q42" s="41">
        <v>100870315</v>
      </c>
      <c r="R42" s="41">
        <v>0</v>
      </c>
      <c r="S42" s="41">
        <v>0</v>
      </c>
      <c r="T42" s="41">
        <v>40603577.850000001</v>
      </c>
      <c r="U42" s="41">
        <v>220130</v>
      </c>
      <c r="V42" s="41">
        <v>2417265.15</v>
      </c>
      <c r="W42" s="41">
        <v>161179451.81999999</v>
      </c>
      <c r="X42" s="43">
        <v>3.1367782591676018E-2</v>
      </c>
      <c r="Y42" s="41">
        <v>9214.39</v>
      </c>
      <c r="Z42" s="41">
        <v>111500</v>
      </c>
      <c r="AA42" s="41">
        <v>2414.2878000000001</v>
      </c>
      <c r="AB42" s="41">
        <v>123128.6778</v>
      </c>
      <c r="AC42" s="41">
        <v>-500</v>
      </c>
      <c r="AD42" s="41">
        <v>122628.6778</v>
      </c>
      <c r="AE42" s="41">
        <v>0</v>
      </c>
      <c r="AF42" s="41">
        <v>0</v>
      </c>
      <c r="AG42" s="43">
        <f t="shared" si="0"/>
        <v>17068163.82</v>
      </c>
      <c r="AH42" s="43">
        <f t="shared" si="1"/>
        <v>100870315</v>
      </c>
      <c r="AI42" s="43">
        <f t="shared" si="2"/>
        <v>43240973</v>
      </c>
      <c r="AJ42" s="41">
        <v>6785784240</v>
      </c>
      <c r="AK42" s="41">
        <v>7251802052</v>
      </c>
      <c r="AL42" s="41">
        <v>7788093225</v>
      </c>
      <c r="AM42" s="41">
        <v>7275226505.666667</v>
      </c>
      <c r="AN42" s="41">
        <v>2596028.6803020569</v>
      </c>
      <c r="AO42" s="44"/>
    </row>
    <row r="43" spans="1:41" s="34" customFormat="1" ht="16.5" x14ac:dyDescent="0.3">
      <c r="A43" s="34" t="s">
        <v>141</v>
      </c>
      <c r="B43" s="34" t="s">
        <v>142</v>
      </c>
      <c r="C43" s="34" t="s">
        <v>108</v>
      </c>
      <c r="D43" s="39">
        <v>2</v>
      </c>
      <c r="E43" s="39" t="s">
        <v>1246</v>
      </c>
      <c r="F43" s="40" t="s">
        <v>1190</v>
      </c>
      <c r="G43" s="41">
        <v>1785989618</v>
      </c>
      <c r="H43" s="42">
        <v>2.2749999999999999</v>
      </c>
      <c r="I43" s="41">
        <v>1957977714</v>
      </c>
      <c r="J43" s="41">
        <v>4373689.7</v>
      </c>
      <c r="K43" s="41">
        <v>4365713.51</v>
      </c>
      <c r="L43" s="41">
        <v>0</v>
      </c>
      <c r="M43" s="41">
        <v>4365713.51</v>
      </c>
      <c r="N43" s="41">
        <v>0</v>
      </c>
      <c r="O43" s="41">
        <v>0</v>
      </c>
      <c r="P43" s="41">
        <v>195797.77</v>
      </c>
      <c r="Q43" s="41">
        <v>16213902</v>
      </c>
      <c r="R43" s="41">
        <v>0</v>
      </c>
      <c r="S43" s="41">
        <v>0</v>
      </c>
      <c r="T43" s="41">
        <v>19160631.18</v>
      </c>
      <c r="U43" s="41">
        <v>0</v>
      </c>
      <c r="V43" s="41">
        <v>694738</v>
      </c>
      <c r="W43" s="41">
        <v>40630782.460000001</v>
      </c>
      <c r="X43" s="43">
        <v>3.0800434738597855E-2</v>
      </c>
      <c r="Y43" s="41">
        <v>10739.04</v>
      </c>
      <c r="Z43" s="41">
        <v>11500</v>
      </c>
      <c r="AA43" s="41">
        <v>444.7808</v>
      </c>
      <c r="AB43" s="41">
        <v>22683.820800000001</v>
      </c>
      <c r="AC43" s="41">
        <v>0</v>
      </c>
      <c r="AD43" s="41">
        <v>22683.820800000001</v>
      </c>
      <c r="AE43" s="41">
        <v>0</v>
      </c>
      <c r="AF43" s="41">
        <v>0</v>
      </c>
      <c r="AG43" s="43">
        <f t="shared" si="0"/>
        <v>4561511.2799999993</v>
      </c>
      <c r="AH43" s="43">
        <f t="shared" si="1"/>
        <v>16213902</v>
      </c>
      <c r="AI43" s="43">
        <f t="shared" si="2"/>
        <v>19855369.18</v>
      </c>
      <c r="AJ43" s="41">
        <v>2005716536</v>
      </c>
      <c r="AK43" s="41">
        <v>2082642192</v>
      </c>
      <c r="AL43" s="41">
        <v>2248220234</v>
      </c>
      <c r="AM43" s="41">
        <v>2112192987.3333333</v>
      </c>
      <c r="AN43" s="41">
        <v>749931.73406751605</v>
      </c>
      <c r="AO43" s="44"/>
    </row>
    <row r="44" spans="1:41" s="34" customFormat="1" ht="16.5" x14ac:dyDescent="0.3">
      <c r="A44" s="34" t="s">
        <v>143</v>
      </c>
      <c r="B44" s="34" t="s">
        <v>144</v>
      </c>
      <c r="C44" s="34" t="s">
        <v>108</v>
      </c>
      <c r="D44" s="39">
        <v>3</v>
      </c>
      <c r="E44" s="39" t="s">
        <v>1246</v>
      </c>
      <c r="F44" s="40" t="s">
        <v>1190</v>
      </c>
      <c r="G44" s="41">
        <v>6731739862</v>
      </c>
      <c r="H44" s="42">
        <v>2.6999999999999997</v>
      </c>
      <c r="I44" s="41">
        <v>9880724162</v>
      </c>
      <c r="J44" s="41">
        <v>22071355.129999999</v>
      </c>
      <c r="K44" s="41">
        <v>22026380.91</v>
      </c>
      <c r="L44" s="41">
        <v>0</v>
      </c>
      <c r="M44" s="41">
        <v>22026380.91</v>
      </c>
      <c r="N44" s="41">
        <v>0</v>
      </c>
      <c r="O44" s="41">
        <v>0</v>
      </c>
      <c r="P44" s="41">
        <v>988072.42</v>
      </c>
      <c r="Q44" s="41">
        <v>81162726</v>
      </c>
      <c r="R44" s="41">
        <v>0</v>
      </c>
      <c r="S44" s="41">
        <v>0</v>
      </c>
      <c r="T44" s="41">
        <v>74290154.260000005</v>
      </c>
      <c r="U44" s="41">
        <v>0</v>
      </c>
      <c r="V44" s="41">
        <v>3248451</v>
      </c>
      <c r="W44" s="41">
        <v>181715784.59</v>
      </c>
      <c r="X44" s="43">
        <v>2.2532103434146883E-2</v>
      </c>
      <c r="Y44" s="41">
        <v>7250</v>
      </c>
      <c r="Z44" s="41">
        <v>58000</v>
      </c>
      <c r="AA44" s="41">
        <v>1305</v>
      </c>
      <c r="AB44" s="41">
        <v>66555</v>
      </c>
      <c r="AC44" s="41">
        <v>-750</v>
      </c>
      <c r="AD44" s="41">
        <v>65805</v>
      </c>
      <c r="AE44" s="41">
        <v>0</v>
      </c>
      <c r="AF44" s="41">
        <v>0</v>
      </c>
      <c r="AG44" s="43">
        <f t="shared" si="0"/>
        <v>23014453.330000002</v>
      </c>
      <c r="AH44" s="43">
        <f t="shared" si="1"/>
        <v>81162726</v>
      </c>
      <c r="AI44" s="43">
        <f t="shared" si="2"/>
        <v>77538605.260000005</v>
      </c>
      <c r="AJ44" s="41">
        <v>9135096063</v>
      </c>
      <c r="AK44" s="41">
        <v>9736096513</v>
      </c>
      <c r="AL44" s="41">
        <v>10008149338</v>
      </c>
      <c r="AM44" s="41">
        <v>9626447304.666666</v>
      </c>
      <c r="AN44" s="41">
        <v>3339135.0908615701</v>
      </c>
      <c r="AO44" s="44"/>
    </row>
    <row r="45" spans="1:41" s="34" customFormat="1" ht="16.5" x14ac:dyDescent="0.3">
      <c r="A45" s="34" t="s">
        <v>145</v>
      </c>
      <c r="B45" s="34" t="s">
        <v>146</v>
      </c>
      <c r="C45" s="34" t="s">
        <v>108</v>
      </c>
      <c r="D45" s="39">
        <v>1</v>
      </c>
      <c r="E45" s="39" t="s">
        <v>1246</v>
      </c>
      <c r="F45" s="40" t="s">
        <v>1190</v>
      </c>
      <c r="G45" s="41">
        <v>4584799100</v>
      </c>
      <c r="H45" s="42">
        <v>1.9039999999999999</v>
      </c>
      <c r="I45" s="41">
        <v>6233523866</v>
      </c>
      <c r="J45" s="41">
        <v>13924315.33</v>
      </c>
      <c r="K45" s="41">
        <v>13913868.470000001</v>
      </c>
      <c r="L45" s="41">
        <v>0</v>
      </c>
      <c r="M45" s="41">
        <v>13913868.470000001</v>
      </c>
      <c r="N45" s="41">
        <v>0</v>
      </c>
      <c r="O45" s="41">
        <v>0</v>
      </c>
      <c r="P45" s="41">
        <v>623352.39</v>
      </c>
      <c r="Q45" s="41">
        <v>33566085</v>
      </c>
      <c r="R45" s="41">
        <v>23908724</v>
      </c>
      <c r="S45" s="41">
        <v>0</v>
      </c>
      <c r="T45" s="41">
        <v>13195552</v>
      </c>
      <c r="U45" s="41">
        <v>0</v>
      </c>
      <c r="V45" s="41">
        <v>2058312</v>
      </c>
      <c r="W45" s="41">
        <v>87265893.859999999</v>
      </c>
      <c r="X45" s="43">
        <v>1.6402444742876131E-2</v>
      </c>
      <c r="Y45" s="41">
        <v>3000</v>
      </c>
      <c r="Z45" s="41">
        <v>31750</v>
      </c>
      <c r="AA45" s="41">
        <v>695</v>
      </c>
      <c r="AB45" s="41">
        <v>35445</v>
      </c>
      <c r="AC45" s="41">
        <v>0</v>
      </c>
      <c r="AD45" s="41">
        <v>35445</v>
      </c>
      <c r="AE45" s="41">
        <v>0</v>
      </c>
      <c r="AF45" s="41">
        <v>0</v>
      </c>
      <c r="AG45" s="43">
        <f t="shared" si="0"/>
        <v>14537220.860000001</v>
      </c>
      <c r="AH45" s="43">
        <f t="shared" si="1"/>
        <v>57474809</v>
      </c>
      <c r="AI45" s="43">
        <f t="shared" si="2"/>
        <v>15253864</v>
      </c>
      <c r="AJ45" s="41">
        <v>5512561920</v>
      </c>
      <c r="AK45" s="41">
        <v>6174942566</v>
      </c>
      <c r="AL45" s="41">
        <v>6304729235</v>
      </c>
      <c r="AM45" s="41">
        <v>5997411240.333333</v>
      </c>
      <c r="AN45" s="41">
        <v>2101574.310090255</v>
      </c>
      <c r="AO45" s="44"/>
    </row>
    <row r="46" spans="1:41" s="34" customFormat="1" ht="16.5" x14ac:dyDescent="0.3">
      <c r="A46" s="34" t="s">
        <v>147</v>
      </c>
      <c r="B46" s="34" t="s">
        <v>148</v>
      </c>
      <c r="C46" s="34" t="s">
        <v>108</v>
      </c>
      <c r="D46" s="39">
        <v>2</v>
      </c>
      <c r="E46" s="39" t="s">
        <v>1246</v>
      </c>
      <c r="F46" s="40" t="s">
        <v>1190</v>
      </c>
      <c r="G46" s="41">
        <v>2162428700</v>
      </c>
      <c r="H46" s="42">
        <v>3.4790000000000001</v>
      </c>
      <c r="I46" s="41">
        <v>3844919807</v>
      </c>
      <c r="J46" s="41">
        <v>8588701.5099999998</v>
      </c>
      <c r="K46" s="41">
        <v>8559117.2699999996</v>
      </c>
      <c r="L46" s="41">
        <v>0</v>
      </c>
      <c r="M46" s="41">
        <v>8559117.2699999996</v>
      </c>
      <c r="N46" s="41">
        <v>0</v>
      </c>
      <c r="O46" s="41">
        <v>0</v>
      </c>
      <c r="P46" s="41">
        <v>384491.98</v>
      </c>
      <c r="Q46" s="41">
        <v>36503250</v>
      </c>
      <c r="R46" s="41">
        <v>0</v>
      </c>
      <c r="S46" s="41">
        <v>0</v>
      </c>
      <c r="T46" s="41">
        <v>28493736</v>
      </c>
      <c r="U46" s="41">
        <v>0</v>
      </c>
      <c r="V46" s="41">
        <v>1274926</v>
      </c>
      <c r="W46" s="41">
        <v>75215521.25</v>
      </c>
      <c r="X46" s="43">
        <v>2.7070166423308038E-2</v>
      </c>
      <c r="Y46" s="41">
        <v>17152.13</v>
      </c>
      <c r="Z46" s="41">
        <v>34250</v>
      </c>
      <c r="AA46" s="41">
        <v>1028.0426000000002</v>
      </c>
      <c r="AB46" s="41">
        <v>52430.172600000005</v>
      </c>
      <c r="AC46" s="41">
        <v>0</v>
      </c>
      <c r="AD46" s="41">
        <v>52430.172600000005</v>
      </c>
      <c r="AE46" s="41">
        <v>0</v>
      </c>
      <c r="AF46" s="41">
        <v>0</v>
      </c>
      <c r="AG46" s="43">
        <f t="shared" si="0"/>
        <v>8943609.25</v>
      </c>
      <c r="AH46" s="43">
        <f t="shared" si="1"/>
        <v>36503250</v>
      </c>
      <c r="AI46" s="43">
        <f t="shared" si="2"/>
        <v>29768662</v>
      </c>
      <c r="AJ46" s="41">
        <v>3540981030</v>
      </c>
      <c r="AK46" s="41">
        <v>3824931898</v>
      </c>
      <c r="AL46" s="41">
        <v>4260103822</v>
      </c>
      <c r="AM46" s="41">
        <v>3875338916.6666665</v>
      </c>
      <c r="AN46" s="41">
        <v>1420033.1872987261</v>
      </c>
      <c r="AO46" s="44"/>
    </row>
    <row r="47" spans="1:41" s="34" customFormat="1" ht="16.5" x14ac:dyDescent="0.3">
      <c r="A47" s="34" t="s">
        <v>149</v>
      </c>
      <c r="B47" s="34" t="s">
        <v>150</v>
      </c>
      <c r="C47" s="34" t="s">
        <v>108</v>
      </c>
      <c r="D47" s="39">
        <v>3</v>
      </c>
      <c r="E47" s="39" t="s">
        <v>1246</v>
      </c>
      <c r="F47" s="40" t="s">
        <v>1190</v>
      </c>
      <c r="G47" s="41">
        <v>2472720650</v>
      </c>
      <c r="H47" s="42">
        <v>3.407</v>
      </c>
      <c r="I47" s="41">
        <v>3458567056</v>
      </c>
      <c r="J47" s="41">
        <v>7725674.8099999996</v>
      </c>
      <c r="K47" s="41">
        <v>7724119.3899999997</v>
      </c>
      <c r="L47" s="41">
        <v>0</v>
      </c>
      <c r="M47" s="41">
        <v>7724119.3899999997</v>
      </c>
      <c r="N47" s="41">
        <v>0</v>
      </c>
      <c r="O47" s="41">
        <v>0</v>
      </c>
      <c r="P47" s="41">
        <v>345856.71</v>
      </c>
      <c r="Q47" s="41">
        <v>56617346</v>
      </c>
      <c r="R47" s="41">
        <v>0</v>
      </c>
      <c r="S47" s="41">
        <v>0</v>
      </c>
      <c r="T47" s="41">
        <v>18278858.760000002</v>
      </c>
      <c r="U47" s="41">
        <v>123636</v>
      </c>
      <c r="V47" s="41">
        <v>1145239.24</v>
      </c>
      <c r="W47" s="41">
        <v>84235056.099999994</v>
      </c>
      <c r="X47" s="43">
        <v>2.7894499422683662E-2</v>
      </c>
      <c r="Y47" s="41">
        <v>2500</v>
      </c>
      <c r="Z47" s="41">
        <v>34750</v>
      </c>
      <c r="AA47" s="41">
        <v>745</v>
      </c>
      <c r="AB47" s="41">
        <v>37995</v>
      </c>
      <c r="AC47" s="41">
        <v>-500</v>
      </c>
      <c r="AD47" s="41">
        <v>37495</v>
      </c>
      <c r="AE47" s="41">
        <v>0</v>
      </c>
      <c r="AF47" s="41">
        <v>0</v>
      </c>
      <c r="AG47" s="43">
        <f t="shared" si="0"/>
        <v>8069976.0999999996</v>
      </c>
      <c r="AH47" s="43">
        <f t="shared" si="1"/>
        <v>56617346</v>
      </c>
      <c r="AI47" s="43">
        <f t="shared" si="2"/>
        <v>19547734</v>
      </c>
      <c r="AJ47" s="41">
        <v>3155657099</v>
      </c>
      <c r="AK47" s="41">
        <v>3435721151</v>
      </c>
      <c r="AL47" s="41">
        <v>3940590677</v>
      </c>
      <c r="AM47" s="41">
        <v>3510656309</v>
      </c>
      <c r="AN47" s="41">
        <v>1313528.9121364411</v>
      </c>
      <c r="AO47" s="44"/>
    </row>
    <row r="48" spans="1:41" s="34" customFormat="1" ht="16.5" x14ac:dyDescent="0.3">
      <c r="A48" s="34" t="s">
        <v>151</v>
      </c>
      <c r="B48" s="34" t="s">
        <v>152</v>
      </c>
      <c r="C48" s="34" t="s">
        <v>108</v>
      </c>
      <c r="D48" s="39">
        <v>1</v>
      </c>
      <c r="E48" s="39" t="s">
        <v>1246</v>
      </c>
      <c r="F48" s="40" t="s">
        <v>1190</v>
      </c>
      <c r="G48" s="41">
        <v>6540521800</v>
      </c>
      <c r="H48" s="42">
        <v>3.2090000000000001</v>
      </c>
      <c r="I48" s="41">
        <v>8302764183</v>
      </c>
      <c r="J48" s="41">
        <v>18546541.100000001</v>
      </c>
      <c r="K48" s="41">
        <v>18184983.68</v>
      </c>
      <c r="L48" s="41">
        <v>0</v>
      </c>
      <c r="M48" s="41">
        <v>18184983.68</v>
      </c>
      <c r="N48" s="41">
        <v>0</v>
      </c>
      <c r="O48" s="41">
        <v>0</v>
      </c>
      <c r="P48" s="41">
        <v>830276.42</v>
      </c>
      <c r="Q48" s="41">
        <v>95313290</v>
      </c>
      <c r="R48" s="41">
        <v>0</v>
      </c>
      <c r="S48" s="41">
        <v>0</v>
      </c>
      <c r="T48" s="41">
        <v>92101601</v>
      </c>
      <c r="U48" s="41">
        <v>654052</v>
      </c>
      <c r="V48" s="41">
        <v>2746472</v>
      </c>
      <c r="W48" s="41">
        <v>209830675.09999999</v>
      </c>
      <c r="X48" s="43">
        <v>3.3773049450863971E-2</v>
      </c>
      <c r="Y48" s="41">
        <v>17307.530000000002</v>
      </c>
      <c r="Z48" s="41">
        <v>55500</v>
      </c>
      <c r="AA48" s="41">
        <v>1456.1505999999999</v>
      </c>
      <c r="AB48" s="41">
        <v>74263.680600000007</v>
      </c>
      <c r="AC48" s="41">
        <v>500</v>
      </c>
      <c r="AD48" s="41">
        <v>74763.680600000007</v>
      </c>
      <c r="AE48" s="41">
        <v>0</v>
      </c>
      <c r="AF48" s="41">
        <v>0</v>
      </c>
      <c r="AG48" s="43">
        <f t="shared" si="0"/>
        <v>19015260.100000001</v>
      </c>
      <c r="AH48" s="43">
        <f t="shared" si="1"/>
        <v>95313290</v>
      </c>
      <c r="AI48" s="43">
        <f t="shared" si="2"/>
        <v>95502125</v>
      </c>
      <c r="AJ48" s="41">
        <v>7568298135</v>
      </c>
      <c r="AK48" s="41">
        <v>8239423844</v>
      </c>
      <c r="AL48" s="41">
        <v>8769806651</v>
      </c>
      <c r="AM48" s="41">
        <v>8192509543.333333</v>
      </c>
      <c r="AN48" s="41">
        <v>2923265.9603977832</v>
      </c>
      <c r="AO48" s="44"/>
    </row>
    <row r="49" spans="1:41" s="34" customFormat="1" ht="16.5" x14ac:dyDescent="0.3">
      <c r="A49" s="34" t="s">
        <v>153</v>
      </c>
      <c r="B49" s="34" t="s">
        <v>154</v>
      </c>
      <c r="C49" s="34" t="s">
        <v>108</v>
      </c>
      <c r="D49" s="39">
        <v>2</v>
      </c>
      <c r="E49" s="39" t="s">
        <v>1247</v>
      </c>
      <c r="F49" s="40" t="s">
        <v>1190</v>
      </c>
      <c r="G49" s="41">
        <v>942223850</v>
      </c>
      <c r="H49" s="42">
        <v>3.2709999999999999</v>
      </c>
      <c r="I49" s="41">
        <v>1348080758</v>
      </c>
      <c r="J49" s="41">
        <v>3011314.62</v>
      </c>
      <c r="K49" s="41">
        <v>3011063.3600000003</v>
      </c>
      <c r="L49" s="41">
        <v>0</v>
      </c>
      <c r="M49" s="41">
        <v>3011063.3600000003</v>
      </c>
      <c r="N49" s="41">
        <v>0</v>
      </c>
      <c r="O49" s="41">
        <v>0</v>
      </c>
      <c r="P49" s="41">
        <v>134808.07999999999</v>
      </c>
      <c r="Q49" s="41">
        <v>14604342</v>
      </c>
      <c r="R49" s="41">
        <v>5975278</v>
      </c>
      <c r="S49" s="41">
        <v>0</v>
      </c>
      <c r="T49" s="41">
        <v>6544023</v>
      </c>
      <c r="U49" s="41">
        <v>94222</v>
      </c>
      <c r="V49" s="41">
        <v>451537</v>
      </c>
      <c r="W49" s="41">
        <v>30815273.440000001</v>
      </c>
      <c r="X49" s="43">
        <v>2.7214694827033859E-2</v>
      </c>
      <c r="Y49" s="41">
        <v>1750</v>
      </c>
      <c r="Z49" s="41">
        <v>26500</v>
      </c>
      <c r="AA49" s="41">
        <v>565</v>
      </c>
      <c r="AB49" s="41">
        <v>28815</v>
      </c>
      <c r="AC49" s="41">
        <v>-750</v>
      </c>
      <c r="AD49" s="41">
        <v>28065</v>
      </c>
      <c r="AE49" s="41">
        <v>0</v>
      </c>
      <c r="AF49" s="41">
        <v>0</v>
      </c>
      <c r="AG49" s="43">
        <f t="shared" si="0"/>
        <v>3145871.4400000004</v>
      </c>
      <c r="AH49" s="43">
        <f t="shared" si="1"/>
        <v>20579620</v>
      </c>
      <c r="AI49" s="43">
        <f t="shared" si="2"/>
        <v>7089782</v>
      </c>
      <c r="AJ49" s="41">
        <v>1276498309</v>
      </c>
      <c r="AK49" s="41">
        <v>1354612057</v>
      </c>
      <c r="AL49" s="41">
        <v>1423944159</v>
      </c>
      <c r="AM49" s="41">
        <v>1351684841.6666667</v>
      </c>
      <c r="AN49" s="41">
        <v>474647.57835194701</v>
      </c>
      <c r="AO49" s="44"/>
    </row>
    <row r="50" spans="1:41" s="34" customFormat="1" ht="16.5" x14ac:dyDescent="0.3">
      <c r="A50" s="34" t="s">
        <v>155</v>
      </c>
      <c r="B50" s="34" t="s">
        <v>156</v>
      </c>
      <c r="C50" s="34" t="s">
        <v>108</v>
      </c>
      <c r="D50" s="39">
        <v>3</v>
      </c>
      <c r="E50" s="39" t="s">
        <v>1246</v>
      </c>
      <c r="F50" s="40" t="s">
        <v>1190</v>
      </c>
      <c r="G50" s="41">
        <v>2267849160</v>
      </c>
      <c r="H50" s="42">
        <v>2.657</v>
      </c>
      <c r="I50" s="41">
        <v>2559527265</v>
      </c>
      <c r="J50" s="41">
        <v>5717418.5099999998</v>
      </c>
      <c r="K50" s="41">
        <v>5708007.3599999994</v>
      </c>
      <c r="L50" s="41">
        <v>0</v>
      </c>
      <c r="M50" s="41">
        <v>5708007.3599999994</v>
      </c>
      <c r="N50" s="41">
        <v>0</v>
      </c>
      <c r="O50" s="41">
        <v>0</v>
      </c>
      <c r="P50" s="41">
        <v>255952.73</v>
      </c>
      <c r="Q50" s="41">
        <v>34611395</v>
      </c>
      <c r="R50" s="41">
        <v>0</v>
      </c>
      <c r="S50" s="41">
        <v>0</v>
      </c>
      <c r="T50" s="41">
        <v>18822379.27</v>
      </c>
      <c r="U50" s="41">
        <v>0</v>
      </c>
      <c r="V50" s="41">
        <v>850712.13</v>
      </c>
      <c r="W50" s="41">
        <v>60248446.490000002</v>
      </c>
      <c r="X50" s="43">
        <v>3.034421315550314E-2</v>
      </c>
      <c r="Y50" s="41">
        <v>4250</v>
      </c>
      <c r="Z50" s="41">
        <v>43250</v>
      </c>
      <c r="AA50" s="41">
        <v>950</v>
      </c>
      <c r="AB50" s="41">
        <v>48450</v>
      </c>
      <c r="AC50" s="41">
        <v>-250</v>
      </c>
      <c r="AD50" s="41">
        <v>48200</v>
      </c>
      <c r="AE50" s="41">
        <v>0</v>
      </c>
      <c r="AF50" s="41">
        <v>0</v>
      </c>
      <c r="AG50" s="43">
        <f t="shared" si="0"/>
        <v>5963960.0899999999</v>
      </c>
      <c r="AH50" s="43">
        <f t="shared" si="1"/>
        <v>34611395</v>
      </c>
      <c r="AI50" s="43">
        <f t="shared" si="2"/>
        <v>19673091.399999999</v>
      </c>
      <c r="AJ50" s="41">
        <v>2267389568</v>
      </c>
      <c r="AK50" s="41">
        <v>2550875817</v>
      </c>
      <c r="AL50" s="41">
        <v>2890126610</v>
      </c>
      <c r="AM50" s="41">
        <v>2569463998.3333335</v>
      </c>
      <c r="AN50" s="41">
        <v>963748.85958350997</v>
      </c>
      <c r="AO50" s="44"/>
    </row>
    <row r="51" spans="1:41" s="34" customFormat="1" ht="16.5" x14ac:dyDescent="0.3">
      <c r="A51" s="34" t="s">
        <v>157</v>
      </c>
      <c r="B51" s="34" t="s">
        <v>158</v>
      </c>
      <c r="C51" s="34" t="s">
        <v>108</v>
      </c>
      <c r="D51" s="39">
        <v>1</v>
      </c>
      <c r="E51" s="39" t="s">
        <v>1246</v>
      </c>
      <c r="F51" s="40" t="s">
        <v>1190</v>
      </c>
      <c r="G51" s="41">
        <v>872700700</v>
      </c>
      <c r="H51" s="42">
        <v>3.2250000000000001</v>
      </c>
      <c r="I51" s="41">
        <v>1288040603</v>
      </c>
      <c r="J51" s="41">
        <v>2877198.18</v>
      </c>
      <c r="K51" s="41">
        <v>2877198.18</v>
      </c>
      <c r="L51" s="41">
        <v>0</v>
      </c>
      <c r="M51" s="41">
        <v>2877198.18</v>
      </c>
      <c r="N51" s="41">
        <v>0</v>
      </c>
      <c r="O51" s="41">
        <v>0</v>
      </c>
      <c r="P51" s="41">
        <v>128804.06</v>
      </c>
      <c r="Q51" s="41">
        <v>11244271</v>
      </c>
      <c r="R51" s="41">
        <v>5871002</v>
      </c>
      <c r="S51" s="41">
        <v>0</v>
      </c>
      <c r="T51" s="41">
        <v>7596370</v>
      </c>
      <c r="U51" s="41">
        <v>0</v>
      </c>
      <c r="V51" s="41">
        <v>422976</v>
      </c>
      <c r="W51" s="41">
        <v>28140621.240000002</v>
      </c>
      <c r="X51" s="43">
        <v>2.9094090177175947E-2</v>
      </c>
      <c r="Y51" s="41">
        <v>0</v>
      </c>
      <c r="Z51" s="41">
        <v>11250</v>
      </c>
      <c r="AA51" s="41">
        <v>225</v>
      </c>
      <c r="AB51" s="41">
        <v>11475</v>
      </c>
      <c r="AC51" s="41">
        <v>0</v>
      </c>
      <c r="AD51" s="41">
        <v>11475</v>
      </c>
      <c r="AE51" s="41">
        <v>0</v>
      </c>
      <c r="AF51" s="41">
        <v>0</v>
      </c>
      <c r="AG51" s="43">
        <f t="shared" si="0"/>
        <v>3006002.24</v>
      </c>
      <c r="AH51" s="43">
        <f t="shared" si="1"/>
        <v>17115273</v>
      </c>
      <c r="AI51" s="43">
        <f t="shared" si="2"/>
        <v>8019346</v>
      </c>
      <c r="AJ51" s="41">
        <v>1112773371</v>
      </c>
      <c r="AK51" s="41">
        <v>1268927876</v>
      </c>
      <c r="AL51" s="41">
        <v>1405541472</v>
      </c>
      <c r="AM51" s="41">
        <v>1262414239.6666667</v>
      </c>
      <c r="AN51" s="41">
        <v>468513.35548617598</v>
      </c>
      <c r="AO51" s="44"/>
    </row>
    <row r="52" spans="1:41" s="34" customFormat="1" ht="16.5" x14ac:dyDescent="0.3">
      <c r="A52" s="34" t="s">
        <v>159</v>
      </c>
      <c r="B52" s="34" t="s">
        <v>160</v>
      </c>
      <c r="C52" s="34" t="s">
        <v>108</v>
      </c>
      <c r="D52" s="39">
        <v>2</v>
      </c>
      <c r="E52" s="39" t="s">
        <v>1247</v>
      </c>
      <c r="F52" s="40" t="s">
        <v>1190</v>
      </c>
      <c r="G52" s="41">
        <v>1713997800</v>
      </c>
      <c r="H52" s="42">
        <v>3.33</v>
      </c>
      <c r="I52" s="41">
        <v>2479839613</v>
      </c>
      <c r="J52" s="41">
        <v>5539413.9000000004</v>
      </c>
      <c r="K52" s="41">
        <v>5538670.6699999999</v>
      </c>
      <c r="L52" s="41">
        <v>0</v>
      </c>
      <c r="M52" s="41">
        <v>5538670.6699999999</v>
      </c>
      <c r="N52" s="41">
        <v>0</v>
      </c>
      <c r="O52" s="41">
        <v>0</v>
      </c>
      <c r="P52" s="41">
        <v>247983.96</v>
      </c>
      <c r="Q52" s="41">
        <v>25885480</v>
      </c>
      <c r="R52" s="41">
        <v>13569739</v>
      </c>
      <c r="S52" s="41">
        <v>0</v>
      </c>
      <c r="T52" s="41">
        <v>10997653</v>
      </c>
      <c r="U52" s="41">
        <v>0</v>
      </c>
      <c r="V52" s="41">
        <v>824847</v>
      </c>
      <c r="W52" s="41">
        <v>57064373.629999995</v>
      </c>
      <c r="X52" s="43">
        <v>2.7130739590147359E-2</v>
      </c>
      <c r="Y52" s="41">
        <v>1000</v>
      </c>
      <c r="Z52" s="41">
        <v>41750</v>
      </c>
      <c r="AA52" s="41">
        <v>855</v>
      </c>
      <c r="AB52" s="41">
        <v>43605</v>
      </c>
      <c r="AC52" s="41">
        <v>0</v>
      </c>
      <c r="AD52" s="41">
        <v>43605</v>
      </c>
      <c r="AE52" s="41">
        <v>0</v>
      </c>
      <c r="AF52" s="41">
        <v>0</v>
      </c>
      <c r="AG52" s="43">
        <f t="shared" si="0"/>
        <v>5786654.6299999999</v>
      </c>
      <c r="AH52" s="43">
        <f t="shared" si="1"/>
        <v>39455219</v>
      </c>
      <c r="AI52" s="43">
        <f t="shared" si="2"/>
        <v>11822500</v>
      </c>
      <c r="AJ52" s="41">
        <v>2250707439</v>
      </c>
      <c r="AK52" s="41">
        <v>2474544903</v>
      </c>
      <c r="AL52" s="41">
        <v>2683992797</v>
      </c>
      <c r="AM52" s="41">
        <v>2469748379.6666665</v>
      </c>
      <c r="AN52" s="41">
        <v>894663.37100240099</v>
      </c>
      <c r="AO52" s="44"/>
    </row>
    <row r="53" spans="1:41" s="34" customFormat="1" ht="16.5" x14ac:dyDescent="0.3">
      <c r="A53" s="34" t="s">
        <v>161</v>
      </c>
      <c r="B53" s="34" t="s">
        <v>162</v>
      </c>
      <c r="C53" s="34" t="s">
        <v>108</v>
      </c>
      <c r="D53" s="39">
        <v>3</v>
      </c>
      <c r="E53" s="39" t="s">
        <v>1247</v>
      </c>
      <c r="F53" s="40" t="s">
        <v>1190</v>
      </c>
      <c r="G53" s="41">
        <v>1208790300</v>
      </c>
      <c r="H53" s="42">
        <v>2.5009999999999999</v>
      </c>
      <c r="I53" s="41">
        <v>1771437781</v>
      </c>
      <c r="J53" s="41">
        <v>3957000.69</v>
      </c>
      <c r="K53" s="41">
        <v>3955720.06</v>
      </c>
      <c r="L53" s="41">
        <v>0</v>
      </c>
      <c r="M53" s="41">
        <v>3955720.06</v>
      </c>
      <c r="N53" s="41">
        <v>0</v>
      </c>
      <c r="O53" s="41">
        <v>0</v>
      </c>
      <c r="P53" s="41">
        <v>177143.78</v>
      </c>
      <c r="Q53" s="41">
        <v>17072465</v>
      </c>
      <c r="R53" s="41">
        <v>0</v>
      </c>
      <c r="S53" s="41">
        <v>0</v>
      </c>
      <c r="T53" s="41">
        <v>8430834.9700000007</v>
      </c>
      <c r="U53" s="41">
        <v>0</v>
      </c>
      <c r="V53" s="41">
        <v>586947.53</v>
      </c>
      <c r="W53" s="41">
        <v>30223111.340000004</v>
      </c>
      <c r="X53" s="43">
        <v>2.0586378387553651E-2</v>
      </c>
      <c r="Y53" s="41">
        <v>250</v>
      </c>
      <c r="Z53" s="41">
        <v>15000</v>
      </c>
      <c r="AA53" s="41">
        <v>305</v>
      </c>
      <c r="AB53" s="41">
        <v>15555</v>
      </c>
      <c r="AC53" s="41">
        <v>0</v>
      </c>
      <c r="AD53" s="41">
        <v>15555</v>
      </c>
      <c r="AE53" s="41">
        <v>0</v>
      </c>
      <c r="AF53" s="41">
        <v>0</v>
      </c>
      <c r="AG53" s="43">
        <f t="shared" si="0"/>
        <v>4132863.84</v>
      </c>
      <c r="AH53" s="43">
        <f t="shared" si="1"/>
        <v>17072465</v>
      </c>
      <c r="AI53" s="43">
        <f t="shared" si="2"/>
        <v>9017782.5</v>
      </c>
      <c r="AJ53" s="41">
        <v>1608475282</v>
      </c>
      <c r="AK53" s="41">
        <v>1760844239</v>
      </c>
      <c r="AL53" s="41">
        <v>1946835561</v>
      </c>
      <c r="AM53" s="41">
        <v>1772051694</v>
      </c>
      <c r="AN53" s="41">
        <v>648944.57138811296</v>
      </c>
      <c r="AO53" s="44"/>
    </row>
    <row r="54" spans="1:41" s="34" customFormat="1" ht="16.5" x14ac:dyDescent="0.3">
      <c r="A54" s="34" t="s">
        <v>163</v>
      </c>
      <c r="B54" s="34" t="s">
        <v>164</v>
      </c>
      <c r="C54" s="34" t="s">
        <v>108</v>
      </c>
      <c r="D54" s="39">
        <v>1</v>
      </c>
      <c r="E54" s="39" t="s">
        <v>1246</v>
      </c>
      <c r="F54" s="40" t="s">
        <v>1190</v>
      </c>
      <c r="G54" s="41">
        <v>1245559828</v>
      </c>
      <c r="H54" s="42">
        <v>3.609</v>
      </c>
      <c r="I54" s="41">
        <v>2043788820</v>
      </c>
      <c r="J54" s="41">
        <v>4565372.75</v>
      </c>
      <c r="K54" s="41">
        <v>4564743.0199999996</v>
      </c>
      <c r="L54" s="41">
        <v>0</v>
      </c>
      <c r="M54" s="41">
        <v>4564743.0199999996</v>
      </c>
      <c r="N54" s="41">
        <v>0</v>
      </c>
      <c r="O54" s="41">
        <v>0</v>
      </c>
      <c r="P54" s="41">
        <v>204378.88</v>
      </c>
      <c r="Q54" s="41">
        <v>25446861</v>
      </c>
      <c r="R54" s="41">
        <v>0</v>
      </c>
      <c r="S54" s="41">
        <v>0</v>
      </c>
      <c r="T54" s="41">
        <v>14051771</v>
      </c>
      <c r="U54" s="41">
        <v>0</v>
      </c>
      <c r="V54" s="41">
        <v>680274</v>
      </c>
      <c r="W54" s="41">
        <v>44948027.899999999</v>
      </c>
      <c r="X54" s="43">
        <v>2.7847657328694164E-2</v>
      </c>
      <c r="Y54" s="41">
        <v>750</v>
      </c>
      <c r="Z54" s="41">
        <v>17250</v>
      </c>
      <c r="AA54" s="41">
        <v>360</v>
      </c>
      <c r="AB54" s="41">
        <v>18360</v>
      </c>
      <c r="AC54" s="41">
        <v>-500</v>
      </c>
      <c r="AD54" s="41">
        <v>17860</v>
      </c>
      <c r="AE54" s="41">
        <v>0</v>
      </c>
      <c r="AF54" s="41">
        <v>0</v>
      </c>
      <c r="AG54" s="43">
        <f t="shared" si="0"/>
        <v>4769121.8999999994</v>
      </c>
      <c r="AH54" s="43">
        <f t="shared" si="1"/>
        <v>25446861</v>
      </c>
      <c r="AI54" s="43">
        <f t="shared" si="2"/>
        <v>14732045</v>
      </c>
      <c r="AJ54" s="41">
        <v>1963261364</v>
      </c>
      <c r="AK54" s="41">
        <v>2040182399</v>
      </c>
      <c r="AL54" s="41">
        <v>2204604746</v>
      </c>
      <c r="AM54" s="41">
        <v>2069349503</v>
      </c>
      <c r="AN54" s="41">
        <v>735074.02292524197</v>
      </c>
      <c r="AO54" s="44"/>
    </row>
    <row r="55" spans="1:41" s="34" customFormat="1" ht="16.5" x14ac:dyDescent="0.3">
      <c r="A55" s="34" t="s">
        <v>165</v>
      </c>
      <c r="B55" s="34" t="s">
        <v>166</v>
      </c>
      <c r="C55" s="34" t="s">
        <v>108</v>
      </c>
      <c r="D55" s="39">
        <v>2</v>
      </c>
      <c r="E55" s="39" t="s">
        <v>1247</v>
      </c>
      <c r="F55" s="40" t="s">
        <v>1190</v>
      </c>
      <c r="G55" s="41">
        <v>1617682500</v>
      </c>
      <c r="H55" s="42">
        <v>2.4359999999999999</v>
      </c>
      <c r="I55" s="41">
        <v>1690484740</v>
      </c>
      <c r="J55" s="41">
        <v>3776169.48</v>
      </c>
      <c r="K55" s="41">
        <v>3772513.9899999998</v>
      </c>
      <c r="L55" s="41">
        <v>0</v>
      </c>
      <c r="M55" s="41">
        <v>3772513.9899999998</v>
      </c>
      <c r="N55" s="41">
        <v>0</v>
      </c>
      <c r="O55" s="41">
        <v>0</v>
      </c>
      <c r="P55" s="41">
        <v>169048.47</v>
      </c>
      <c r="Q55" s="41">
        <v>23134668</v>
      </c>
      <c r="R55" s="41">
        <v>0</v>
      </c>
      <c r="S55" s="41">
        <v>0</v>
      </c>
      <c r="T55" s="41">
        <v>11732663</v>
      </c>
      <c r="U55" s="41">
        <v>0</v>
      </c>
      <c r="V55" s="41">
        <v>582643</v>
      </c>
      <c r="W55" s="41">
        <v>39391536.460000001</v>
      </c>
      <c r="X55" s="43">
        <v>3.3513526819692087E-2</v>
      </c>
      <c r="Y55" s="41">
        <v>3750</v>
      </c>
      <c r="Z55" s="41">
        <v>21750</v>
      </c>
      <c r="AA55" s="41">
        <v>510</v>
      </c>
      <c r="AB55" s="41">
        <v>26010</v>
      </c>
      <c r="AC55" s="41">
        <v>0</v>
      </c>
      <c r="AD55" s="41">
        <v>26010</v>
      </c>
      <c r="AE55" s="41">
        <v>0</v>
      </c>
      <c r="AF55" s="41">
        <v>0</v>
      </c>
      <c r="AG55" s="43">
        <f t="shared" si="0"/>
        <v>3941562.46</v>
      </c>
      <c r="AH55" s="43">
        <f t="shared" si="1"/>
        <v>23134668</v>
      </c>
      <c r="AI55" s="43">
        <f t="shared" si="2"/>
        <v>12315306</v>
      </c>
      <c r="AJ55" s="41">
        <v>1610581338</v>
      </c>
      <c r="AK55" s="41">
        <v>1747829341</v>
      </c>
      <c r="AL55" s="41">
        <v>1968580382</v>
      </c>
      <c r="AM55" s="41">
        <v>1775663687</v>
      </c>
      <c r="AN55" s="41">
        <v>656226.13777320599</v>
      </c>
      <c r="AO55" s="44"/>
    </row>
    <row r="56" spans="1:41" s="34" customFormat="1" ht="16.5" x14ac:dyDescent="0.3">
      <c r="A56" s="34" t="s">
        <v>167</v>
      </c>
      <c r="B56" s="34" t="s">
        <v>168</v>
      </c>
      <c r="C56" s="34" t="s">
        <v>108</v>
      </c>
      <c r="D56" s="39">
        <v>3</v>
      </c>
      <c r="E56" s="39" t="s">
        <v>1246</v>
      </c>
      <c r="F56" s="40" t="s">
        <v>1190</v>
      </c>
      <c r="G56" s="41">
        <v>2010362260</v>
      </c>
      <c r="H56" s="42">
        <v>3.54</v>
      </c>
      <c r="I56" s="41">
        <v>3547279210</v>
      </c>
      <c r="J56" s="41">
        <v>7923838.1600000001</v>
      </c>
      <c r="K56" s="41">
        <v>7864215.9900000002</v>
      </c>
      <c r="L56" s="41">
        <v>0</v>
      </c>
      <c r="M56" s="41">
        <v>7864215.9900000002</v>
      </c>
      <c r="N56" s="41">
        <v>0</v>
      </c>
      <c r="O56" s="41">
        <v>0</v>
      </c>
      <c r="P56" s="41">
        <v>354727.92</v>
      </c>
      <c r="Q56" s="41">
        <v>39450822</v>
      </c>
      <c r="R56" s="41">
        <v>0</v>
      </c>
      <c r="S56" s="41">
        <v>0</v>
      </c>
      <c r="T56" s="41">
        <v>22314397.789999999</v>
      </c>
      <c r="U56" s="41">
        <v>0</v>
      </c>
      <c r="V56" s="41">
        <v>1181827.77</v>
      </c>
      <c r="W56" s="41">
        <v>71165991.469999984</v>
      </c>
      <c r="X56" s="43">
        <v>3.2413117991906444E-2</v>
      </c>
      <c r="Y56" s="41">
        <v>15000</v>
      </c>
      <c r="Z56" s="41">
        <v>41250</v>
      </c>
      <c r="AA56" s="41">
        <v>1125</v>
      </c>
      <c r="AB56" s="41">
        <v>57375</v>
      </c>
      <c r="AC56" s="41">
        <v>-250</v>
      </c>
      <c r="AD56" s="41">
        <v>57125</v>
      </c>
      <c r="AE56" s="41">
        <v>0</v>
      </c>
      <c r="AF56" s="41">
        <v>0</v>
      </c>
      <c r="AG56" s="43">
        <f t="shared" si="0"/>
        <v>8218943.9100000001</v>
      </c>
      <c r="AH56" s="43">
        <f t="shared" si="1"/>
        <v>39450822</v>
      </c>
      <c r="AI56" s="43">
        <f t="shared" si="2"/>
        <v>23496225.559999999</v>
      </c>
      <c r="AJ56" s="41">
        <v>3319991406</v>
      </c>
      <c r="AK56" s="41">
        <v>3545418188</v>
      </c>
      <c r="AL56" s="41">
        <v>3871160408</v>
      </c>
      <c r="AM56" s="41">
        <v>3578856667.3333335</v>
      </c>
      <c r="AN56" s="41">
        <v>1290408.3989236441</v>
      </c>
      <c r="AO56" s="44"/>
    </row>
    <row r="57" spans="1:41" s="34" customFormat="1" ht="16.5" x14ac:dyDescent="0.3">
      <c r="A57" s="34" t="s">
        <v>169</v>
      </c>
      <c r="B57" s="34" t="s">
        <v>170</v>
      </c>
      <c r="C57" s="34" t="s">
        <v>108</v>
      </c>
      <c r="D57" s="39">
        <v>1</v>
      </c>
      <c r="E57" s="39" t="s">
        <v>1246</v>
      </c>
      <c r="F57" s="40" t="s">
        <v>1190</v>
      </c>
      <c r="G57" s="41">
        <v>4531658708</v>
      </c>
      <c r="H57" s="42">
        <v>2.2250000000000001</v>
      </c>
      <c r="I57" s="41">
        <v>4825526395</v>
      </c>
      <c r="J57" s="41">
        <v>10779160.01</v>
      </c>
      <c r="K57" s="41">
        <v>10710728.57</v>
      </c>
      <c r="L57" s="41">
        <v>0</v>
      </c>
      <c r="M57" s="41">
        <v>10710728.57</v>
      </c>
      <c r="N57" s="41">
        <v>0</v>
      </c>
      <c r="O57" s="41">
        <v>0</v>
      </c>
      <c r="P57" s="41">
        <v>482552.64</v>
      </c>
      <c r="Q57" s="41">
        <v>49390807</v>
      </c>
      <c r="R57" s="41">
        <v>0</v>
      </c>
      <c r="S57" s="41">
        <v>0</v>
      </c>
      <c r="T57" s="41">
        <v>38525762.530000001</v>
      </c>
      <c r="U57" s="41">
        <v>0</v>
      </c>
      <c r="V57" s="41">
        <v>1697140</v>
      </c>
      <c r="W57" s="41">
        <v>100806990.74000001</v>
      </c>
      <c r="X57" s="43">
        <v>2.8357527377142134E-2</v>
      </c>
      <c r="Y57" s="41">
        <v>7029.79</v>
      </c>
      <c r="Z57" s="41">
        <v>69250</v>
      </c>
      <c r="AA57" s="41">
        <v>1525.5957999999998</v>
      </c>
      <c r="AB57" s="41">
        <v>77805.385799999989</v>
      </c>
      <c r="AC57" s="41">
        <v>-1500</v>
      </c>
      <c r="AD57" s="41">
        <v>76305.385799999989</v>
      </c>
      <c r="AE57" s="41">
        <v>0</v>
      </c>
      <c r="AF57" s="41">
        <v>0</v>
      </c>
      <c r="AG57" s="43">
        <f t="shared" si="0"/>
        <v>11193281.210000001</v>
      </c>
      <c r="AH57" s="43">
        <f t="shared" si="1"/>
        <v>49390807</v>
      </c>
      <c r="AI57" s="43">
        <f t="shared" si="2"/>
        <v>40222902.530000001</v>
      </c>
      <c r="AJ57" s="41">
        <v>4480526641</v>
      </c>
      <c r="AK57" s="41">
        <v>5086094034</v>
      </c>
      <c r="AL57" s="41">
        <v>5201088725</v>
      </c>
      <c r="AM57" s="41">
        <v>4922569800</v>
      </c>
      <c r="AN57" s="41">
        <v>1735758.3085732891</v>
      </c>
      <c r="AO57" s="44"/>
    </row>
    <row r="58" spans="1:41" s="34" customFormat="1" ht="16.5" x14ac:dyDescent="0.3">
      <c r="A58" s="34" t="s">
        <v>171</v>
      </c>
      <c r="B58" s="34" t="s">
        <v>172</v>
      </c>
      <c r="C58" s="34" t="s">
        <v>108</v>
      </c>
      <c r="D58" s="39">
        <v>2</v>
      </c>
      <c r="E58" s="39" t="s">
        <v>1247</v>
      </c>
      <c r="F58" s="40" t="s">
        <v>1190</v>
      </c>
      <c r="G58" s="41">
        <v>5799545840</v>
      </c>
      <c r="H58" s="42">
        <v>2.1269999999999998</v>
      </c>
      <c r="I58" s="41">
        <v>7890697703</v>
      </c>
      <c r="J58" s="41">
        <v>17626075.609999999</v>
      </c>
      <c r="K58" s="41">
        <v>17411904.91</v>
      </c>
      <c r="L58" s="41">
        <v>0</v>
      </c>
      <c r="M58" s="41">
        <v>17411904.91</v>
      </c>
      <c r="N58" s="41">
        <v>0</v>
      </c>
      <c r="O58" s="41">
        <v>0</v>
      </c>
      <c r="P58" s="41">
        <v>789069.77</v>
      </c>
      <c r="Q58" s="41">
        <v>71778248</v>
      </c>
      <c r="R58" s="41">
        <v>0</v>
      </c>
      <c r="S58" s="41">
        <v>0</v>
      </c>
      <c r="T58" s="41">
        <v>29837852.5</v>
      </c>
      <c r="U58" s="41">
        <v>579954.57999999996</v>
      </c>
      <c r="V58" s="41">
        <v>2948389.32</v>
      </c>
      <c r="W58" s="41">
        <v>123345419.08</v>
      </c>
      <c r="X58" s="43">
        <v>1.7461838118265516E-2</v>
      </c>
      <c r="Y58" s="41">
        <v>14534.94</v>
      </c>
      <c r="Z58" s="41">
        <v>92250</v>
      </c>
      <c r="AA58" s="41">
        <v>2135.6988000000001</v>
      </c>
      <c r="AB58" s="41">
        <v>108920.6388</v>
      </c>
      <c r="AC58" s="41">
        <v>0</v>
      </c>
      <c r="AD58" s="41">
        <v>108920.6388</v>
      </c>
      <c r="AE58" s="41">
        <v>0</v>
      </c>
      <c r="AF58" s="41">
        <v>0</v>
      </c>
      <c r="AG58" s="43">
        <f t="shared" si="0"/>
        <v>18200974.68</v>
      </c>
      <c r="AH58" s="43">
        <f t="shared" si="1"/>
        <v>71778248</v>
      </c>
      <c r="AI58" s="43">
        <f t="shared" si="2"/>
        <v>33366196.399999999</v>
      </c>
      <c r="AJ58" s="41">
        <v>7714433249</v>
      </c>
      <c r="AK58" s="41">
        <v>7862371529</v>
      </c>
      <c r="AL58" s="41">
        <v>8685855684</v>
      </c>
      <c r="AM58" s="41">
        <v>8087553487.333333</v>
      </c>
      <c r="AN58" s="41">
        <v>2895282.3327147719</v>
      </c>
      <c r="AO58" s="44"/>
    </row>
    <row r="59" spans="1:41" s="34" customFormat="1" ht="16.5" x14ac:dyDescent="0.3">
      <c r="A59" s="34" t="s">
        <v>173</v>
      </c>
      <c r="B59" s="34" t="s">
        <v>174</v>
      </c>
      <c r="C59" s="34" t="s">
        <v>108</v>
      </c>
      <c r="D59" s="39">
        <v>3</v>
      </c>
      <c r="E59" s="39" t="s">
        <v>1246</v>
      </c>
      <c r="F59" s="40" t="s">
        <v>1190</v>
      </c>
      <c r="G59" s="41">
        <v>1986277700</v>
      </c>
      <c r="H59" s="42">
        <v>2.1559999999999997</v>
      </c>
      <c r="I59" s="41">
        <v>2039617386</v>
      </c>
      <c r="J59" s="41">
        <v>4556054.6900000004</v>
      </c>
      <c r="K59" s="41">
        <v>4544747.9400000004</v>
      </c>
      <c r="L59" s="41">
        <v>0</v>
      </c>
      <c r="M59" s="41">
        <v>4544747.9400000004</v>
      </c>
      <c r="N59" s="41">
        <v>0</v>
      </c>
      <c r="O59" s="41">
        <v>0</v>
      </c>
      <c r="P59" s="41">
        <v>203961.74</v>
      </c>
      <c r="Q59" s="41">
        <v>23372154</v>
      </c>
      <c r="R59" s="41">
        <v>0</v>
      </c>
      <c r="S59" s="41">
        <v>0</v>
      </c>
      <c r="T59" s="41">
        <v>14009289.5</v>
      </c>
      <c r="U59" s="41">
        <v>0</v>
      </c>
      <c r="V59" s="41">
        <v>692984.5</v>
      </c>
      <c r="W59" s="41">
        <v>42823137.68</v>
      </c>
      <c r="X59" s="43">
        <v>2.9018354319160628E-2</v>
      </c>
      <c r="Y59" s="41">
        <v>2000</v>
      </c>
      <c r="Z59" s="41">
        <v>31500</v>
      </c>
      <c r="AA59" s="41">
        <v>670</v>
      </c>
      <c r="AB59" s="41">
        <v>34170</v>
      </c>
      <c r="AC59" s="41">
        <v>0</v>
      </c>
      <c r="AD59" s="41">
        <v>34170</v>
      </c>
      <c r="AE59" s="41">
        <v>0</v>
      </c>
      <c r="AF59" s="41">
        <v>0</v>
      </c>
      <c r="AG59" s="43">
        <f t="shared" si="0"/>
        <v>4748709.6800000006</v>
      </c>
      <c r="AH59" s="43">
        <f t="shared" si="1"/>
        <v>23372154</v>
      </c>
      <c r="AI59" s="43">
        <f t="shared" si="2"/>
        <v>14702274</v>
      </c>
      <c r="AJ59" s="41">
        <v>1894906862</v>
      </c>
      <c r="AK59" s="41">
        <v>2078955592</v>
      </c>
      <c r="AL59" s="41">
        <v>2294418043</v>
      </c>
      <c r="AM59" s="41">
        <v>2089426832.3333333</v>
      </c>
      <c r="AN59" s="41">
        <v>764805.24952731899</v>
      </c>
      <c r="AO59" s="44"/>
    </row>
    <row r="60" spans="1:41" s="34" customFormat="1" ht="16.5" x14ac:dyDescent="0.3">
      <c r="A60" s="34" t="s">
        <v>175</v>
      </c>
      <c r="B60" s="34" t="s">
        <v>176</v>
      </c>
      <c r="C60" s="34" t="s">
        <v>108</v>
      </c>
      <c r="D60" s="39">
        <v>1</v>
      </c>
      <c r="E60" s="39" t="s">
        <v>1246</v>
      </c>
      <c r="F60" s="40" t="s">
        <v>1190</v>
      </c>
      <c r="G60" s="41">
        <v>1088543500</v>
      </c>
      <c r="H60" s="42">
        <v>3.6879999999999997</v>
      </c>
      <c r="I60" s="41">
        <v>1692544360</v>
      </c>
      <c r="J60" s="41">
        <v>3780770.22</v>
      </c>
      <c r="K60" s="41">
        <v>3778112.29</v>
      </c>
      <c r="L60" s="41">
        <v>0</v>
      </c>
      <c r="M60" s="41">
        <v>3778112.29</v>
      </c>
      <c r="N60" s="41">
        <v>0</v>
      </c>
      <c r="O60" s="41">
        <v>0</v>
      </c>
      <c r="P60" s="41">
        <v>169254.44</v>
      </c>
      <c r="Q60" s="41">
        <v>25446421</v>
      </c>
      <c r="R60" s="41">
        <v>0</v>
      </c>
      <c r="S60" s="41">
        <v>0</v>
      </c>
      <c r="T60" s="41">
        <v>10078410.18</v>
      </c>
      <c r="U60" s="41">
        <v>108854</v>
      </c>
      <c r="V60" s="41">
        <v>561085.93999999994</v>
      </c>
      <c r="W60" s="41">
        <v>40142137.849999994</v>
      </c>
      <c r="X60" s="43">
        <v>2.8642488952236356E-2</v>
      </c>
      <c r="Y60" s="41">
        <v>3008.22</v>
      </c>
      <c r="Z60" s="41">
        <v>31250</v>
      </c>
      <c r="AA60" s="41">
        <v>685.1644</v>
      </c>
      <c r="AB60" s="41">
        <v>34943.384400000003</v>
      </c>
      <c r="AC60" s="41">
        <v>-250</v>
      </c>
      <c r="AD60" s="41">
        <v>34693.384400000003</v>
      </c>
      <c r="AE60" s="41">
        <v>0</v>
      </c>
      <c r="AF60" s="41">
        <v>0</v>
      </c>
      <c r="AG60" s="43">
        <f t="shared" si="0"/>
        <v>3947366.73</v>
      </c>
      <c r="AH60" s="43">
        <f t="shared" si="1"/>
        <v>25446421</v>
      </c>
      <c r="AI60" s="43">
        <f t="shared" si="2"/>
        <v>10748350.119999999</v>
      </c>
      <c r="AJ60" s="41">
        <v>1523448242</v>
      </c>
      <c r="AK60" s="41">
        <v>1683259494</v>
      </c>
      <c r="AL60" s="41">
        <v>1792136154</v>
      </c>
      <c r="AM60" s="41">
        <v>1666281296.6666667</v>
      </c>
      <c r="AN60" s="41">
        <v>597378.12062128203</v>
      </c>
      <c r="AO60" s="44"/>
    </row>
    <row r="61" spans="1:41" s="34" customFormat="1" ht="16.5" x14ac:dyDescent="0.3">
      <c r="A61" s="34" t="s">
        <v>177</v>
      </c>
      <c r="B61" s="34" t="s">
        <v>178</v>
      </c>
      <c r="C61" s="34" t="s">
        <v>108</v>
      </c>
      <c r="D61" s="39">
        <v>2</v>
      </c>
      <c r="E61" s="39" t="s">
        <v>1247</v>
      </c>
      <c r="F61" s="40" t="s">
        <v>1190</v>
      </c>
      <c r="G61" s="41">
        <v>2320562870</v>
      </c>
      <c r="H61" s="42">
        <v>2.552</v>
      </c>
      <c r="I61" s="41">
        <v>2977780528</v>
      </c>
      <c r="J61" s="41">
        <v>6651703.9100000001</v>
      </c>
      <c r="K61" s="41">
        <v>6620943.0700000003</v>
      </c>
      <c r="L61" s="41">
        <v>0</v>
      </c>
      <c r="M61" s="41">
        <v>6620943.0700000003</v>
      </c>
      <c r="N61" s="41">
        <v>0</v>
      </c>
      <c r="O61" s="41">
        <v>0</v>
      </c>
      <c r="P61" s="41">
        <v>297778.05</v>
      </c>
      <c r="Q61" s="41">
        <v>20792362</v>
      </c>
      <c r="R61" s="41">
        <v>15878179</v>
      </c>
      <c r="S61" s="41">
        <v>0</v>
      </c>
      <c r="T61" s="41">
        <v>14317647</v>
      </c>
      <c r="U61" s="41">
        <v>348084</v>
      </c>
      <c r="V61" s="41">
        <v>958266</v>
      </c>
      <c r="W61" s="41">
        <v>59213259.120000005</v>
      </c>
      <c r="X61" s="43">
        <v>2.2592438479329749E-2</v>
      </c>
      <c r="Y61" s="41">
        <v>1000</v>
      </c>
      <c r="Z61" s="41">
        <v>28000</v>
      </c>
      <c r="AA61" s="41">
        <v>580</v>
      </c>
      <c r="AB61" s="41">
        <v>29580</v>
      </c>
      <c r="AC61" s="41">
        <v>0</v>
      </c>
      <c r="AD61" s="41">
        <v>29580</v>
      </c>
      <c r="AE61" s="41">
        <v>0</v>
      </c>
      <c r="AF61" s="41">
        <v>0</v>
      </c>
      <c r="AG61" s="43">
        <f t="shared" si="0"/>
        <v>6918721.1200000001</v>
      </c>
      <c r="AH61" s="43">
        <f t="shared" si="1"/>
        <v>36670541</v>
      </c>
      <c r="AI61" s="43">
        <f t="shared" si="2"/>
        <v>15623997</v>
      </c>
      <c r="AJ61" s="41">
        <v>2742289459</v>
      </c>
      <c r="AK61" s="41">
        <v>2874802214</v>
      </c>
      <c r="AL61" s="41">
        <v>3202087581</v>
      </c>
      <c r="AM61" s="41">
        <v>2939726418</v>
      </c>
      <c r="AN61" s="41">
        <v>1067364.7929674729</v>
      </c>
      <c r="AO61" s="44"/>
    </row>
    <row r="62" spans="1:41" s="34" customFormat="1" ht="16.5" x14ac:dyDescent="0.3">
      <c r="A62" s="34" t="s">
        <v>179</v>
      </c>
      <c r="B62" s="34" t="s">
        <v>180</v>
      </c>
      <c r="C62" s="34" t="s">
        <v>108</v>
      </c>
      <c r="D62" s="39">
        <v>3</v>
      </c>
      <c r="E62" s="39" t="s">
        <v>1247</v>
      </c>
      <c r="F62" s="40" t="s">
        <v>1190</v>
      </c>
      <c r="G62" s="41">
        <v>1272900989</v>
      </c>
      <c r="H62" s="42">
        <v>1.7689999999999999</v>
      </c>
      <c r="I62" s="41">
        <v>1282685478</v>
      </c>
      <c r="J62" s="41">
        <v>2865236.01</v>
      </c>
      <c r="K62" s="41">
        <v>2856658.4499999997</v>
      </c>
      <c r="L62" s="41">
        <v>0</v>
      </c>
      <c r="M62" s="41">
        <v>2856658.4499999997</v>
      </c>
      <c r="N62" s="41">
        <v>0</v>
      </c>
      <c r="O62" s="41">
        <v>0</v>
      </c>
      <c r="P62" s="41">
        <v>128268.55</v>
      </c>
      <c r="Q62" s="41">
        <v>10235253</v>
      </c>
      <c r="R62" s="41">
        <v>0</v>
      </c>
      <c r="S62" s="41">
        <v>0</v>
      </c>
      <c r="T62" s="41">
        <v>9291922</v>
      </c>
      <c r="U62" s="41">
        <v>0</v>
      </c>
      <c r="V62" s="41">
        <v>0</v>
      </c>
      <c r="W62" s="41">
        <v>22512102</v>
      </c>
      <c r="X62" s="43">
        <v>2.3789814390202921E-2</v>
      </c>
      <c r="Y62" s="41">
        <v>2250</v>
      </c>
      <c r="Z62" s="41">
        <v>8500</v>
      </c>
      <c r="AA62" s="41">
        <v>215</v>
      </c>
      <c r="AB62" s="41">
        <v>10965</v>
      </c>
      <c r="AC62" s="41">
        <v>0</v>
      </c>
      <c r="AD62" s="41">
        <v>10965</v>
      </c>
      <c r="AE62" s="41">
        <v>0</v>
      </c>
      <c r="AF62" s="41">
        <v>0</v>
      </c>
      <c r="AG62" s="43">
        <f t="shared" si="0"/>
        <v>2984926.9999999995</v>
      </c>
      <c r="AH62" s="43">
        <f t="shared" si="1"/>
        <v>10235253</v>
      </c>
      <c r="AI62" s="43">
        <f t="shared" si="2"/>
        <v>9291922</v>
      </c>
      <c r="AJ62" s="41">
        <v>1257720184</v>
      </c>
      <c r="AK62" s="41">
        <v>1273177482</v>
      </c>
      <c r="AL62" s="41">
        <v>1312720037</v>
      </c>
      <c r="AM62" s="41">
        <v>1281205901</v>
      </c>
      <c r="AN62" s="41">
        <v>437995.93733695801</v>
      </c>
      <c r="AO62" s="44"/>
    </row>
    <row r="63" spans="1:41" s="34" customFormat="1" ht="16.5" x14ac:dyDescent="0.3">
      <c r="A63" s="34" t="s">
        <v>181</v>
      </c>
      <c r="B63" s="34" t="s">
        <v>182</v>
      </c>
      <c r="C63" s="34" t="s">
        <v>108</v>
      </c>
      <c r="D63" s="39">
        <v>1</v>
      </c>
      <c r="E63" s="39" t="s">
        <v>1246</v>
      </c>
      <c r="F63" s="40" t="s">
        <v>1190</v>
      </c>
      <c r="G63" s="41">
        <v>3138797200</v>
      </c>
      <c r="H63" s="42">
        <v>2.1779999999999999</v>
      </c>
      <c r="I63" s="41">
        <v>3023340452</v>
      </c>
      <c r="J63" s="41">
        <v>6753474.71</v>
      </c>
      <c r="K63" s="41">
        <v>6751855.0599999996</v>
      </c>
      <c r="L63" s="41">
        <v>0</v>
      </c>
      <c r="M63" s="41">
        <v>6751855.0599999996</v>
      </c>
      <c r="N63" s="41">
        <v>0</v>
      </c>
      <c r="O63" s="41">
        <v>0</v>
      </c>
      <c r="P63" s="41">
        <v>302334.05</v>
      </c>
      <c r="Q63" s="41">
        <v>40476503</v>
      </c>
      <c r="R63" s="41">
        <v>0</v>
      </c>
      <c r="S63" s="41">
        <v>0</v>
      </c>
      <c r="T63" s="41">
        <v>19704067</v>
      </c>
      <c r="U63" s="41">
        <v>156940</v>
      </c>
      <c r="V63" s="41">
        <v>966442</v>
      </c>
      <c r="W63" s="41">
        <v>68358141.109999999</v>
      </c>
      <c r="X63" s="43">
        <v>3.3212963066164274E-2</v>
      </c>
      <c r="Y63" s="41">
        <v>4216.43</v>
      </c>
      <c r="Z63" s="41">
        <v>43000</v>
      </c>
      <c r="AA63" s="41">
        <v>944.32860000000005</v>
      </c>
      <c r="AB63" s="41">
        <v>48160.758600000001</v>
      </c>
      <c r="AC63" s="41">
        <v>0</v>
      </c>
      <c r="AD63" s="41">
        <v>48160.758600000001</v>
      </c>
      <c r="AE63" s="41">
        <v>0</v>
      </c>
      <c r="AF63" s="41">
        <v>0</v>
      </c>
      <c r="AG63" s="43">
        <f t="shared" si="0"/>
        <v>7054189.1099999994</v>
      </c>
      <c r="AH63" s="43">
        <f t="shared" si="1"/>
        <v>40476503</v>
      </c>
      <c r="AI63" s="43">
        <f t="shared" si="2"/>
        <v>20827449</v>
      </c>
      <c r="AJ63" s="41">
        <v>2603817532</v>
      </c>
      <c r="AK63" s="41">
        <v>2899328522</v>
      </c>
      <c r="AL63" s="41">
        <v>3219609396</v>
      </c>
      <c r="AM63" s="41">
        <v>2907585150</v>
      </c>
      <c r="AN63" s="41">
        <v>1073202.058796868</v>
      </c>
      <c r="AO63" s="44"/>
    </row>
    <row r="64" spans="1:41" s="34" customFormat="1" ht="16.5" x14ac:dyDescent="0.3">
      <c r="A64" s="34" t="s">
        <v>183</v>
      </c>
      <c r="B64" s="34" t="s">
        <v>184</v>
      </c>
      <c r="C64" s="34" t="s">
        <v>108</v>
      </c>
      <c r="D64" s="39">
        <v>2</v>
      </c>
      <c r="E64" s="39" t="s">
        <v>1247</v>
      </c>
      <c r="F64" s="40" t="s">
        <v>1190</v>
      </c>
      <c r="G64" s="41">
        <v>2611875300</v>
      </c>
      <c r="H64" s="42">
        <v>2.2359999999999998</v>
      </c>
      <c r="I64" s="41">
        <v>2669213507</v>
      </c>
      <c r="J64" s="41">
        <v>5962433.3499999996</v>
      </c>
      <c r="K64" s="41">
        <v>5953197.0099999998</v>
      </c>
      <c r="L64" s="41">
        <v>0</v>
      </c>
      <c r="M64" s="41">
        <v>5953197.0099999998</v>
      </c>
      <c r="N64" s="41">
        <v>0</v>
      </c>
      <c r="O64" s="41">
        <v>0</v>
      </c>
      <c r="P64" s="41">
        <v>266921.34999999998</v>
      </c>
      <c r="Q64" s="41">
        <v>31837917</v>
      </c>
      <c r="R64" s="41">
        <v>0</v>
      </c>
      <c r="S64" s="41">
        <v>0</v>
      </c>
      <c r="T64" s="41">
        <v>19416816</v>
      </c>
      <c r="U64" s="41">
        <v>0</v>
      </c>
      <c r="V64" s="41">
        <v>903529</v>
      </c>
      <c r="W64" s="41">
        <v>58378380.359999999</v>
      </c>
      <c r="X64" s="43">
        <v>3.0980103786814435E-2</v>
      </c>
      <c r="Y64" s="41">
        <v>4750</v>
      </c>
      <c r="Z64" s="41">
        <v>41500</v>
      </c>
      <c r="AA64" s="41">
        <v>925</v>
      </c>
      <c r="AB64" s="41">
        <v>47175</v>
      </c>
      <c r="AC64" s="41">
        <v>-1000</v>
      </c>
      <c r="AD64" s="41">
        <v>46175</v>
      </c>
      <c r="AE64" s="41">
        <v>0</v>
      </c>
      <c r="AF64" s="41">
        <v>0</v>
      </c>
      <c r="AG64" s="43">
        <f t="shared" si="0"/>
        <v>6220118.3599999994</v>
      </c>
      <c r="AH64" s="43">
        <f t="shared" si="1"/>
        <v>31837917</v>
      </c>
      <c r="AI64" s="43">
        <f t="shared" si="2"/>
        <v>20320345</v>
      </c>
      <c r="AJ64" s="41">
        <v>2630303358</v>
      </c>
      <c r="AK64" s="41">
        <v>2708280968</v>
      </c>
      <c r="AL64" s="41">
        <v>2984746998</v>
      </c>
      <c r="AM64" s="41">
        <v>2774443774.6666665</v>
      </c>
      <c r="AN64" s="41">
        <v>995685.00364733406</v>
      </c>
      <c r="AO64" s="44"/>
    </row>
    <row r="65" spans="1:41" s="34" customFormat="1" ht="16.5" x14ac:dyDescent="0.3">
      <c r="A65" s="34" t="s">
        <v>185</v>
      </c>
      <c r="B65" s="34" t="s">
        <v>186</v>
      </c>
      <c r="C65" s="34" t="s">
        <v>108</v>
      </c>
      <c r="D65" s="39">
        <v>3</v>
      </c>
      <c r="E65" s="39" t="s">
        <v>1246</v>
      </c>
      <c r="F65" s="40" t="s">
        <v>1190</v>
      </c>
      <c r="G65" s="41">
        <v>893726403</v>
      </c>
      <c r="H65" s="42">
        <v>3.3279999999999998</v>
      </c>
      <c r="I65" s="41">
        <v>1312547659</v>
      </c>
      <c r="J65" s="41">
        <v>2931941.53</v>
      </c>
      <c r="K65" s="41">
        <v>2931522.8899999997</v>
      </c>
      <c r="L65" s="41">
        <v>0</v>
      </c>
      <c r="M65" s="41">
        <v>2931522.8899999997</v>
      </c>
      <c r="N65" s="41">
        <v>0</v>
      </c>
      <c r="O65" s="41">
        <v>0</v>
      </c>
      <c r="P65" s="41">
        <v>131254.76999999999</v>
      </c>
      <c r="Q65" s="41">
        <v>11753851</v>
      </c>
      <c r="R65" s="41">
        <v>5985248</v>
      </c>
      <c r="S65" s="41">
        <v>0</v>
      </c>
      <c r="T65" s="41">
        <v>8509585.6799999997</v>
      </c>
      <c r="U65" s="41">
        <v>0</v>
      </c>
      <c r="V65" s="41">
        <v>431605.08</v>
      </c>
      <c r="W65" s="41">
        <v>29743067.419999998</v>
      </c>
      <c r="X65" s="43">
        <v>2.6755610808265249E-2</v>
      </c>
      <c r="Y65" s="41">
        <v>3000</v>
      </c>
      <c r="Z65" s="41">
        <v>19750</v>
      </c>
      <c r="AA65" s="41">
        <v>455</v>
      </c>
      <c r="AB65" s="41">
        <v>23205</v>
      </c>
      <c r="AC65" s="41">
        <v>-1250</v>
      </c>
      <c r="AD65" s="41">
        <v>21955</v>
      </c>
      <c r="AE65" s="41">
        <v>0</v>
      </c>
      <c r="AF65" s="41">
        <v>0</v>
      </c>
      <c r="AG65" s="43">
        <f t="shared" si="0"/>
        <v>3062777.6599999997</v>
      </c>
      <c r="AH65" s="43">
        <f t="shared" si="1"/>
        <v>17739099</v>
      </c>
      <c r="AI65" s="43">
        <f t="shared" si="2"/>
        <v>8941190.7599999998</v>
      </c>
      <c r="AJ65" s="41">
        <v>1124461905</v>
      </c>
      <c r="AK65" s="41">
        <v>1293907737</v>
      </c>
      <c r="AL65" s="41">
        <v>1468691561</v>
      </c>
      <c r="AM65" s="41">
        <v>1295687067.6666667</v>
      </c>
      <c r="AN65" s="41">
        <v>489866.29813321203</v>
      </c>
      <c r="AO65" s="44"/>
    </row>
    <row r="66" spans="1:41" s="34" customFormat="1" ht="16.5" x14ac:dyDescent="0.3">
      <c r="A66" s="34" t="s">
        <v>187</v>
      </c>
      <c r="B66" s="34" t="s">
        <v>188</v>
      </c>
      <c r="C66" s="34" t="s">
        <v>108</v>
      </c>
      <c r="D66" s="39">
        <v>1</v>
      </c>
      <c r="E66" s="39" t="s">
        <v>1246</v>
      </c>
      <c r="F66" s="40" t="s">
        <v>1190</v>
      </c>
      <c r="G66" s="41">
        <v>1242897600</v>
      </c>
      <c r="H66" s="42">
        <v>2.8919999999999999</v>
      </c>
      <c r="I66" s="41">
        <v>1749607838</v>
      </c>
      <c r="J66" s="41">
        <v>3908237.42</v>
      </c>
      <c r="K66" s="41">
        <v>3903408.62</v>
      </c>
      <c r="L66" s="41">
        <v>0</v>
      </c>
      <c r="M66" s="41">
        <v>3903408.62</v>
      </c>
      <c r="N66" s="41">
        <v>0</v>
      </c>
      <c r="O66" s="41">
        <v>0</v>
      </c>
      <c r="P66" s="41">
        <v>174960.78</v>
      </c>
      <c r="Q66" s="41">
        <v>12610190</v>
      </c>
      <c r="R66" s="41">
        <v>8917178</v>
      </c>
      <c r="S66" s="41">
        <v>0</v>
      </c>
      <c r="T66" s="41">
        <v>10202435</v>
      </c>
      <c r="U66" s="41">
        <v>124289.76</v>
      </c>
      <c r="V66" s="41">
        <v>0</v>
      </c>
      <c r="W66" s="41">
        <v>35932462.159999996</v>
      </c>
      <c r="X66" s="43">
        <v>2.3737232916000547E-2</v>
      </c>
      <c r="Y66" s="41">
        <v>1939.0400000000002</v>
      </c>
      <c r="Z66" s="41">
        <v>20000</v>
      </c>
      <c r="AA66" s="41">
        <v>438.7808</v>
      </c>
      <c r="AB66" s="41">
        <v>22377.820800000001</v>
      </c>
      <c r="AC66" s="41">
        <v>0</v>
      </c>
      <c r="AD66" s="41">
        <v>22377.820800000001</v>
      </c>
      <c r="AE66" s="41">
        <v>0</v>
      </c>
      <c r="AF66" s="41">
        <v>0</v>
      </c>
      <c r="AG66" s="43">
        <f t="shared" si="0"/>
        <v>4078369.4</v>
      </c>
      <c r="AH66" s="43">
        <f t="shared" si="1"/>
        <v>21527368</v>
      </c>
      <c r="AI66" s="43">
        <f t="shared" si="2"/>
        <v>10326724.76</v>
      </c>
      <c r="AJ66" s="41">
        <v>1515017975</v>
      </c>
      <c r="AK66" s="41">
        <v>1743363457</v>
      </c>
      <c r="AL66" s="41">
        <v>1918347893</v>
      </c>
      <c r="AM66" s="41">
        <v>1725576441.6666667</v>
      </c>
      <c r="AN66" s="41">
        <v>639448.658217369</v>
      </c>
      <c r="AO66" s="44"/>
    </row>
    <row r="67" spans="1:41" s="34" customFormat="1" ht="16.5" x14ac:dyDescent="0.3">
      <c r="A67" s="34" t="s">
        <v>189</v>
      </c>
      <c r="B67" s="34" t="s">
        <v>190</v>
      </c>
      <c r="C67" s="34" t="s">
        <v>108</v>
      </c>
      <c r="D67" s="39">
        <v>2</v>
      </c>
      <c r="E67" s="39" t="s">
        <v>1247</v>
      </c>
      <c r="F67" s="40" t="s">
        <v>1190</v>
      </c>
      <c r="G67" s="41">
        <v>3452669000</v>
      </c>
      <c r="H67" s="42">
        <v>2.1850000000000001</v>
      </c>
      <c r="I67" s="41">
        <v>3477927260</v>
      </c>
      <c r="J67" s="41">
        <v>7768921.2199999997</v>
      </c>
      <c r="K67" s="41">
        <v>7758687.9199999999</v>
      </c>
      <c r="L67" s="41">
        <v>0</v>
      </c>
      <c r="M67" s="41">
        <v>7758687.9199999999</v>
      </c>
      <c r="N67" s="41">
        <v>0</v>
      </c>
      <c r="O67" s="41">
        <v>0</v>
      </c>
      <c r="P67" s="41">
        <v>347792.73</v>
      </c>
      <c r="Q67" s="41">
        <v>34400437</v>
      </c>
      <c r="R67" s="41">
        <v>13832534</v>
      </c>
      <c r="S67" s="41">
        <v>0</v>
      </c>
      <c r="T67" s="41">
        <v>17562650</v>
      </c>
      <c r="U67" s="41">
        <v>344308.64</v>
      </c>
      <c r="V67" s="41">
        <v>1161946</v>
      </c>
      <c r="W67" s="41">
        <v>75408356.290000007</v>
      </c>
      <c r="X67" s="43">
        <v>2.7192503721453508E-2</v>
      </c>
      <c r="Y67" s="41">
        <v>3500</v>
      </c>
      <c r="Z67" s="41">
        <v>51000</v>
      </c>
      <c r="AA67" s="41">
        <v>1090</v>
      </c>
      <c r="AB67" s="41">
        <v>55590</v>
      </c>
      <c r="AC67" s="41">
        <v>-750</v>
      </c>
      <c r="AD67" s="41">
        <v>54840</v>
      </c>
      <c r="AE67" s="41">
        <v>0</v>
      </c>
      <c r="AF67" s="41">
        <v>0</v>
      </c>
      <c r="AG67" s="43">
        <f t="shared" ref="AG67:AG130" si="3">SUM(M67:P67)</f>
        <v>8106480.6500000004</v>
      </c>
      <c r="AH67" s="43">
        <f t="shared" ref="AH67:AH130" si="4">SUM(Q67:S67)</f>
        <v>48232971</v>
      </c>
      <c r="AI67" s="43">
        <f t="shared" ref="AI67:AI130" si="5">SUM(T67:V67)</f>
        <v>19068904.640000001</v>
      </c>
      <c r="AJ67" s="41">
        <v>3317563500</v>
      </c>
      <c r="AK67" s="41">
        <v>3485842340</v>
      </c>
      <c r="AL67" s="41">
        <v>3888578669</v>
      </c>
      <c r="AM67" s="41">
        <v>3563994836.3333335</v>
      </c>
      <c r="AN67" s="41">
        <v>1296191.5934737769</v>
      </c>
      <c r="AO67" s="44"/>
    </row>
    <row r="68" spans="1:41" s="34" customFormat="1" ht="16.5" x14ac:dyDescent="0.3">
      <c r="A68" s="34" t="s">
        <v>191</v>
      </c>
      <c r="B68" s="34" t="s">
        <v>192</v>
      </c>
      <c r="C68" s="34" t="s">
        <v>108</v>
      </c>
      <c r="D68" s="39">
        <v>3</v>
      </c>
      <c r="E68" s="39" t="s">
        <v>1247</v>
      </c>
      <c r="F68" s="40" t="s">
        <v>1190</v>
      </c>
      <c r="G68" s="41">
        <v>1838011900</v>
      </c>
      <c r="H68" s="42">
        <v>2.3460000000000001</v>
      </c>
      <c r="I68" s="41">
        <v>2415796503</v>
      </c>
      <c r="J68" s="41">
        <v>5396355.7400000002</v>
      </c>
      <c r="K68" s="41">
        <v>5391146.6299999999</v>
      </c>
      <c r="L68" s="41">
        <v>0</v>
      </c>
      <c r="M68" s="41">
        <v>5391146.6299999999</v>
      </c>
      <c r="N68" s="41">
        <v>0</v>
      </c>
      <c r="O68" s="41">
        <v>0</v>
      </c>
      <c r="P68" s="41">
        <v>241579.65</v>
      </c>
      <c r="Q68" s="41">
        <v>20003362</v>
      </c>
      <c r="R68" s="41">
        <v>10404652</v>
      </c>
      <c r="S68" s="41">
        <v>0</v>
      </c>
      <c r="T68" s="41">
        <v>6892788</v>
      </c>
      <c r="U68" s="41">
        <v>183801</v>
      </c>
      <c r="V68" s="41">
        <v>0</v>
      </c>
      <c r="W68" s="41">
        <v>43117329.280000001</v>
      </c>
      <c r="X68" s="43">
        <v>1.9527478208114828E-2</v>
      </c>
      <c r="Y68" s="41">
        <v>1750</v>
      </c>
      <c r="Z68" s="41">
        <v>18750</v>
      </c>
      <c r="AA68" s="41">
        <v>410</v>
      </c>
      <c r="AB68" s="41">
        <v>20910</v>
      </c>
      <c r="AC68" s="41">
        <v>0</v>
      </c>
      <c r="AD68" s="41">
        <v>20910</v>
      </c>
      <c r="AE68" s="41">
        <v>0</v>
      </c>
      <c r="AF68" s="41">
        <v>0</v>
      </c>
      <c r="AG68" s="43">
        <f t="shared" si="3"/>
        <v>5632726.2800000003</v>
      </c>
      <c r="AH68" s="43">
        <f t="shared" si="4"/>
        <v>30408014</v>
      </c>
      <c r="AI68" s="43">
        <f t="shared" si="5"/>
        <v>7076589</v>
      </c>
      <c r="AJ68" s="41">
        <v>2124750786</v>
      </c>
      <c r="AK68" s="41">
        <v>2363052265</v>
      </c>
      <c r="AL68" s="41">
        <v>2617132137</v>
      </c>
      <c r="AM68" s="41">
        <v>2368311729.3333335</v>
      </c>
      <c r="AN68" s="41">
        <v>872376.50662262097</v>
      </c>
      <c r="AO68" s="44"/>
    </row>
    <row r="69" spans="1:41" s="34" customFormat="1" ht="16.5" x14ac:dyDescent="0.3">
      <c r="A69" s="34" t="s">
        <v>193</v>
      </c>
      <c r="B69" s="34" t="s">
        <v>194</v>
      </c>
      <c r="C69" s="34" t="s">
        <v>108</v>
      </c>
      <c r="D69" s="39">
        <v>1</v>
      </c>
      <c r="E69" s="39" t="s">
        <v>1246</v>
      </c>
      <c r="F69" s="40" t="s">
        <v>1190</v>
      </c>
      <c r="G69" s="41">
        <v>2358819300</v>
      </c>
      <c r="H69" s="42">
        <v>2.2949999999999999</v>
      </c>
      <c r="I69" s="41">
        <v>2405094578</v>
      </c>
      <c r="J69" s="41">
        <v>5372450</v>
      </c>
      <c r="K69" s="41">
        <v>5354708.8499999996</v>
      </c>
      <c r="L69" s="41">
        <v>0</v>
      </c>
      <c r="M69" s="41">
        <v>5354708.8499999996</v>
      </c>
      <c r="N69" s="41">
        <v>0</v>
      </c>
      <c r="O69" s="41">
        <v>0</v>
      </c>
      <c r="P69" s="41">
        <v>240509.46</v>
      </c>
      <c r="Q69" s="41">
        <v>14233670</v>
      </c>
      <c r="R69" s="41">
        <v>17674855</v>
      </c>
      <c r="S69" s="41">
        <v>0</v>
      </c>
      <c r="T69" s="41">
        <v>15814962</v>
      </c>
      <c r="U69" s="41">
        <v>0</v>
      </c>
      <c r="V69" s="41">
        <v>814918</v>
      </c>
      <c r="W69" s="41">
        <v>54133623.310000002</v>
      </c>
      <c r="X69" s="43">
        <v>2.9758740675327109E-2</v>
      </c>
      <c r="Y69" s="41">
        <v>422.6</v>
      </c>
      <c r="Z69" s="41">
        <v>30000</v>
      </c>
      <c r="AA69" s="41">
        <v>608.452</v>
      </c>
      <c r="AB69" s="41">
        <v>31031.052</v>
      </c>
      <c r="AC69" s="41">
        <v>0</v>
      </c>
      <c r="AD69" s="41">
        <v>31031.052</v>
      </c>
      <c r="AE69" s="41">
        <v>0</v>
      </c>
      <c r="AF69" s="41">
        <v>0</v>
      </c>
      <c r="AG69" s="43">
        <f t="shared" si="3"/>
        <v>5595218.3099999996</v>
      </c>
      <c r="AH69" s="43">
        <f t="shared" si="4"/>
        <v>31908525</v>
      </c>
      <c r="AI69" s="43">
        <f t="shared" si="5"/>
        <v>16629880</v>
      </c>
      <c r="AJ69" s="41">
        <v>2165122968</v>
      </c>
      <c r="AK69" s="41">
        <v>2444756798</v>
      </c>
      <c r="AL69" s="41">
        <v>2644416256</v>
      </c>
      <c r="AM69" s="41">
        <v>2418098674</v>
      </c>
      <c r="AN69" s="41">
        <v>881471.20386124798</v>
      </c>
      <c r="AO69" s="44"/>
    </row>
    <row r="70" spans="1:41" s="34" customFormat="1" ht="16.5" x14ac:dyDescent="0.3">
      <c r="A70" s="34" t="s">
        <v>195</v>
      </c>
      <c r="B70" s="34" t="s">
        <v>196</v>
      </c>
      <c r="C70" s="34" t="s">
        <v>108</v>
      </c>
      <c r="D70" s="39">
        <v>2</v>
      </c>
      <c r="E70" s="39" t="s">
        <v>1246</v>
      </c>
      <c r="F70" s="40" t="s">
        <v>1190</v>
      </c>
      <c r="G70" s="41">
        <v>4107250491</v>
      </c>
      <c r="H70" s="42">
        <v>1.4629999999999999</v>
      </c>
      <c r="I70" s="41">
        <v>4312030279</v>
      </c>
      <c r="J70" s="41">
        <v>9632123.1199999992</v>
      </c>
      <c r="K70" s="41">
        <v>9619305.0399999991</v>
      </c>
      <c r="L70" s="41">
        <v>0</v>
      </c>
      <c r="M70" s="41">
        <v>9619305.0399999991</v>
      </c>
      <c r="N70" s="41">
        <v>0</v>
      </c>
      <c r="O70" s="41">
        <v>0</v>
      </c>
      <c r="P70" s="41">
        <v>431203.03</v>
      </c>
      <c r="Q70" s="41">
        <v>27215624</v>
      </c>
      <c r="R70" s="41">
        <v>0</v>
      </c>
      <c r="S70" s="41">
        <v>0</v>
      </c>
      <c r="T70" s="41">
        <v>21330715.050000001</v>
      </c>
      <c r="U70" s="41">
        <v>0</v>
      </c>
      <c r="V70" s="41">
        <v>1487799.22</v>
      </c>
      <c r="W70" s="41">
        <v>60084646.340000004</v>
      </c>
      <c r="X70" s="43">
        <v>1.900313819750846E-2</v>
      </c>
      <c r="Y70" s="41">
        <v>2522.6</v>
      </c>
      <c r="Z70" s="41">
        <v>15500</v>
      </c>
      <c r="AA70" s="41">
        <v>360.452</v>
      </c>
      <c r="AB70" s="41">
        <v>18383.052</v>
      </c>
      <c r="AC70" s="41">
        <v>-250</v>
      </c>
      <c r="AD70" s="41">
        <v>18133.052</v>
      </c>
      <c r="AE70" s="41">
        <v>0</v>
      </c>
      <c r="AF70" s="41">
        <v>0</v>
      </c>
      <c r="AG70" s="43">
        <f t="shared" si="3"/>
        <v>10050508.069999998</v>
      </c>
      <c r="AH70" s="43">
        <f t="shared" si="4"/>
        <v>27215624</v>
      </c>
      <c r="AI70" s="43">
        <f t="shared" si="5"/>
        <v>22818514.27</v>
      </c>
      <c r="AJ70" s="41">
        <v>4189837209</v>
      </c>
      <c r="AK70" s="41">
        <v>4462559334</v>
      </c>
      <c r="AL70" s="41">
        <v>4682873304</v>
      </c>
      <c r="AM70" s="41">
        <v>4445089949</v>
      </c>
      <c r="AN70" s="41">
        <v>1561235.8370959349</v>
      </c>
      <c r="AO70" s="44"/>
    </row>
    <row r="71" spans="1:41" s="34" customFormat="1" ht="16.5" x14ac:dyDescent="0.3">
      <c r="A71" s="34" t="s">
        <v>197</v>
      </c>
      <c r="B71" s="34" t="s">
        <v>198</v>
      </c>
      <c r="C71" s="34" t="s">
        <v>108</v>
      </c>
      <c r="D71" s="39">
        <v>3</v>
      </c>
      <c r="E71" s="39" t="s">
        <v>1246</v>
      </c>
      <c r="F71" s="40" t="s">
        <v>1190</v>
      </c>
      <c r="G71" s="41">
        <v>12886241620</v>
      </c>
      <c r="H71" s="42">
        <v>1.4989999999999999</v>
      </c>
      <c r="I71" s="41">
        <v>13469883397</v>
      </c>
      <c r="J71" s="41">
        <v>30088744.010000002</v>
      </c>
      <c r="K71" s="41">
        <v>29733129.850000001</v>
      </c>
      <c r="L71" s="41">
        <v>0</v>
      </c>
      <c r="M71" s="41">
        <v>29733129.850000001</v>
      </c>
      <c r="N71" s="41">
        <v>0</v>
      </c>
      <c r="O71" s="41">
        <v>0</v>
      </c>
      <c r="P71" s="41">
        <v>1346988.34</v>
      </c>
      <c r="Q71" s="41">
        <v>91397809</v>
      </c>
      <c r="R71" s="41">
        <v>0</v>
      </c>
      <c r="S71" s="41">
        <v>0</v>
      </c>
      <c r="T71" s="41">
        <v>66054217</v>
      </c>
      <c r="U71" s="41">
        <v>0</v>
      </c>
      <c r="V71" s="41">
        <v>4594845</v>
      </c>
      <c r="W71" s="41">
        <v>193126989.19</v>
      </c>
      <c r="X71" s="43">
        <v>1.7519387189748815E-2</v>
      </c>
      <c r="Y71" s="41">
        <v>8750</v>
      </c>
      <c r="Z71" s="41">
        <v>98250</v>
      </c>
      <c r="AA71" s="41">
        <v>2140</v>
      </c>
      <c r="AB71" s="41">
        <v>109140</v>
      </c>
      <c r="AC71" s="41">
        <v>-750</v>
      </c>
      <c r="AD71" s="41">
        <v>108390</v>
      </c>
      <c r="AE71" s="41">
        <v>0</v>
      </c>
      <c r="AF71" s="41">
        <v>0</v>
      </c>
      <c r="AG71" s="43">
        <f t="shared" si="3"/>
        <v>31080118.190000001</v>
      </c>
      <c r="AH71" s="43">
        <f t="shared" si="4"/>
        <v>91397809</v>
      </c>
      <c r="AI71" s="43">
        <f t="shared" si="5"/>
        <v>70649062</v>
      </c>
      <c r="AJ71" s="41">
        <v>12652175281</v>
      </c>
      <c r="AK71" s="41">
        <v>13784548871</v>
      </c>
      <c r="AL71" s="41">
        <v>13811620171</v>
      </c>
      <c r="AM71" s="41">
        <v>13416114774.333334</v>
      </c>
      <c r="AN71" s="41">
        <v>4603868.7864599433</v>
      </c>
      <c r="AO71" s="44"/>
    </row>
    <row r="72" spans="1:41" s="34" customFormat="1" ht="16.5" x14ac:dyDescent="0.3">
      <c r="A72" s="34" t="s">
        <v>199</v>
      </c>
      <c r="B72" s="34" t="s">
        <v>200</v>
      </c>
      <c r="C72" s="34" t="s">
        <v>108</v>
      </c>
      <c r="D72" s="39">
        <v>1</v>
      </c>
      <c r="E72" s="39" t="s">
        <v>1246</v>
      </c>
      <c r="F72" s="40" t="s">
        <v>1190</v>
      </c>
      <c r="G72" s="41">
        <v>1582562748</v>
      </c>
      <c r="H72" s="42">
        <v>3.3329999999999997</v>
      </c>
      <c r="I72" s="41">
        <v>2402781479</v>
      </c>
      <c r="J72" s="41">
        <v>5367283.05</v>
      </c>
      <c r="K72" s="41">
        <v>5364136.76</v>
      </c>
      <c r="L72" s="41">
        <v>0</v>
      </c>
      <c r="M72" s="41">
        <v>5364136.76</v>
      </c>
      <c r="N72" s="41">
        <v>0</v>
      </c>
      <c r="O72" s="41">
        <v>0</v>
      </c>
      <c r="P72" s="41">
        <v>240278.15</v>
      </c>
      <c r="Q72" s="41">
        <v>34956482</v>
      </c>
      <c r="R72" s="41">
        <v>0</v>
      </c>
      <c r="S72" s="41">
        <v>0</v>
      </c>
      <c r="T72" s="41">
        <v>11272852</v>
      </c>
      <c r="U72" s="41">
        <v>110779</v>
      </c>
      <c r="V72" s="41">
        <v>791970</v>
      </c>
      <c r="W72" s="41">
        <v>52736497.909999996</v>
      </c>
      <c r="X72" s="43">
        <v>2.6073804358796117E-2</v>
      </c>
      <c r="Y72" s="41">
        <v>1166.44</v>
      </c>
      <c r="Z72" s="41">
        <v>43250</v>
      </c>
      <c r="AA72" s="41">
        <v>888.32880000000011</v>
      </c>
      <c r="AB72" s="41">
        <v>45304.768800000005</v>
      </c>
      <c r="AC72" s="41">
        <v>-250</v>
      </c>
      <c r="AD72" s="41">
        <v>45054.768800000005</v>
      </c>
      <c r="AE72" s="41">
        <v>0</v>
      </c>
      <c r="AF72" s="41">
        <v>0</v>
      </c>
      <c r="AG72" s="43">
        <f t="shared" si="3"/>
        <v>5604414.9100000001</v>
      </c>
      <c r="AH72" s="43">
        <f t="shared" si="4"/>
        <v>34956482</v>
      </c>
      <c r="AI72" s="43">
        <f t="shared" si="5"/>
        <v>12175601</v>
      </c>
      <c r="AJ72" s="41">
        <v>2235385954</v>
      </c>
      <c r="AK72" s="41">
        <v>2374565660</v>
      </c>
      <c r="AL72" s="41">
        <v>2464105880</v>
      </c>
      <c r="AM72" s="41">
        <v>2358019164.6666665</v>
      </c>
      <c r="AN72" s="41">
        <v>821816.473182705</v>
      </c>
      <c r="AO72" s="44"/>
    </row>
    <row r="73" spans="1:41" s="34" customFormat="1" ht="16.5" x14ac:dyDescent="0.3">
      <c r="A73" s="34" t="s">
        <v>201</v>
      </c>
      <c r="B73" s="34" t="s">
        <v>202</v>
      </c>
      <c r="C73" s="34" t="s">
        <v>108</v>
      </c>
      <c r="D73" s="39">
        <v>2</v>
      </c>
      <c r="E73" s="39" t="s">
        <v>1247</v>
      </c>
      <c r="F73" s="40" t="s">
        <v>1190</v>
      </c>
      <c r="G73" s="41">
        <v>5014066700</v>
      </c>
      <c r="H73" s="42">
        <v>2.0589999999999997</v>
      </c>
      <c r="I73" s="41">
        <v>4990032631</v>
      </c>
      <c r="J73" s="41">
        <v>11146630.6</v>
      </c>
      <c r="K73" s="41">
        <v>11131825.949999999</v>
      </c>
      <c r="L73" s="41">
        <v>0</v>
      </c>
      <c r="M73" s="41">
        <v>11131825.949999999</v>
      </c>
      <c r="N73" s="41">
        <v>0</v>
      </c>
      <c r="O73" s="41">
        <v>0</v>
      </c>
      <c r="P73" s="41">
        <v>499003.26</v>
      </c>
      <c r="Q73" s="41">
        <v>68711797</v>
      </c>
      <c r="R73" s="41">
        <v>0</v>
      </c>
      <c r="S73" s="41">
        <v>0</v>
      </c>
      <c r="T73" s="41">
        <v>21212150.120000001</v>
      </c>
      <c r="U73" s="41">
        <v>0</v>
      </c>
      <c r="V73" s="41">
        <v>1643588.76</v>
      </c>
      <c r="W73" s="41">
        <v>103198365.09</v>
      </c>
      <c r="X73" s="43">
        <v>2.2861213726578546E-2</v>
      </c>
      <c r="Y73" s="41">
        <v>750</v>
      </c>
      <c r="Z73" s="41">
        <v>46000</v>
      </c>
      <c r="AA73" s="41">
        <v>935</v>
      </c>
      <c r="AB73" s="41">
        <v>47685</v>
      </c>
      <c r="AC73" s="41">
        <v>-250</v>
      </c>
      <c r="AD73" s="41">
        <v>47435</v>
      </c>
      <c r="AE73" s="41">
        <v>0</v>
      </c>
      <c r="AF73" s="41">
        <v>0</v>
      </c>
      <c r="AG73" s="43">
        <f t="shared" si="3"/>
        <v>11630829.209999999</v>
      </c>
      <c r="AH73" s="43">
        <f t="shared" si="4"/>
        <v>68711797</v>
      </c>
      <c r="AI73" s="43">
        <f t="shared" si="5"/>
        <v>22855738.880000003</v>
      </c>
      <c r="AJ73" s="41">
        <v>4397812882</v>
      </c>
      <c r="AK73" s="41">
        <v>4930471211</v>
      </c>
      <c r="AL73" s="41">
        <v>5155544165</v>
      </c>
      <c r="AM73" s="41">
        <v>4827942752.666667</v>
      </c>
      <c r="AN73" s="41">
        <v>1718613.003051945</v>
      </c>
      <c r="AO73" s="44"/>
    </row>
    <row r="74" spans="1:41" s="34" customFormat="1" ht="16.5" x14ac:dyDescent="0.3">
      <c r="A74" s="34" t="s">
        <v>203</v>
      </c>
      <c r="B74" s="34" t="s">
        <v>204</v>
      </c>
      <c r="C74" s="34" t="s">
        <v>108</v>
      </c>
      <c r="D74" s="39">
        <v>3</v>
      </c>
      <c r="E74" s="39" t="s">
        <v>1246</v>
      </c>
      <c r="F74" s="40" t="s">
        <v>1190</v>
      </c>
      <c r="G74" s="41">
        <v>2747471595</v>
      </c>
      <c r="H74" s="42">
        <v>1.694</v>
      </c>
      <c r="I74" s="41">
        <v>2700850363</v>
      </c>
      <c r="J74" s="41">
        <v>6033103.0899999999</v>
      </c>
      <c r="K74" s="41">
        <v>6029956.0300000003</v>
      </c>
      <c r="L74" s="41">
        <v>0</v>
      </c>
      <c r="M74" s="41">
        <v>6029956.0300000003</v>
      </c>
      <c r="N74" s="41">
        <v>0</v>
      </c>
      <c r="O74" s="41">
        <v>0</v>
      </c>
      <c r="P74" s="41">
        <v>270085.03999999998</v>
      </c>
      <c r="Q74" s="41">
        <v>26466205</v>
      </c>
      <c r="R74" s="41">
        <v>0</v>
      </c>
      <c r="S74" s="41">
        <v>0</v>
      </c>
      <c r="T74" s="41">
        <v>12899179.810000001</v>
      </c>
      <c r="U74" s="41">
        <v>0</v>
      </c>
      <c r="V74" s="41">
        <v>875322</v>
      </c>
      <c r="W74" s="41">
        <v>46540747.880000003</v>
      </c>
      <c r="X74" s="43">
        <v>2.237524708474313E-2</v>
      </c>
      <c r="Y74" s="41">
        <v>3250</v>
      </c>
      <c r="Z74" s="41">
        <v>20250</v>
      </c>
      <c r="AA74" s="41">
        <v>470</v>
      </c>
      <c r="AB74" s="41">
        <v>23970</v>
      </c>
      <c r="AC74" s="41">
        <v>0</v>
      </c>
      <c r="AD74" s="41">
        <v>23970</v>
      </c>
      <c r="AE74" s="41">
        <v>0</v>
      </c>
      <c r="AF74" s="41">
        <v>0</v>
      </c>
      <c r="AG74" s="43">
        <f t="shared" si="3"/>
        <v>6300041.0700000003</v>
      </c>
      <c r="AH74" s="43">
        <f t="shared" si="4"/>
        <v>26466205</v>
      </c>
      <c r="AI74" s="43">
        <f t="shared" si="5"/>
        <v>13774501.810000001</v>
      </c>
      <c r="AJ74" s="41">
        <v>2684051634</v>
      </c>
      <c r="AK74" s="41">
        <v>2624669030</v>
      </c>
      <c r="AL74" s="41">
        <v>2771949733</v>
      </c>
      <c r="AM74" s="41">
        <v>2693556799</v>
      </c>
      <c r="AN74" s="41">
        <v>924415.98491642403</v>
      </c>
      <c r="AO74" s="44"/>
    </row>
    <row r="75" spans="1:41" s="34" customFormat="1" ht="16.5" x14ac:dyDescent="0.3">
      <c r="A75" s="34" t="s">
        <v>205</v>
      </c>
      <c r="B75" s="34" t="s">
        <v>206</v>
      </c>
      <c r="C75" s="34" t="s">
        <v>108</v>
      </c>
      <c r="D75" s="39">
        <v>1</v>
      </c>
      <c r="E75" s="39" t="s">
        <v>1246</v>
      </c>
      <c r="F75" s="40" t="s">
        <v>1190</v>
      </c>
      <c r="G75" s="41">
        <v>1797843350</v>
      </c>
      <c r="H75" s="42">
        <v>3.0609999999999999</v>
      </c>
      <c r="I75" s="41">
        <v>2118082389</v>
      </c>
      <c r="J75" s="41">
        <v>4731328.17</v>
      </c>
      <c r="K75" s="41">
        <v>4721206.58</v>
      </c>
      <c r="L75" s="41">
        <v>0</v>
      </c>
      <c r="M75" s="41">
        <v>4721206.58</v>
      </c>
      <c r="N75" s="41">
        <v>0</v>
      </c>
      <c r="O75" s="41">
        <v>0</v>
      </c>
      <c r="P75" s="41">
        <v>211808.24</v>
      </c>
      <c r="Q75" s="41">
        <v>30346646</v>
      </c>
      <c r="R75" s="41">
        <v>0</v>
      </c>
      <c r="S75" s="41">
        <v>0</v>
      </c>
      <c r="T75" s="41">
        <v>19028535.350000001</v>
      </c>
      <c r="U75" s="41">
        <v>0</v>
      </c>
      <c r="V75" s="41">
        <v>712433</v>
      </c>
      <c r="W75" s="41">
        <v>55020629.170000002</v>
      </c>
      <c r="X75" s="43">
        <v>3.6238610561508407E-2</v>
      </c>
      <c r="Y75" s="41">
        <v>2750</v>
      </c>
      <c r="Z75" s="41">
        <v>26750</v>
      </c>
      <c r="AA75" s="41">
        <v>590</v>
      </c>
      <c r="AB75" s="41">
        <v>30090</v>
      </c>
      <c r="AC75" s="41">
        <v>0</v>
      </c>
      <c r="AD75" s="41">
        <v>30090</v>
      </c>
      <c r="AE75" s="41">
        <v>0</v>
      </c>
      <c r="AF75" s="41">
        <v>0</v>
      </c>
      <c r="AG75" s="43">
        <f t="shared" si="3"/>
        <v>4933014.82</v>
      </c>
      <c r="AH75" s="43">
        <f t="shared" si="4"/>
        <v>30346646</v>
      </c>
      <c r="AI75" s="43">
        <f t="shared" si="5"/>
        <v>19740968.350000001</v>
      </c>
      <c r="AJ75" s="41">
        <v>2003431271</v>
      </c>
      <c r="AK75" s="41">
        <v>2137300035</v>
      </c>
      <c r="AL75" s="41">
        <v>2260585125</v>
      </c>
      <c r="AM75" s="41">
        <v>2133772143.6666667</v>
      </c>
      <c r="AN75" s="41">
        <v>753527.62147162505</v>
      </c>
      <c r="AO75" s="44"/>
    </row>
    <row r="76" spans="1:41" s="34" customFormat="1" ht="16.5" x14ac:dyDescent="0.3">
      <c r="A76" s="34" t="s">
        <v>207</v>
      </c>
      <c r="B76" s="34" t="s">
        <v>208</v>
      </c>
      <c r="C76" s="34" t="s">
        <v>108</v>
      </c>
      <c r="D76" s="39">
        <v>2</v>
      </c>
      <c r="E76" s="39" t="s">
        <v>1246</v>
      </c>
      <c r="F76" s="40" t="s">
        <v>1190</v>
      </c>
      <c r="G76" s="41">
        <v>6133035300</v>
      </c>
      <c r="H76" s="42">
        <v>2.8899999999999997</v>
      </c>
      <c r="I76" s="41">
        <v>9113454274</v>
      </c>
      <c r="J76" s="41">
        <v>20357443.690000001</v>
      </c>
      <c r="K76" s="41">
        <v>20348942.48</v>
      </c>
      <c r="L76" s="41">
        <v>0</v>
      </c>
      <c r="M76" s="41">
        <v>20348942.48</v>
      </c>
      <c r="N76" s="41">
        <v>0</v>
      </c>
      <c r="O76" s="41">
        <v>0</v>
      </c>
      <c r="P76" s="41">
        <v>911345.43</v>
      </c>
      <c r="Q76" s="41">
        <v>110431377</v>
      </c>
      <c r="R76" s="41">
        <v>0</v>
      </c>
      <c r="S76" s="41">
        <v>0</v>
      </c>
      <c r="T76" s="41">
        <v>42256311.270000003</v>
      </c>
      <c r="U76" s="41">
        <v>303000</v>
      </c>
      <c r="V76" s="41">
        <v>2933321.4</v>
      </c>
      <c r="W76" s="41">
        <v>177184297.58000001</v>
      </c>
      <c r="X76" s="43">
        <v>2.4758036550170094E-2</v>
      </c>
      <c r="Y76" s="41">
        <v>3159.6899999999996</v>
      </c>
      <c r="Z76" s="41">
        <v>53750</v>
      </c>
      <c r="AA76" s="41">
        <v>1138.1938</v>
      </c>
      <c r="AB76" s="41">
        <v>58047.883800000003</v>
      </c>
      <c r="AC76" s="41">
        <v>-1000</v>
      </c>
      <c r="AD76" s="41">
        <v>57047.883800000003</v>
      </c>
      <c r="AE76" s="41">
        <v>0</v>
      </c>
      <c r="AF76" s="41">
        <v>0</v>
      </c>
      <c r="AG76" s="43">
        <f t="shared" si="3"/>
        <v>21260287.91</v>
      </c>
      <c r="AH76" s="43">
        <f t="shared" si="4"/>
        <v>110431377</v>
      </c>
      <c r="AI76" s="43">
        <f t="shared" si="5"/>
        <v>45492632.670000002</v>
      </c>
      <c r="AJ76" s="41">
        <v>8368388622</v>
      </c>
      <c r="AK76" s="41">
        <v>8799972993</v>
      </c>
      <c r="AL76" s="41">
        <v>10133898381</v>
      </c>
      <c r="AM76" s="41">
        <v>9100753332</v>
      </c>
      <c r="AN76" s="41">
        <v>3377962.749033873</v>
      </c>
      <c r="AO76" s="44"/>
    </row>
    <row r="77" spans="1:41" s="34" customFormat="1" ht="16.5" x14ac:dyDescent="0.3">
      <c r="A77" s="34" t="s">
        <v>209</v>
      </c>
      <c r="B77" s="34" t="s">
        <v>210</v>
      </c>
      <c r="C77" s="34" t="s">
        <v>108</v>
      </c>
      <c r="D77" s="39">
        <v>3</v>
      </c>
      <c r="E77" s="39" t="s">
        <v>1247</v>
      </c>
      <c r="F77" s="40" t="s">
        <v>1190</v>
      </c>
      <c r="G77" s="41">
        <v>2559531800</v>
      </c>
      <c r="H77" s="42">
        <v>2.42</v>
      </c>
      <c r="I77" s="41">
        <v>2517753908</v>
      </c>
      <c r="J77" s="41">
        <v>5624106.0599999996</v>
      </c>
      <c r="K77" s="41">
        <v>5621766.4299999997</v>
      </c>
      <c r="L77" s="41">
        <v>0</v>
      </c>
      <c r="M77" s="41">
        <v>5621766.4299999997</v>
      </c>
      <c r="N77" s="41">
        <v>0</v>
      </c>
      <c r="O77" s="41">
        <v>0</v>
      </c>
      <c r="P77" s="41">
        <v>251775.39</v>
      </c>
      <c r="Q77" s="41">
        <v>19772268</v>
      </c>
      <c r="R77" s="41">
        <v>19217849</v>
      </c>
      <c r="S77" s="41">
        <v>0</v>
      </c>
      <c r="T77" s="41">
        <v>15980382.710000001</v>
      </c>
      <c r="U77" s="41">
        <v>255953.18</v>
      </c>
      <c r="V77" s="41">
        <v>821235.1</v>
      </c>
      <c r="W77" s="41">
        <v>61921229.810000002</v>
      </c>
      <c r="X77" s="43">
        <v>3.2857530576800749E-2</v>
      </c>
      <c r="Y77" s="41">
        <v>2000</v>
      </c>
      <c r="Z77" s="41">
        <v>38500</v>
      </c>
      <c r="AA77" s="41">
        <v>810</v>
      </c>
      <c r="AB77" s="41">
        <v>41310</v>
      </c>
      <c r="AC77" s="41">
        <v>-250</v>
      </c>
      <c r="AD77" s="41">
        <v>41060</v>
      </c>
      <c r="AE77" s="41">
        <v>0</v>
      </c>
      <c r="AF77" s="41">
        <v>0</v>
      </c>
      <c r="AG77" s="43">
        <f t="shared" si="3"/>
        <v>5873541.8199999994</v>
      </c>
      <c r="AH77" s="43">
        <f t="shared" si="4"/>
        <v>38990117</v>
      </c>
      <c r="AI77" s="43">
        <f t="shared" si="5"/>
        <v>17057570.990000002</v>
      </c>
      <c r="AJ77" s="41">
        <v>2307487618</v>
      </c>
      <c r="AK77" s="41">
        <v>2463707769</v>
      </c>
      <c r="AL77" s="41">
        <v>2755147255</v>
      </c>
      <c r="AM77" s="41">
        <v>2508780880.6666665</v>
      </c>
      <c r="AN77" s="41">
        <v>918381.49995091499</v>
      </c>
      <c r="AO77" s="44"/>
    </row>
    <row r="78" spans="1:41" s="34" customFormat="1" ht="16.5" x14ac:dyDescent="0.3">
      <c r="A78" s="34" t="s">
        <v>211</v>
      </c>
      <c r="B78" s="34" t="s">
        <v>212</v>
      </c>
      <c r="C78" s="34" t="s">
        <v>108</v>
      </c>
      <c r="D78" s="39">
        <v>1</v>
      </c>
      <c r="E78" s="39" t="s">
        <v>1246</v>
      </c>
      <c r="F78" s="40" t="s">
        <v>1190</v>
      </c>
      <c r="G78" s="41">
        <v>2260735741</v>
      </c>
      <c r="H78" s="42">
        <v>2.8009999999999997</v>
      </c>
      <c r="I78" s="41">
        <v>2832458248</v>
      </c>
      <c r="J78" s="41">
        <v>6327086.04</v>
      </c>
      <c r="K78" s="41">
        <v>6323872.8600000003</v>
      </c>
      <c r="L78" s="41">
        <v>0</v>
      </c>
      <c r="M78" s="41">
        <v>6323872.8600000003</v>
      </c>
      <c r="N78" s="41">
        <v>0</v>
      </c>
      <c r="O78" s="41">
        <v>0</v>
      </c>
      <c r="P78" s="41">
        <v>283245.82</v>
      </c>
      <c r="Q78" s="41">
        <v>26339388</v>
      </c>
      <c r="R78" s="41">
        <v>15081301</v>
      </c>
      <c r="S78" s="41">
        <v>0</v>
      </c>
      <c r="T78" s="41">
        <v>14140826</v>
      </c>
      <c r="U78" s="41">
        <v>226074</v>
      </c>
      <c r="V78" s="41">
        <v>925788</v>
      </c>
      <c r="W78" s="41">
        <v>63320495.68</v>
      </c>
      <c r="X78" s="43">
        <v>2.4169666756579545E-2</v>
      </c>
      <c r="Y78" s="41">
        <v>1250</v>
      </c>
      <c r="Z78" s="41">
        <v>44500</v>
      </c>
      <c r="AA78" s="41">
        <v>915</v>
      </c>
      <c r="AB78" s="41">
        <v>46665</v>
      </c>
      <c r="AC78" s="41">
        <v>0</v>
      </c>
      <c r="AD78" s="41">
        <v>46665</v>
      </c>
      <c r="AE78" s="41">
        <v>0</v>
      </c>
      <c r="AF78" s="41">
        <v>0</v>
      </c>
      <c r="AG78" s="43">
        <f t="shared" si="3"/>
        <v>6607118.6800000006</v>
      </c>
      <c r="AH78" s="43">
        <f t="shared" si="4"/>
        <v>41420689</v>
      </c>
      <c r="AI78" s="43">
        <f t="shared" si="5"/>
        <v>15292688</v>
      </c>
      <c r="AJ78" s="41">
        <v>2505303630</v>
      </c>
      <c r="AK78" s="41">
        <v>2777365516</v>
      </c>
      <c r="AL78" s="41">
        <v>3098596136</v>
      </c>
      <c r="AM78" s="41">
        <v>2793755094</v>
      </c>
      <c r="AN78" s="41">
        <v>1032864.345801288</v>
      </c>
      <c r="AO78" s="44"/>
    </row>
    <row r="79" spans="1:41" s="34" customFormat="1" ht="16.5" x14ac:dyDescent="0.3">
      <c r="A79" s="34" t="s">
        <v>213</v>
      </c>
      <c r="B79" s="34" t="s">
        <v>214</v>
      </c>
      <c r="C79" s="34" t="s">
        <v>108</v>
      </c>
      <c r="D79" s="39">
        <v>2</v>
      </c>
      <c r="E79" s="39" t="s">
        <v>1247</v>
      </c>
      <c r="F79" s="40" t="s">
        <v>1190</v>
      </c>
      <c r="G79" s="41">
        <v>963463900</v>
      </c>
      <c r="H79" s="42">
        <v>2.9339999999999997</v>
      </c>
      <c r="I79" s="41">
        <v>1410448867</v>
      </c>
      <c r="J79" s="41">
        <v>3150631.2</v>
      </c>
      <c r="K79" s="41">
        <v>3149948.2800000003</v>
      </c>
      <c r="L79" s="41">
        <v>0</v>
      </c>
      <c r="M79" s="41">
        <v>3149948.2800000003</v>
      </c>
      <c r="N79" s="41">
        <v>0</v>
      </c>
      <c r="O79" s="41">
        <v>0</v>
      </c>
      <c r="P79" s="41">
        <v>141044.89000000001</v>
      </c>
      <c r="Q79" s="41">
        <v>14627882</v>
      </c>
      <c r="R79" s="41">
        <v>0</v>
      </c>
      <c r="S79" s="41">
        <v>0</v>
      </c>
      <c r="T79" s="41">
        <v>9876804</v>
      </c>
      <c r="U79" s="41">
        <v>0</v>
      </c>
      <c r="V79" s="41">
        <v>466574</v>
      </c>
      <c r="W79" s="41">
        <v>28262253.170000002</v>
      </c>
      <c r="X79" s="43">
        <v>2.3698887925343616E-2</v>
      </c>
      <c r="Y79" s="41">
        <v>4443.84</v>
      </c>
      <c r="Z79" s="41">
        <v>22500</v>
      </c>
      <c r="AA79" s="41">
        <v>538.8768</v>
      </c>
      <c r="AB79" s="41">
        <v>27482.716800000002</v>
      </c>
      <c r="AC79" s="41">
        <v>-500</v>
      </c>
      <c r="AD79" s="41">
        <v>26982.716800000002</v>
      </c>
      <c r="AE79" s="41">
        <v>0</v>
      </c>
      <c r="AF79" s="41">
        <v>0</v>
      </c>
      <c r="AG79" s="43">
        <f t="shared" si="3"/>
        <v>3290993.1700000004</v>
      </c>
      <c r="AH79" s="43">
        <f t="shared" si="4"/>
        <v>14627882</v>
      </c>
      <c r="AI79" s="43">
        <f t="shared" si="5"/>
        <v>10343378</v>
      </c>
      <c r="AJ79" s="41">
        <v>1224147606</v>
      </c>
      <c r="AK79" s="41">
        <v>1399724505</v>
      </c>
      <c r="AL79" s="41">
        <v>1508004226</v>
      </c>
      <c r="AM79" s="41">
        <v>1377292112.3333333</v>
      </c>
      <c r="AN79" s="41">
        <v>502667.57266525802</v>
      </c>
      <c r="AO79" s="44"/>
    </row>
    <row r="80" spans="1:41" s="34" customFormat="1" ht="16.5" x14ac:dyDescent="0.3">
      <c r="A80" s="34" t="s">
        <v>215</v>
      </c>
      <c r="B80" s="34" t="s">
        <v>216</v>
      </c>
      <c r="C80" s="34" t="s">
        <v>108</v>
      </c>
      <c r="D80" s="39">
        <v>3</v>
      </c>
      <c r="E80" s="39" t="s">
        <v>1247</v>
      </c>
      <c r="F80" s="40" t="s">
        <v>1190</v>
      </c>
      <c r="G80" s="41">
        <v>250712172</v>
      </c>
      <c r="H80" s="42">
        <v>0.83899999999999997</v>
      </c>
      <c r="I80" s="41">
        <v>241256780</v>
      </c>
      <c r="J80" s="41">
        <v>538914.35</v>
      </c>
      <c r="K80" s="41">
        <v>531812.17999999993</v>
      </c>
      <c r="L80" s="41">
        <v>0</v>
      </c>
      <c r="M80" s="41">
        <v>531812.17999999993</v>
      </c>
      <c r="N80" s="41">
        <v>0</v>
      </c>
      <c r="O80" s="41">
        <v>0</v>
      </c>
      <c r="P80" s="41">
        <v>24125.68</v>
      </c>
      <c r="Q80" s="41">
        <v>717207</v>
      </c>
      <c r="R80" s="41">
        <v>0</v>
      </c>
      <c r="S80" s="41">
        <v>0</v>
      </c>
      <c r="T80" s="41">
        <v>828531</v>
      </c>
      <c r="U80" s="41">
        <v>0</v>
      </c>
      <c r="V80" s="41">
        <v>0</v>
      </c>
      <c r="W80" s="41">
        <v>2101675.86</v>
      </c>
      <c r="X80" s="43">
        <v>9.5563488095459035E-3</v>
      </c>
      <c r="Y80" s="41">
        <v>0</v>
      </c>
      <c r="Z80" s="41">
        <v>1000</v>
      </c>
      <c r="AA80" s="41">
        <v>20</v>
      </c>
      <c r="AB80" s="41">
        <v>1020</v>
      </c>
      <c r="AC80" s="41">
        <v>0</v>
      </c>
      <c r="AD80" s="41">
        <v>1020</v>
      </c>
      <c r="AE80" s="41">
        <v>0</v>
      </c>
      <c r="AF80" s="41">
        <v>0</v>
      </c>
      <c r="AG80" s="43">
        <f t="shared" si="3"/>
        <v>555937.86</v>
      </c>
      <c r="AH80" s="43">
        <f t="shared" si="4"/>
        <v>717207</v>
      </c>
      <c r="AI80" s="43">
        <f t="shared" si="5"/>
        <v>828531</v>
      </c>
      <c r="AJ80" s="41">
        <v>229027505</v>
      </c>
      <c r="AK80" s="41">
        <v>211457666</v>
      </c>
      <c r="AL80" s="41">
        <v>223970138</v>
      </c>
      <c r="AM80" s="41">
        <v>221485103</v>
      </c>
      <c r="AN80" s="41">
        <v>74656.638009953997</v>
      </c>
      <c r="AO80" s="44"/>
    </row>
    <row r="81" spans="1:41" s="34" customFormat="1" ht="16.5" x14ac:dyDescent="0.3">
      <c r="A81" s="34" t="s">
        <v>217</v>
      </c>
      <c r="B81" s="34" t="s">
        <v>218</v>
      </c>
      <c r="C81" s="34" t="s">
        <v>108</v>
      </c>
      <c r="D81" s="39">
        <v>1</v>
      </c>
      <c r="E81" s="39" t="s">
        <v>1246</v>
      </c>
      <c r="F81" s="40" t="s">
        <v>1190</v>
      </c>
      <c r="G81" s="41">
        <v>2749089838</v>
      </c>
      <c r="H81" s="42">
        <v>3.1999999999999997</v>
      </c>
      <c r="I81" s="41">
        <v>3800342107</v>
      </c>
      <c r="J81" s="41">
        <v>8489124.7699999996</v>
      </c>
      <c r="K81" s="41">
        <v>8455233.8300000001</v>
      </c>
      <c r="L81" s="41">
        <v>0</v>
      </c>
      <c r="M81" s="41">
        <v>8455233.8300000001</v>
      </c>
      <c r="N81" s="41">
        <v>0</v>
      </c>
      <c r="O81" s="41">
        <v>0</v>
      </c>
      <c r="P81" s="41">
        <v>380034.21</v>
      </c>
      <c r="Q81" s="41">
        <v>51968162</v>
      </c>
      <c r="R81" s="41">
        <v>0</v>
      </c>
      <c r="S81" s="41">
        <v>0</v>
      </c>
      <c r="T81" s="41">
        <v>25881943.989999998</v>
      </c>
      <c r="U81" s="41">
        <v>0</v>
      </c>
      <c r="V81" s="41">
        <v>1261714.01</v>
      </c>
      <c r="W81" s="41">
        <v>87947088.040000007</v>
      </c>
      <c r="X81" s="43">
        <v>2.6032604501457727E-2</v>
      </c>
      <c r="Y81" s="41">
        <v>3795.8900000000003</v>
      </c>
      <c r="Z81" s="41">
        <v>55500</v>
      </c>
      <c r="AA81" s="41">
        <v>1185.9177999999999</v>
      </c>
      <c r="AB81" s="41">
        <v>60481.807800000002</v>
      </c>
      <c r="AC81" s="41">
        <v>-1250</v>
      </c>
      <c r="AD81" s="41">
        <v>59231.807800000002</v>
      </c>
      <c r="AE81" s="41">
        <v>0</v>
      </c>
      <c r="AF81" s="41">
        <v>0</v>
      </c>
      <c r="AG81" s="43">
        <f t="shared" si="3"/>
        <v>8835268.040000001</v>
      </c>
      <c r="AH81" s="43">
        <f t="shared" si="4"/>
        <v>51968162</v>
      </c>
      <c r="AI81" s="43">
        <f t="shared" si="5"/>
        <v>27143658</v>
      </c>
      <c r="AJ81" s="41">
        <v>3697458446</v>
      </c>
      <c r="AK81" s="41">
        <v>3775617541</v>
      </c>
      <c r="AL81" s="41">
        <v>4126826329</v>
      </c>
      <c r="AM81" s="41">
        <v>3866634105.3333335</v>
      </c>
      <c r="AN81" s="41">
        <v>1378704.0102946111</v>
      </c>
      <c r="AO81" s="44"/>
    </row>
    <row r="82" spans="1:41" s="34" customFormat="1" ht="16.5" x14ac:dyDescent="0.3">
      <c r="A82" s="34" t="s">
        <v>219</v>
      </c>
      <c r="B82" s="34" t="s">
        <v>220</v>
      </c>
      <c r="C82" s="34" t="s">
        <v>108</v>
      </c>
      <c r="D82" s="39">
        <v>2</v>
      </c>
      <c r="E82" s="39" t="s">
        <v>1246</v>
      </c>
      <c r="F82" s="40" t="s">
        <v>1190</v>
      </c>
      <c r="G82" s="41">
        <v>3054382400</v>
      </c>
      <c r="H82" s="42">
        <v>2.3729999999999998</v>
      </c>
      <c r="I82" s="41">
        <v>3334540309</v>
      </c>
      <c r="J82" s="41">
        <v>7448626.4500000002</v>
      </c>
      <c r="K82" s="41">
        <v>7314588.0099999998</v>
      </c>
      <c r="L82" s="41">
        <v>0</v>
      </c>
      <c r="M82" s="41">
        <v>7314588.0099999998</v>
      </c>
      <c r="N82" s="41">
        <v>0</v>
      </c>
      <c r="O82" s="41">
        <v>0</v>
      </c>
      <c r="P82" s="41">
        <v>333454.03000000003</v>
      </c>
      <c r="Q82" s="41">
        <v>39366203</v>
      </c>
      <c r="R82" s="41">
        <v>0</v>
      </c>
      <c r="S82" s="41">
        <v>0</v>
      </c>
      <c r="T82" s="41">
        <v>24239540.620000001</v>
      </c>
      <c r="U82" s="41">
        <v>0</v>
      </c>
      <c r="V82" s="41">
        <v>1204537</v>
      </c>
      <c r="W82" s="41">
        <v>72458322.659999996</v>
      </c>
      <c r="X82" s="43">
        <v>2.8646209739702569E-2</v>
      </c>
      <c r="Y82" s="41">
        <v>9610.27</v>
      </c>
      <c r="Z82" s="41">
        <v>59000</v>
      </c>
      <c r="AA82" s="41">
        <v>1372.2054000000001</v>
      </c>
      <c r="AB82" s="41">
        <v>69982.47540000001</v>
      </c>
      <c r="AC82" s="41">
        <v>-1000</v>
      </c>
      <c r="AD82" s="41">
        <v>68982.47540000001</v>
      </c>
      <c r="AE82" s="41">
        <v>0</v>
      </c>
      <c r="AF82" s="41">
        <v>0</v>
      </c>
      <c r="AG82" s="43">
        <f t="shared" si="3"/>
        <v>7648042.04</v>
      </c>
      <c r="AH82" s="43">
        <f t="shared" si="4"/>
        <v>39366203</v>
      </c>
      <c r="AI82" s="43">
        <f t="shared" si="5"/>
        <v>25444077.620000001</v>
      </c>
      <c r="AJ82" s="41">
        <v>3083846565</v>
      </c>
      <c r="AK82" s="41">
        <v>3613615589</v>
      </c>
      <c r="AL82" s="41">
        <v>3750009085</v>
      </c>
      <c r="AM82" s="41">
        <v>3482490413</v>
      </c>
      <c r="AN82" s="41">
        <v>1250001.7783303049</v>
      </c>
      <c r="AO82" s="44"/>
    </row>
    <row r="83" spans="1:41" s="34" customFormat="1" ht="16.5" x14ac:dyDescent="0.3">
      <c r="A83" s="34" t="s">
        <v>221</v>
      </c>
      <c r="B83" s="34" t="s">
        <v>222</v>
      </c>
      <c r="C83" s="34" t="s">
        <v>108</v>
      </c>
      <c r="D83" s="39">
        <v>3</v>
      </c>
      <c r="E83" s="39" t="s">
        <v>1247</v>
      </c>
      <c r="F83" s="40" t="s">
        <v>1190</v>
      </c>
      <c r="G83" s="41">
        <v>2588133250</v>
      </c>
      <c r="H83" s="42">
        <v>1.0669999999999999</v>
      </c>
      <c r="I83" s="41">
        <v>2680808097</v>
      </c>
      <c r="J83" s="41">
        <v>5988333.0999999996</v>
      </c>
      <c r="K83" s="41">
        <v>5982334.9399999995</v>
      </c>
      <c r="L83" s="41">
        <v>0</v>
      </c>
      <c r="M83" s="41">
        <v>5982334.9399999995</v>
      </c>
      <c r="N83" s="41">
        <v>0</v>
      </c>
      <c r="O83" s="41">
        <v>0</v>
      </c>
      <c r="P83" s="41">
        <v>268080.81</v>
      </c>
      <c r="Q83" s="41">
        <v>10134349</v>
      </c>
      <c r="R83" s="41">
        <v>0</v>
      </c>
      <c r="S83" s="41">
        <v>0</v>
      </c>
      <c r="T83" s="41">
        <v>11225475.640000001</v>
      </c>
      <c r="U83" s="41">
        <v>0</v>
      </c>
      <c r="V83" s="41">
        <v>0</v>
      </c>
      <c r="W83" s="41">
        <v>27610240.390000001</v>
      </c>
      <c r="X83" s="43">
        <v>1.01853011884854E-2</v>
      </c>
      <c r="Y83" s="41">
        <v>0</v>
      </c>
      <c r="Z83" s="41">
        <v>6750</v>
      </c>
      <c r="AA83" s="41">
        <v>135</v>
      </c>
      <c r="AB83" s="41">
        <v>6885</v>
      </c>
      <c r="AC83" s="41">
        <v>-250</v>
      </c>
      <c r="AD83" s="41">
        <v>6635</v>
      </c>
      <c r="AE83" s="41">
        <v>0</v>
      </c>
      <c r="AF83" s="41">
        <v>0</v>
      </c>
      <c r="AG83" s="43">
        <f t="shared" si="3"/>
        <v>6250415.7499999991</v>
      </c>
      <c r="AH83" s="43">
        <f t="shared" si="4"/>
        <v>10134349</v>
      </c>
      <c r="AI83" s="43">
        <f t="shared" si="5"/>
        <v>11225475.640000001</v>
      </c>
      <c r="AJ83" s="41">
        <v>2528771166</v>
      </c>
      <c r="AK83" s="41">
        <v>2668320791</v>
      </c>
      <c r="AL83" s="41">
        <v>2955839710</v>
      </c>
      <c r="AM83" s="41">
        <v>2717643889</v>
      </c>
      <c r="AN83" s="41">
        <v>985278.91805343004</v>
      </c>
      <c r="AO83" s="44"/>
    </row>
    <row r="84" spans="1:41" s="34" customFormat="1" ht="16.5" x14ac:dyDescent="0.3">
      <c r="A84" s="34" t="s">
        <v>223</v>
      </c>
      <c r="B84" s="34" t="s">
        <v>224</v>
      </c>
      <c r="C84" s="34" t="s">
        <v>108</v>
      </c>
      <c r="D84" s="39">
        <v>1</v>
      </c>
      <c r="E84" s="39" t="s">
        <v>1246</v>
      </c>
      <c r="F84" s="40" t="s">
        <v>1190</v>
      </c>
      <c r="G84" s="41">
        <v>1148451100</v>
      </c>
      <c r="H84" s="42">
        <v>1.851</v>
      </c>
      <c r="I84" s="41">
        <v>1127200888</v>
      </c>
      <c r="J84" s="41">
        <v>2517917.79</v>
      </c>
      <c r="K84" s="41">
        <v>2512658.92</v>
      </c>
      <c r="L84" s="41">
        <v>0</v>
      </c>
      <c r="M84" s="41">
        <v>2512658.92</v>
      </c>
      <c r="N84" s="41">
        <v>0</v>
      </c>
      <c r="O84" s="41">
        <v>0</v>
      </c>
      <c r="P84" s="41">
        <v>112720.09</v>
      </c>
      <c r="Q84" s="41">
        <v>9276109</v>
      </c>
      <c r="R84" s="41">
        <v>0</v>
      </c>
      <c r="S84" s="41">
        <v>0</v>
      </c>
      <c r="T84" s="41">
        <v>9347254</v>
      </c>
      <c r="U84" s="41">
        <v>0</v>
      </c>
      <c r="V84" s="41">
        <v>0</v>
      </c>
      <c r="W84" s="41">
        <v>21248742.009999998</v>
      </c>
      <c r="X84" s="43">
        <v>2.7635628878015839E-2</v>
      </c>
      <c r="Y84" s="41">
        <v>1500</v>
      </c>
      <c r="Z84" s="41">
        <v>5500</v>
      </c>
      <c r="AA84" s="41">
        <v>140</v>
      </c>
      <c r="AB84" s="41">
        <v>7140</v>
      </c>
      <c r="AC84" s="41">
        <v>0</v>
      </c>
      <c r="AD84" s="41">
        <v>7140</v>
      </c>
      <c r="AE84" s="41">
        <v>0</v>
      </c>
      <c r="AF84" s="41">
        <v>0</v>
      </c>
      <c r="AG84" s="43">
        <f t="shared" si="3"/>
        <v>2625379.0099999998</v>
      </c>
      <c r="AH84" s="43">
        <f t="shared" si="4"/>
        <v>9276109</v>
      </c>
      <c r="AI84" s="43">
        <f t="shared" si="5"/>
        <v>9347254</v>
      </c>
      <c r="AJ84" s="41">
        <v>1067082767</v>
      </c>
      <c r="AK84" s="41">
        <v>1074802395</v>
      </c>
      <c r="AL84" s="41">
        <v>1167243724</v>
      </c>
      <c r="AM84" s="41">
        <v>1103042962</v>
      </c>
      <c r="AN84" s="41">
        <v>389080.85225209198</v>
      </c>
      <c r="AO84" s="44"/>
    </row>
    <row r="85" spans="1:41" s="34" customFormat="1" ht="16.5" x14ac:dyDescent="0.3">
      <c r="A85" s="34" t="s">
        <v>225</v>
      </c>
      <c r="B85" s="34" t="s">
        <v>226</v>
      </c>
      <c r="C85" s="34" t="s">
        <v>108</v>
      </c>
      <c r="D85" s="39">
        <v>2</v>
      </c>
      <c r="E85" s="39" t="s">
        <v>1246</v>
      </c>
      <c r="F85" s="40" t="s">
        <v>1190</v>
      </c>
      <c r="G85" s="41">
        <v>8440153600</v>
      </c>
      <c r="H85" s="42">
        <v>2.2919999999999998</v>
      </c>
      <c r="I85" s="41">
        <v>8716207580</v>
      </c>
      <c r="J85" s="41">
        <v>19470082.32</v>
      </c>
      <c r="K85" s="41">
        <v>19433675.420000002</v>
      </c>
      <c r="L85" s="41">
        <v>0</v>
      </c>
      <c r="M85" s="41">
        <v>19433675.420000002</v>
      </c>
      <c r="N85" s="41">
        <v>0</v>
      </c>
      <c r="O85" s="41">
        <v>0</v>
      </c>
      <c r="P85" s="41">
        <v>871620.76</v>
      </c>
      <c r="Q85" s="41">
        <v>105535638</v>
      </c>
      <c r="R85" s="41">
        <v>0</v>
      </c>
      <c r="S85" s="41">
        <v>0</v>
      </c>
      <c r="T85" s="41">
        <v>63796043.979999997</v>
      </c>
      <c r="U85" s="41">
        <v>844015</v>
      </c>
      <c r="V85" s="41">
        <v>2895095.04</v>
      </c>
      <c r="W85" s="41">
        <v>193376088.19999999</v>
      </c>
      <c r="X85" s="43">
        <v>3.0955705643712764E-2</v>
      </c>
      <c r="Y85" s="41">
        <v>14374.66</v>
      </c>
      <c r="Z85" s="41">
        <v>78000</v>
      </c>
      <c r="AA85" s="41">
        <v>1847.4932000000001</v>
      </c>
      <c r="AB85" s="41">
        <v>94222.153200000001</v>
      </c>
      <c r="AC85" s="41">
        <v>-1250</v>
      </c>
      <c r="AD85" s="41">
        <v>92972.153200000001</v>
      </c>
      <c r="AE85" s="41">
        <v>0</v>
      </c>
      <c r="AF85" s="41">
        <v>0</v>
      </c>
      <c r="AG85" s="43">
        <f t="shared" si="3"/>
        <v>20305296.180000003</v>
      </c>
      <c r="AH85" s="43">
        <f t="shared" si="4"/>
        <v>105535638</v>
      </c>
      <c r="AI85" s="43">
        <f t="shared" si="5"/>
        <v>67535154.019999996</v>
      </c>
      <c r="AJ85" s="41">
        <v>7870232279</v>
      </c>
      <c r="AK85" s="41">
        <v>8685293803</v>
      </c>
      <c r="AL85" s="41">
        <v>9393604452</v>
      </c>
      <c r="AM85" s="41">
        <v>8649710178</v>
      </c>
      <c r="AN85" s="41">
        <v>3131198.3527985159</v>
      </c>
      <c r="AO85" s="44"/>
    </row>
    <row r="86" spans="1:41" s="34" customFormat="1" ht="16.5" x14ac:dyDescent="0.3">
      <c r="A86" s="34" t="s">
        <v>227</v>
      </c>
      <c r="B86" s="34" t="s">
        <v>228</v>
      </c>
      <c r="C86" s="34" t="s">
        <v>108</v>
      </c>
      <c r="D86" s="39">
        <v>3</v>
      </c>
      <c r="E86" s="39" t="s">
        <v>1246</v>
      </c>
      <c r="F86" s="40" t="s">
        <v>1190</v>
      </c>
      <c r="G86" s="41">
        <v>4109114600</v>
      </c>
      <c r="H86" s="42">
        <v>2.9729999999999999</v>
      </c>
      <c r="I86" s="41">
        <v>5855336979</v>
      </c>
      <c r="J86" s="41">
        <v>13079529.369999999</v>
      </c>
      <c r="K86" s="41">
        <v>13069616.029999999</v>
      </c>
      <c r="L86" s="41">
        <v>0</v>
      </c>
      <c r="M86" s="41">
        <v>13069616.029999999</v>
      </c>
      <c r="N86" s="41">
        <v>0</v>
      </c>
      <c r="O86" s="41">
        <v>0</v>
      </c>
      <c r="P86" s="41">
        <v>585533.69999999995</v>
      </c>
      <c r="Q86" s="41">
        <v>79054503</v>
      </c>
      <c r="R86" s="41">
        <v>0</v>
      </c>
      <c r="S86" s="41">
        <v>0</v>
      </c>
      <c r="T86" s="41">
        <v>27082457</v>
      </c>
      <c r="U86" s="41">
        <v>410912</v>
      </c>
      <c r="V86" s="41">
        <v>1937938</v>
      </c>
      <c r="W86" s="41">
        <v>122140959.73</v>
      </c>
      <c r="X86" s="43">
        <v>2.4728603635278498E-2</v>
      </c>
      <c r="Y86" s="41">
        <v>2500</v>
      </c>
      <c r="Z86" s="41">
        <v>28750</v>
      </c>
      <c r="AA86" s="41">
        <v>625</v>
      </c>
      <c r="AB86" s="41">
        <v>31875</v>
      </c>
      <c r="AC86" s="41">
        <v>-169.17000000000002</v>
      </c>
      <c r="AD86" s="41">
        <v>31705.83</v>
      </c>
      <c r="AE86" s="41">
        <v>0</v>
      </c>
      <c r="AF86" s="41">
        <v>0</v>
      </c>
      <c r="AG86" s="43">
        <f t="shared" si="3"/>
        <v>13655149.729999999</v>
      </c>
      <c r="AH86" s="43">
        <f t="shared" si="4"/>
        <v>79054503</v>
      </c>
      <c r="AI86" s="43">
        <f t="shared" si="5"/>
        <v>29431307</v>
      </c>
      <c r="AJ86" s="41">
        <v>5341547729</v>
      </c>
      <c r="AK86" s="41">
        <v>5813818842</v>
      </c>
      <c r="AL86" s="41">
        <v>6395509105</v>
      </c>
      <c r="AM86" s="41">
        <v>5850291892</v>
      </c>
      <c r="AN86" s="41">
        <v>2131834.2364969649</v>
      </c>
      <c r="AO86" s="44"/>
    </row>
    <row r="87" spans="1:41" s="34" customFormat="1" ht="16.5" x14ac:dyDescent="0.3">
      <c r="A87" s="34" t="s">
        <v>229</v>
      </c>
      <c r="B87" s="34" t="s">
        <v>230</v>
      </c>
      <c r="C87" s="34" t="s">
        <v>108</v>
      </c>
      <c r="D87" s="39">
        <v>1</v>
      </c>
      <c r="E87" s="39" t="s">
        <v>1246</v>
      </c>
      <c r="F87" s="40" t="s">
        <v>1190</v>
      </c>
      <c r="G87" s="41">
        <v>589129300</v>
      </c>
      <c r="H87" s="42">
        <v>1.0499999999999998</v>
      </c>
      <c r="I87" s="41">
        <v>694235987</v>
      </c>
      <c r="J87" s="41">
        <v>1550769.84</v>
      </c>
      <c r="K87" s="41">
        <v>1550769.84</v>
      </c>
      <c r="L87" s="41">
        <v>0</v>
      </c>
      <c r="M87" s="41">
        <v>1550769.84</v>
      </c>
      <c r="N87" s="41">
        <v>0</v>
      </c>
      <c r="O87" s="41">
        <v>0</v>
      </c>
      <c r="P87" s="41">
        <v>69423.600000000006</v>
      </c>
      <c r="Q87" s="41">
        <v>201230</v>
      </c>
      <c r="R87" s="41">
        <v>0</v>
      </c>
      <c r="S87" s="41">
        <v>0</v>
      </c>
      <c r="T87" s="41">
        <v>4362233.1900000004</v>
      </c>
      <c r="U87" s="41">
        <v>0</v>
      </c>
      <c r="V87" s="41">
        <v>0</v>
      </c>
      <c r="W87" s="41">
        <v>6183656.6300000008</v>
      </c>
      <c r="X87" s="43">
        <v>1.0852725131794201E-2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  <c r="AG87" s="43">
        <f t="shared" si="3"/>
        <v>1620193.4400000002</v>
      </c>
      <c r="AH87" s="43">
        <f t="shared" si="4"/>
        <v>201230</v>
      </c>
      <c r="AI87" s="43">
        <f t="shared" si="5"/>
        <v>4362233.1900000004</v>
      </c>
      <c r="AJ87" s="41">
        <v>652248260</v>
      </c>
      <c r="AK87" s="41">
        <v>634980185</v>
      </c>
      <c r="AL87" s="41">
        <v>623376629</v>
      </c>
      <c r="AM87" s="41">
        <v>636868358</v>
      </c>
      <c r="AN87" s="41">
        <v>208033.36829975701</v>
      </c>
      <c r="AO87" s="44"/>
    </row>
    <row r="88" spans="1:41" s="34" customFormat="1" ht="16.5" x14ac:dyDescent="0.3">
      <c r="A88" s="34" t="s">
        <v>231</v>
      </c>
      <c r="B88" s="34" t="s">
        <v>232</v>
      </c>
      <c r="C88" s="34" t="s">
        <v>108</v>
      </c>
      <c r="D88" s="39">
        <v>2</v>
      </c>
      <c r="E88" s="39" t="s">
        <v>1247</v>
      </c>
      <c r="F88" s="40" t="s">
        <v>1190</v>
      </c>
      <c r="G88" s="41">
        <v>2427717402</v>
      </c>
      <c r="H88" s="42">
        <v>2.59</v>
      </c>
      <c r="I88" s="41">
        <v>3592195375</v>
      </c>
      <c r="J88" s="41">
        <v>8024170.9500000002</v>
      </c>
      <c r="K88" s="41">
        <v>8018406.25</v>
      </c>
      <c r="L88" s="41">
        <v>0</v>
      </c>
      <c r="M88" s="41">
        <v>8018406.25</v>
      </c>
      <c r="N88" s="41">
        <v>0</v>
      </c>
      <c r="O88" s="41">
        <v>0</v>
      </c>
      <c r="P88" s="41">
        <v>359219.54</v>
      </c>
      <c r="Q88" s="41">
        <v>25716660</v>
      </c>
      <c r="R88" s="41">
        <v>15946451</v>
      </c>
      <c r="S88" s="41">
        <v>0</v>
      </c>
      <c r="T88" s="41">
        <v>11396883.08</v>
      </c>
      <c r="U88" s="41">
        <v>242761</v>
      </c>
      <c r="V88" s="41">
        <v>1176835</v>
      </c>
      <c r="W88" s="41">
        <v>62857215.869999997</v>
      </c>
      <c r="X88" s="43">
        <v>2.2703420523292592E-2</v>
      </c>
      <c r="Y88" s="41">
        <v>1000</v>
      </c>
      <c r="Z88" s="41">
        <v>16750</v>
      </c>
      <c r="AA88" s="41">
        <v>355</v>
      </c>
      <c r="AB88" s="41">
        <v>18105</v>
      </c>
      <c r="AC88" s="41">
        <v>0</v>
      </c>
      <c r="AD88" s="41">
        <v>18105</v>
      </c>
      <c r="AE88" s="41">
        <v>0</v>
      </c>
      <c r="AF88" s="41">
        <v>0</v>
      </c>
      <c r="AG88" s="43">
        <f t="shared" si="3"/>
        <v>8377625.79</v>
      </c>
      <c r="AH88" s="43">
        <f t="shared" si="4"/>
        <v>41663111</v>
      </c>
      <c r="AI88" s="43">
        <f t="shared" si="5"/>
        <v>12816479.08</v>
      </c>
      <c r="AJ88" s="41">
        <v>3331549179</v>
      </c>
      <c r="AK88" s="41">
        <v>3530407509</v>
      </c>
      <c r="AL88" s="41">
        <v>4058882130</v>
      </c>
      <c r="AM88" s="41">
        <v>3640279606</v>
      </c>
      <c r="AN88" s="41">
        <v>1352992.6903392901</v>
      </c>
      <c r="AO88" s="44"/>
    </row>
    <row r="89" spans="1:41" s="34" customFormat="1" ht="16.5" x14ac:dyDescent="0.3">
      <c r="A89" s="34" t="s">
        <v>233</v>
      </c>
      <c r="B89" s="34" t="s">
        <v>234</v>
      </c>
      <c r="C89" s="34" t="s">
        <v>108</v>
      </c>
      <c r="D89" s="39">
        <v>3</v>
      </c>
      <c r="E89" s="39" t="s">
        <v>1247</v>
      </c>
      <c r="F89" s="40" t="s">
        <v>1190</v>
      </c>
      <c r="G89" s="41">
        <v>2212081200</v>
      </c>
      <c r="H89" s="42">
        <v>2.2949999999999999</v>
      </c>
      <c r="I89" s="41">
        <v>2341736476</v>
      </c>
      <c r="J89" s="41">
        <v>5230922</v>
      </c>
      <c r="K89" s="41">
        <v>5242630.33</v>
      </c>
      <c r="L89" s="41">
        <v>0</v>
      </c>
      <c r="M89" s="41">
        <v>5242630.33</v>
      </c>
      <c r="N89" s="41">
        <v>0</v>
      </c>
      <c r="O89" s="41">
        <v>0</v>
      </c>
      <c r="P89" s="41">
        <v>234173.65</v>
      </c>
      <c r="Q89" s="41">
        <v>35166199</v>
      </c>
      <c r="R89" s="41">
        <v>0</v>
      </c>
      <c r="S89" s="41">
        <v>0</v>
      </c>
      <c r="T89" s="41">
        <v>9217026</v>
      </c>
      <c r="U89" s="41">
        <v>110604</v>
      </c>
      <c r="V89" s="41">
        <v>778234</v>
      </c>
      <c r="W89" s="41">
        <v>50748866.980000004</v>
      </c>
      <c r="X89" s="43">
        <v>2.6016101327033529E-2</v>
      </c>
      <c r="Y89" s="41">
        <v>4000</v>
      </c>
      <c r="Z89" s="41">
        <v>43000</v>
      </c>
      <c r="AA89" s="41">
        <v>940</v>
      </c>
      <c r="AB89" s="41">
        <v>47940</v>
      </c>
      <c r="AC89" s="41">
        <v>250</v>
      </c>
      <c r="AD89" s="41">
        <v>48190</v>
      </c>
      <c r="AE89" s="41">
        <v>0</v>
      </c>
      <c r="AF89" s="41">
        <v>0</v>
      </c>
      <c r="AG89" s="43">
        <f t="shared" si="3"/>
        <v>5476803.9800000004</v>
      </c>
      <c r="AH89" s="43">
        <f t="shared" si="4"/>
        <v>35166199</v>
      </c>
      <c r="AI89" s="43">
        <f t="shared" si="5"/>
        <v>10105864</v>
      </c>
      <c r="AJ89" s="41">
        <v>2100886250</v>
      </c>
      <c r="AK89" s="41">
        <v>2334605157</v>
      </c>
      <c r="AL89" s="41">
        <v>2525092694</v>
      </c>
      <c r="AM89" s="41">
        <v>2320194700.3333335</v>
      </c>
      <c r="AN89" s="41">
        <v>841730.05626910203</v>
      </c>
      <c r="AO89" s="44"/>
    </row>
    <row r="90" spans="1:41" s="34" customFormat="1" ht="16.5" x14ac:dyDescent="0.3">
      <c r="A90" s="34" t="s">
        <v>235</v>
      </c>
      <c r="B90" s="34" t="s">
        <v>236</v>
      </c>
      <c r="C90" s="34" t="s">
        <v>108</v>
      </c>
      <c r="D90" s="39">
        <v>1</v>
      </c>
      <c r="E90" s="39" t="s">
        <v>1246</v>
      </c>
      <c r="F90" s="40" t="s">
        <v>1190</v>
      </c>
      <c r="G90" s="41">
        <v>1769442768</v>
      </c>
      <c r="H90" s="42">
        <v>1.95</v>
      </c>
      <c r="I90" s="41">
        <v>1714018757</v>
      </c>
      <c r="J90" s="41">
        <v>3828739.28</v>
      </c>
      <c r="K90" s="41">
        <v>3819631.98</v>
      </c>
      <c r="L90" s="41">
        <v>0</v>
      </c>
      <c r="M90" s="41">
        <v>3819631.98</v>
      </c>
      <c r="N90" s="41">
        <v>0</v>
      </c>
      <c r="O90" s="41">
        <v>0</v>
      </c>
      <c r="P90" s="41">
        <v>171401.88</v>
      </c>
      <c r="Q90" s="41">
        <v>17880251</v>
      </c>
      <c r="R90" s="41">
        <v>0</v>
      </c>
      <c r="S90" s="41">
        <v>0</v>
      </c>
      <c r="T90" s="41">
        <v>12085911.42</v>
      </c>
      <c r="U90" s="41">
        <v>0</v>
      </c>
      <c r="V90" s="41">
        <v>546550.43999999994</v>
      </c>
      <c r="W90" s="41">
        <v>34503746.719999999</v>
      </c>
      <c r="X90" s="43">
        <v>2.8573908140413738E-2</v>
      </c>
      <c r="Y90" s="41">
        <v>5614.98</v>
      </c>
      <c r="Z90" s="41">
        <v>22000</v>
      </c>
      <c r="AA90" s="41">
        <v>552.29960000000005</v>
      </c>
      <c r="AB90" s="41">
        <v>28167.279600000002</v>
      </c>
      <c r="AC90" s="41">
        <v>-88.36</v>
      </c>
      <c r="AD90" s="41">
        <v>28078.919600000001</v>
      </c>
      <c r="AE90" s="41">
        <v>0</v>
      </c>
      <c r="AF90" s="41">
        <v>0</v>
      </c>
      <c r="AG90" s="43">
        <f t="shared" si="3"/>
        <v>3991033.86</v>
      </c>
      <c r="AH90" s="43">
        <f t="shared" si="4"/>
        <v>17880251</v>
      </c>
      <c r="AI90" s="43">
        <f t="shared" si="5"/>
        <v>12632461.859999999</v>
      </c>
      <c r="AJ90" s="41">
        <v>1502424525</v>
      </c>
      <c r="AK90" s="41">
        <v>1638563714</v>
      </c>
      <c r="AL90" s="41">
        <v>1826941918</v>
      </c>
      <c r="AM90" s="41">
        <v>1655976719</v>
      </c>
      <c r="AN90" s="41">
        <v>609544.61912143801</v>
      </c>
      <c r="AO90" s="44"/>
    </row>
    <row r="91" spans="1:41" s="34" customFormat="1" ht="16.5" x14ac:dyDescent="0.3">
      <c r="A91" s="34" t="s">
        <v>237</v>
      </c>
      <c r="B91" s="34" t="s">
        <v>238</v>
      </c>
      <c r="C91" s="34" t="s">
        <v>108</v>
      </c>
      <c r="D91" s="39">
        <v>2</v>
      </c>
      <c r="E91" s="39" t="s">
        <v>1247</v>
      </c>
      <c r="F91" s="40" t="s">
        <v>1190</v>
      </c>
      <c r="G91" s="41">
        <v>1650988396</v>
      </c>
      <c r="H91" s="42">
        <v>2.859</v>
      </c>
      <c r="I91" s="41">
        <v>2428421656</v>
      </c>
      <c r="J91" s="41">
        <v>5424557.54</v>
      </c>
      <c r="K91" s="41">
        <v>5422689.1699999999</v>
      </c>
      <c r="L91" s="41">
        <v>0</v>
      </c>
      <c r="M91" s="41">
        <v>5422689.1699999999</v>
      </c>
      <c r="N91" s="41">
        <v>0</v>
      </c>
      <c r="O91" s="41">
        <v>0</v>
      </c>
      <c r="P91" s="41">
        <v>242842.17</v>
      </c>
      <c r="Q91" s="41">
        <v>0</v>
      </c>
      <c r="R91" s="41">
        <v>29389809</v>
      </c>
      <c r="S91" s="41">
        <v>0</v>
      </c>
      <c r="T91" s="41">
        <v>11328065</v>
      </c>
      <c r="U91" s="41">
        <v>0</v>
      </c>
      <c r="V91" s="41">
        <v>807373</v>
      </c>
      <c r="W91" s="41">
        <v>47190778.340000004</v>
      </c>
      <c r="X91" s="43">
        <v>2.3084307336176654E-2</v>
      </c>
      <c r="Y91" s="41">
        <v>4043.15</v>
      </c>
      <c r="Z91" s="41">
        <v>55250</v>
      </c>
      <c r="AA91" s="41">
        <v>1185.8630000000001</v>
      </c>
      <c r="AB91" s="41">
        <v>60479.012999999999</v>
      </c>
      <c r="AC91" s="41">
        <v>0</v>
      </c>
      <c r="AD91" s="41">
        <v>60479.012999999999</v>
      </c>
      <c r="AE91" s="41">
        <v>0</v>
      </c>
      <c r="AF91" s="41">
        <v>0</v>
      </c>
      <c r="AG91" s="43">
        <f t="shared" si="3"/>
        <v>5665531.3399999999</v>
      </c>
      <c r="AH91" s="43">
        <f t="shared" si="4"/>
        <v>29389809</v>
      </c>
      <c r="AI91" s="43">
        <f t="shared" si="5"/>
        <v>12135438</v>
      </c>
      <c r="AJ91" s="41">
        <v>2226910814</v>
      </c>
      <c r="AK91" s="41">
        <v>2421314513</v>
      </c>
      <c r="AL91" s="41">
        <v>2604135869</v>
      </c>
      <c r="AM91" s="41">
        <v>2417453732</v>
      </c>
      <c r="AN91" s="41">
        <v>868293.58670554496</v>
      </c>
      <c r="AO91" s="44"/>
    </row>
    <row r="92" spans="1:41" s="34" customFormat="1" ht="16.5" x14ac:dyDescent="0.3">
      <c r="A92" s="34" t="s">
        <v>239</v>
      </c>
      <c r="B92" s="34" t="s">
        <v>240</v>
      </c>
      <c r="C92" s="34" t="s">
        <v>108</v>
      </c>
      <c r="D92" s="39">
        <v>3</v>
      </c>
      <c r="E92" s="39" t="s">
        <v>1247</v>
      </c>
      <c r="F92" s="40" t="s">
        <v>1190</v>
      </c>
      <c r="G92" s="41">
        <v>2551567800</v>
      </c>
      <c r="H92" s="42">
        <v>2.1619999999999999</v>
      </c>
      <c r="I92" s="41">
        <v>2614393289</v>
      </c>
      <c r="J92" s="41">
        <v>5839977.0899999999</v>
      </c>
      <c r="K92" s="41">
        <v>5807683.8499999996</v>
      </c>
      <c r="L92" s="41">
        <v>0</v>
      </c>
      <c r="M92" s="41">
        <v>5807683.8499999996</v>
      </c>
      <c r="N92" s="41">
        <v>0</v>
      </c>
      <c r="O92" s="41">
        <v>0</v>
      </c>
      <c r="P92" s="41">
        <v>261439.33</v>
      </c>
      <c r="Q92" s="41">
        <v>0</v>
      </c>
      <c r="R92" s="41">
        <v>31923655</v>
      </c>
      <c r="S92" s="41">
        <v>0</v>
      </c>
      <c r="T92" s="41">
        <v>16272944</v>
      </c>
      <c r="U92" s="41">
        <v>0</v>
      </c>
      <c r="V92" s="41">
        <v>887196</v>
      </c>
      <c r="W92" s="41">
        <v>55152918.18</v>
      </c>
      <c r="X92" s="43">
        <v>2.6268028093418893E-2</v>
      </c>
      <c r="Y92" s="41">
        <v>750</v>
      </c>
      <c r="Z92" s="41">
        <v>39500</v>
      </c>
      <c r="AA92" s="41">
        <v>805</v>
      </c>
      <c r="AB92" s="41">
        <v>41055</v>
      </c>
      <c r="AC92" s="41">
        <v>0</v>
      </c>
      <c r="AD92" s="41">
        <v>41055</v>
      </c>
      <c r="AE92" s="41">
        <v>0</v>
      </c>
      <c r="AF92" s="41">
        <v>0</v>
      </c>
      <c r="AG92" s="43">
        <f t="shared" si="3"/>
        <v>6069123.1799999997</v>
      </c>
      <c r="AH92" s="43">
        <f t="shared" si="4"/>
        <v>31923655</v>
      </c>
      <c r="AI92" s="43">
        <f t="shared" si="5"/>
        <v>17160140</v>
      </c>
      <c r="AJ92" s="41">
        <v>2390940986</v>
      </c>
      <c r="AK92" s="41">
        <v>2661591403</v>
      </c>
      <c r="AL92" s="41">
        <v>2975589271</v>
      </c>
      <c r="AM92" s="41">
        <v>2676040553.3333335</v>
      </c>
      <c r="AN92" s="41">
        <v>991862.09847024304</v>
      </c>
      <c r="AO92" s="44"/>
    </row>
    <row r="93" spans="1:41" s="34" customFormat="1" ht="16.5" x14ac:dyDescent="0.3">
      <c r="A93" s="34" t="s">
        <v>241</v>
      </c>
      <c r="B93" s="34" t="s">
        <v>242</v>
      </c>
      <c r="C93" s="34" t="s">
        <v>108</v>
      </c>
      <c r="D93" s="39">
        <v>1</v>
      </c>
      <c r="E93" s="39" t="s">
        <v>1246</v>
      </c>
      <c r="F93" s="40" t="s">
        <v>1190</v>
      </c>
      <c r="G93" s="41">
        <v>2434119000</v>
      </c>
      <c r="H93" s="42">
        <v>2.1859999999999999</v>
      </c>
      <c r="I93" s="41">
        <v>2604821817</v>
      </c>
      <c r="J93" s="41">
        <v>5818596.5300000003</v>
      </c>
      <c r="K93" s="41">
        <v>5749804.0700000003</v>
      </c>
      <c r="L93" s="41">
        <v>0</v>
      </c>
      <c r="M93" s="41">
        <v>5749804.0700000003</v>
      </c>
      <c r="N93" s="41">
        <v>0</v>
      </c>
      <c r="O93" s="41">
        <v>0</v>
      </c>
      <c r="P93" s="41">
        <v>260482.18</v>
      </c>
      <c r="Q93" s="41">
        <v>19486843</v>
      </c>
      <c r="R93" s="41">
        <v>14580235</v>
      </c>
      <c r="S93" s="41">
        <v>0</v>
      </c>
      <c r="T93" s="41">
        <v>12882756</v>
      </c>
      <c r="U93" s="41">
        <v>243400</v>
      </c>
      <c r="V93" s="41">
        <v>0</v>
      </c>
      <c r="W93" s="41">
        <v>53203520.25</v>
      </c>
      <c r="X93" s="43">
        <v>2.1438249836495931E-2</v>
      </c>
      <c r="Y93" s="41">
        <v>500</v>
      </c>
      <c r="Z93" s="41">
        <v>17000</v>
      </c>
      <c r="AA93" s="41">
        <v>350</v>
      </c>
      <c r="AB93" s="41">
        <v>17850</v>
      </c>
      <c r="AC93" s="41">
        <v>-750</v>
      </c>
      <c r="AD93" s="41">
        <v>17100</v>
      </c>
      <c r="AE93" s="41">
        <v>0</v>
      </c>
      <c r="AF93" s="41">
        <v>0</v>
      </c>
      <c r="AG93" s="43">
        <f t="shared" si="3"/>
        <v>6010286.25</v>
      </c>
      <c r="AH93" s="43">
        <f t="shared" si="4"/>
        <v>34067078</v>
      </c>
      <c r="AI93" s="43">
        <f t="shared" si="5"/>
        <v>13126156</v>
      </c>
      <c r="AJ93" s="41">
        <v>2614786633</v>
      </c>
      <c r="AK93" s="41">
        <v>2765178576</v>
      </c>
      <c r="AL93" s="41">
        <v>2817581896</v>
      </c>
      <c r="AM93" s="41">
        <v>2732515701.6666665</v>
      </c>
      <c r="AN93" s="41">
        <v>939196.35946936801</v>
      </c>
      <c r="AO93" s="44"/>
    </row>
    <row r="94" spans="1:41" s="34" customFormat="1" ht="16.5" x14ac:dyDescent="0.3">
      <c r="A94" s="34" t="s">
        <v>243</v>
      </c>
      <c r="B94" s="34" t="s">
        <v>244</v>
      </c>
      <c r="C94" s="34" t="s">
        <v>108</v>
      </c>
      <c r="D94" s="39">
        <v>2</v>
      </c>
      <c r="E94" s="39" t="s">
        <v>1247</v>
      </c>
      <c r="F94" s="40" t="s">
        <v>1190</v>
      </c>
      <c r="G94" s="41">
        <v>1504179748</v>
      </c>
      <c r="H94" s="42">
        <v>2.9899999999999998</v>
      </c>
      <c r="I94" s="41">
        <v>2227350000</v>
      </c>
      <c r="J94" s="41">
        <v>4975407.88</v>
      </c>
      <c r="K94" s="41">
        <v>4967545.09</v>
      </c>
      <c r="L94" s="41">
        <v>0</v>
      </c>
      <c r="M94" s="41">
        <v>4967545.09</v>
      </c>
      <c r="N94" s="41">
        <v>0</v>
      </c>
      <c r="O94" s="41">
        <v>0</v>
      </c>
      <c r="P94" s="41">
        <v>222735</v>
      </c>
      <c r="Q94" s="41">
        <v>22593208</v>
      </c>
      <c r="R94" s="41">
        <v>0</v>
      </c>
      <c r="S94" s="41">
        <v>0</v>
      </c>
      <c r="T94" s="41">
        <v>16459375</v>
      </c>
      <c r="U94" s="41">
        <v>0</v>
      </c>
      <c r="V94" s="41">
        <v>719059</v>
      </c>
      <c r="W94" s="41">
        <v>44961922.090000004</v>
      </c>
      <c r="X94" s="43">
        <v>3.8321995474771345E-2</v>
      </c>
      <c r="Y94" s="41">
        <v>2750</v>
      </c>
      <c r="Z94" s="41">
        <v>32250</v>
      </c>
      <c r="AA94" s="41">
        <v>700</v>
      </c>
      <c r="AB94" s="41">
        <v>35700</v>
      </c>
      <c r="AC94" s="41">
        <v>-500</v>
      </c>
      <c r="AD94" s="41">
        <v>35200</v>
      </c>
      <c r="AE94" s="41">
        <v>0</v>
      </c>
      <c r="AF94" s="41">
        <v>0</v>
      </c>
      <c r="AG94" s="43">
        <f t="shared" si="3"/>
        <v>5190280.09</v>
      </c>
      <c r="AH94" s="43">
        <f t="shared" si="4"/>
        <v>22593208</v>
      </c>
      <c r="AI94" s="43">
        <f t="shared" si="5"/>
        <v>17178434</v>
      </c>
      <c r="AJ94" s="41">
        <v>1980949454</v>
      </c>
      <c r="AK94" s="41">
        <v>2156326339</v>
      </c>
      <c r="AL94" s="41">
        <v>2385567915</v>
      </c>
      <c r="AM94" s="41">
        <v>2174281236</v>
      </c>
      <c r="AN94" s="41">
        <v>795453.45887907897</v>
      </c>
      <c r="AO94" s="44"/>
    </row>
    <row r="95" spans="1:41" s="34" customFormat="1" ht="16.5" x14ac:dyDescent="0.3">
      <c r="A95" s="34" t="s">
        <v>245</v>
      </c>
      <c r="B95" s="34" t="s">
        <v>246</v>
      </c>
      <c r="C95" s="34" t="s">
        <v>108</v>
      </c>
      <c r="D95" s="39">
        <v>3</v>
      </c>
      <c r="E95" s="39" t="s">
        <v>1247</v>
      </c>
      <c r="F95" s="40" t="s">
        <v>1190</v>
      </c>
      <c r="G95" s="41">
        <v>4865767000</v>
      </c>
      <c r="H95" s="42">
        <v>2.0259999999999998</v>
      </c>
      <c r="I95" s="41">
        <v>5770991243</v>
      </c>
      <c r="J95" s="41">
        <v>12891124.629999999</v>
      </c>
      <c r="K95" s="41">
        <v>12874906.18</v>
      </c>
      <c r="L95" s="41">
        <v>0</v>
      </c>
      <c r="M95" s="41">
        <v>12874906.18</v>
      </c>
      <c r="N95" s="41">
        <v>0</v>
      </c>
      <c r="O95" s="41">
        <v>0</v>
      </c>
      <c r="P95" s="41">
        <v>577099.05000000005</v>
      </c>
      <c r="Q95" s="41">
        <v>45855145</v>
      </c>
      <c r="R95" s="41">
        <v>21034229</v>
      </c>
      <c r="S95" s="41">
        <v>0</v>
      </c>
      <c r="T95" s="41">
        <v>16075757</v>
      </c>
      <c r="U95" s="41">
        <v>243288.35</v>
      </c>
      <c r="V95" s="41">
        <v>1916614</v>
      </c>
      <c r="W95" s="41">
        <v>98577038.579999998</v>
      </c>
      <c r="X95" s="43">
        <v>1.7312507959367462E-2</v>
      </c>
      <c r="Y95" s="41">
        <v>2000</v>
      </c>
      <c r="Z95" s="41">
        <v>62250</v>
      </c>
      <c r="AA95" s="41">
        <v>1285</v>
      </c>
      <c r="AB95" s="41">
        <v>65535</v>
      </c>
      <c r="AC95" s="41">
        <v>0</v>
      </c>
      <c r="AD95" s="41">
        <v>65535</v>
      </c>
      <c r="AE95" s="41">
        <v>0</v>
      </c>
      <c r="AF95" s="41">
        <v>0</v>
      </c>
      <c r="AG95" s="43">
        <f t="shared" si="3"/>
        <v>13452005.23</v>
      </c>
      <c r="AH95" s="43">
        <f t="shared" si="4"/>
        <v>66889374</v>
      </c>
      <c r="AI95" s="43">
        <f t="shared" si="5"/>
        <v>18235659.350000001</v>
      </c>
      <c r="AJ95" s="41">
        <v>5340857301</v>
      </c>
      <c r="AK95" s="41">
        <v>5749848679</v>
      </c>
      <c r="AL95" s="41">
        <v>6469574525</v>
      </c>
      <c r="AM95" s="41">
        <v>5853426835</v>
      </c>
      <c r="AN95" s="41">
        <v>2156522.6851418251</v>
      </c>
      <c r="AO95" s="44"/>
    </row>
    <row r="96" spans="1:41" s="34" customFormat="1" ht="16.5" x14ac:dyDescent="0.3">
      <c r="A96" s="34" t="s">
        <v>247</v>
      </c>
      <c r="B96" s="34" t="s">
        <v>248</v>
      </c>
      <c r="C96" s="34" t="s">
        <v>249</v>
      </c>
      <c r="D96" s="39">
        <v>1</v>
      </c>
      <c r="E96" s="39" t="s">
        <v>1246</v>
      </c>
      <c r="F96" s="40" t="s">
        <v>1190</v>
      </c>
      <c r="G96" s="41">
        <v>176372071</v>
      </c>
      <c r="H96" s="42">
        <v>2.2370000000000001</v>
      </c>
      <c r="I96" s="41">
        <v>250291013</v>
      </c>
      <c r="J96" s="41">
        <v>715099.97</v>
      </c>
      <c r="K96" s="41">
        <v>715099.97</v>
      </c>
      <c r="L96" s="41">
        <v>0</v>
      </c>
      <c r="M96" s="41">
        <v>715099.97</v>
      </c>
      <c r="N96" s="41">
        <v>66970.59</v>
      </c>
      <c r="O96" s="41">
        <v>0</v>
      </c>
      <c r="P96" s="41">
        <v>87601.85</v>
      </c>
      <c r="Q96" s="41">
        <v>1099583</v>
      </c>
      <c r="R96" s="41">
        <v>1282273</v>
      </c>
      <c r="S96" s="41">
        <v>0</v>
      </c>
      <c r="T96" s="41">
        <v>692459</v>
      </c>
      <c r="U96" s="41">
        <v>0</v>
      </c>
      <c r="V96" s="41">
        <v>0</v>
      </c>
      <c r="W96" s="41">
        <v>3943987.41</v>
      </c>
      <c r="X96" s="43">
        <v>2.1851250525785286E-2</v>
      </c>
      <c r="Y96" s="41">
        <v>1000</v>
      </c>
      <c r="Z96" s="41">
        <v>10000</v>
      </c>
      <c r="AA96" s="41">
        <v>220</v>
      </c>
      <c r="AB96" s="41">
        <v>11220</v>
      </c>
      <c r="AC96" s="41">
        <v>-250</v>
      </c>
      <c r="AD96" s="41">
        <v>10970</v>
      </c>
      <c r="AE96" s="41">
        <v>0</v>
      </c>
      <c r="AF96" s="41">
        <v>0</v>
      </c>
      <c r="AG96" s="43">
        <f t="shared" si="3"/>
        <v>869672.40999999992</v>
      </c>
      <c r="AH96" s="43">
        <f t="shared" si="4"/>
        <v>2381856</v>
      </c>
      <c r="AI96" s="43">
        <f t="shared" si="5"/>
        <v>692459</v>
      </c>
      <c r="AJ96" s="41">
        <v>225787922</v>
      </c>
      <c r="AK96" s="41">
        <v>246997741</v>
      </c>
      <c r="AL96" s="41">
        <v>258761737</v>
      </c>
      <c r="AM96" s="41">
        <v>243849133.33333334</v>
      </c>
      <c r="AN96" s="41">
        <v>86253.849746064006</v>
      </c>
      <c r="AO96" s="44"/>
    </row>
    <row r="97" spans="1:41" s="34" customFormat="1" ht="16.5" x14ac:dyDescent="0.3">
      <c r="A97" s="34" t="s">
        <v>250</v>
      </c>
      <c r="B97" s="34" t="s">
        <v>251</v>
      </c>
      <c r="C97" s="34" t="s">
        <v>249</v>
      </c>
      <c r="D97" s="39">
        <v>2</v>
      </c>
      <c r="E97" s="39" t="s">
        <v>1247</v>
      </c>
      <c r="F97" s="40" t="s">
        <v>1190</v>
      </c>
      <c r="G97" s="41">
        <v>123024156</v>
      </c>
      <c r="H97" s="42">
        <v>4.9570000000000007</v>
      </c>
      <c r="I97" s="41">
        <v>191748722</v>
      </c>
      <c r="J97" s="41">
        <v>547840.31000000006</v>
      </c>
      <c r="K97" s="41">
        <v>547840.31000000006</v>
      </c>
      <c r="L97" s="41">
        <v>0</v>
      </c>
      <c r="M97" s="41">
        <v>547840.31000000006</v>
      </c>
      <c r="N97" s="41">
        <v>51306.38</v>
      </c>
      <c r="O97" s="41">
        <v>0</v>
      </c>
      <c r="P97" s="41">
        <v>67112.05</v>
      </c>
      <c r="Q97" s="41">
        <v>2919203</v>
      </c>
      <c r="R97" s="41">
        <v>0</v>
      </c>
      <c r="S97" s="41">
        <v>0</v>
      </c>
      <c r="T97" s="41">
        <v>2511754.85</v>
      </c>
      <c r="U97" s="41">
        <v>0</v>
      </c>
      <c r="V97" s="41">
        <v>0</v>
      </c>
      <c r="W97" s="41">
        <v>6097216.5899999999</v>
      </c>
      <c r="X97" s="43">
        <v>4.3004336081191009E-2</v>
      </c>
      <c r="Y97" s="41">
        <v>3250</v>
      </c>
      <c r="Z97" s="41">
        <v>10500</v>
      </c>
      <c r="AA97" s="41">
        <v>275</v>
      </c>
      <c r="AB97" s="41">
        <v>14025</v>
      </c>
      <c r="AC97" s="41">
        <v>0</v>
      </c>
      <c r="AD97" s="41">
        <v>14025</v>
      </c>
      <c r="AE97" s="41">
        <v>0</v>
      </c>
      <c r="AF97" s="41">
        <v>0</v>
      </c>
      <c r="AG97" s="43">
        <f t="shared" si="3"/>
        <v>666258.74000000011</v>
      </c>
      <c r="AH97" s="43">
        <f t="shared" si="4"/>
        <v>2919203</v>
      </c>
      <c r="AI97" s="43">
        <f t="shared" si="5"/>
        <v>2511754.85</v>
      </c>
      <c r="AJ97" s="41">
        <v>162041012</v>
      </c>
      <c r="AK97" s="41">
        <v>191818704</v>
      </c>
      <c r="AL97" s="41">
        <v>208625318</v>
      </c>
      <c r="AM97" s="41">
        <v>187495011.33333334</v>
      </c>
      <c r="AN97" s="41">
        <v>69568.788431142006</v>
      </c>
      <c r="AO97" s="44"/>
    </row>
    <row r="98" spans="1:41" s="34" customFormat="1" ht="16.5" x14ac:dyDescent="0.3">
      <c r="A98" s="34" t="s">
        <v>252</v>
      </c>
      <c r="B98" s="34" t="s">
        <v>253</v>
      </c>
      <c r="C98" s="34" t="s">
        <v>249</v>
      </c>
      <c r="D98" s="39">
        <v>3</v>
      </c>
      <c r="E98" s="39" t="s">
        <v>1247</v>
      </c>
      <c r="F98" s="40" t="s">
        <v>1190</v>
      </c>
      <c r="G98" s="41">
        <v>350619486</v>
      </c>
      <c r="H98" s="42">
        <v>3.8879999999999999</v>
      </c>
      <c r="I98" s="41">
        <v>535974720</v>
      </c>
      <c r="J98" s="41">
        <v>1531319.49</v>
      </c>
      <c r="K98" s="41">
        <v>1531319.49</v>
      </c>
      <c r="L98" s="41">
        <v>0</v>
      </c>
      <c r="M98" s="41">
        <v>1531319.49</v>
      </c>
      <c r="N98" s="41">
        <v>143411.24</v>
      </c>
      <c r="O98" s="41">
        <v>0</v>
      </c>
      <c r="P98" s="41">
        <v>187591.15</v>
      </c>
      <c r="Q98" s="41">
        <v>0</v>
      </c>
      <c r="R98" s="41">
        <v>7074389</v>
      </c>
      <c r="S98" s="41">
        <v>0</v>
      </c>
      <c r="T98" s="41">
        <v>4624440</v>
      </c>
      <c r="U98" s="41">
        <v>70000</v>
      </c>
      <c r="V98" s="41">
        <v>0</v>
      </c>
      <c r="W98" s="41">
        <v>13631150.879999999</v>
      </c>
      <c r="X98" s="43">
        <v>3.330753573426723E-2</v>
      </c>
      <c r="Y98" s="41">
        <v>2000</v>
      </c>
      <c r="Z98" s="41">
        <v>12750</v>
      </c>
      <c r="AA98" s="41">
        <v>295</v>
      </c>
      <c r="AB98" s="41">
        <v>15045</v>
      </c>
      <c r="AC98" s="41">
        <v>0</v>
      </c>
      <c r="AD98" s="41">
        <v>15045</v>
      </c>
      <c r="AE98" s="41">
        <v>0</v>
      </c>
      <c r="AF98" s="41">
        <v>0</v>
      </c>
      <c r="AG98" s="43">
        <f t="shared" si="3"/>
        <v>1862321.88</v>
      </c>
      <c r="AH98" s="43">
        <f t="shared" si="4"/>
        <v>7074389</v>
      </c>
      <c r="AI98" s="43">
        <f t="shared" si="5"/>
        <v>4694440</v>
      </c>
      <c r="AJ98" s="41">
        <v>476574659</v>
      </c>
      <c r="AK98" s="41">
        <v>532796716</v>
      </c>
      <c r="AL98" s="41">
        <v>582714675</v>
      </c>
      <c r="AM98" s="41">
        <v>530695350</v>
      </c>
      <c r="AN98" s="41">
        <v>194238.052761753</v>
      </c>
      <c r="AO98" s="44"/>
    </row>
    <row r="99" spans="1:41" s="34" customFormat="1" ht="16.5" x14ac:dyDescent="0.3">
      <c r="A99" s="34" t="s">
        <v>254</v>
      </c>
      <c r="B99" s="34" t="s">
        <v>255</v>
      </c>
      <c r="C99" s="34" t="s">
        <v>249</v>
      </c>
      <c r="D99" s="39">
        <v>1</v>
      </c>
      <c r="E99" s="39" t="s">
        <v>1246</v>
      </c>
      <c r="F99" s="40" t="s">
        <v>1190</v>
      </c>
      <c r="G99" s="41">
        <v>1359811045</v>
      </c>
      <c r="H99" s="42">
        <v>3.4689999999999999</v>
      </c>
      <c r="I99" s="41">
        <v>2332726858</v>
      </c>
      <c r="J99" s="41">
        <v>6664773.4900000002</v>
      </c>
      <c r="K99" s="41">
        <v>6511350.3100000005</v>
      </c>
      <c r="L99" s="41">
        <v>0</v>
      </c>
      <c r="M99" s="41">
        <v>6511350.3100000005</v>
      </c>
      <c r="N99" s="41">
        <v>609836.62</v>
      </c>
      <c r="O99" s="41">
        <v>0</v>
      </c>
      <c r="P99" s="41">
        <v>803512.21</v>
      </c>
      <c r="Q99" s="41">
        <v>0</v>
      </c>
      <c r="R99" s="41">
        <v>30114258</v>
      </c>
      <c r="S99" s="41">
        <v>0</v>
      </c>
      <c r="T99" s="41">
        <v>8849339.1600000001</v>
      </c>
      <c r="U99" s="41">
        <v>271165.51</v>
      </c>
      <c r="V99" s="41">
        <v>0</v>
      </c>
      <c r="W99" s="41">
        <v>47159461.809999995</v>
      </c>
      <c r="X99" s="43">
        <v>3.0579435479968366E-2</v>
      </c>
      <c r="Y99" s="41">
        <v>3022.95</v>
      </c>
      <c r="Z99" s="41">
        <v>51500</v>
      </c>
      <c r="AA99" s="41">
        <v>1090.4590000000001</v>
      </c>
      <c r="AB99" s="41">
        <v>55613.409</v>
      </c>
      <c r="AC99" s="41">
        <v>0</v>
      </c>
      <c r="AD99" s="41">
        <v>55613.409</v>
      </c>
      <c r="AE99" s="41">
        <v>0</v>
      </c>
      <c r="AF99" s="41">
        <v>0</v>
      </c>
      <c r="AG99" s="43">
        <f t="shared" si="3"/>
        <v>7924699.1400000006</v>
      </c>
      <c r="AH99" s="43">
        <f t="shared" si="4"/>
        <v>30114258</v>
      </c>
      <c r="AI99" s="43">
        <f t="shared" si="5"/>
        <v>9120504.6699999999</v>
      </c>
      <c r="AJ99" s="41">
        <v>2079807658</v>
      </c>
      <c r="AK99" s="41">
        <v>2214803718</v>
      </c>
      <c r="AL99" s="41">
        <v>2382289637</v>
      </c>
      <c r="AM99" s="41">
        <v>2225633671</v>
      </c>
      <c r="AN99" s="41">
        <v>794095.79157008103</v>
      </c>
      <c r="AO99" s="44"/>
    </row>
    <row r="100" spans="1:41" s="34" customFormat="1" ht="16.5" x14ac:dyDescent="0.3">
      <c r="A100" s="34" t="s">
        <v>256</v>
      </c>
      <c r="B100" s="34" t="s">
        <v>257</v>
      </c>
      <c r="C100" s="34" t="s">
        <v>249</v>
      </c>
      <c r="D100" s="39">
        <v>2</v>
      </c>
      <c r="E100" s="39" t="s">
        <v>1247</v>
      </c>
      <c r="F100" s="40" t="s">
        <v>1190</v>
      </c>
      <c r="G100" s="41">
        <v>606044667</v>
      </c>
      <c r="H100" s="42">
        <v>4.4410000000000007</v>
      </c>
      <c r="I100" s="41">
        <v>903564507</v>
      </c>
      <c r="J100" s="41">
        <v>2581550.75</v>
      </c>
      <c r="K100" s="41">
        <v>2575101.29</v>
      </c>
      <c r="L100" s="41">
        <v>0</v>
      </c>
      <c r="M100" s="41">
        <v>2575101.29</v>
      </c>
      <c r="N100" s="41">
        <v>241192.58</v>
      </c>
      <c r="O100" s="41">
        <v>0</v>
      </c>
      <c r="P100" s="41">
        <v>315615.31</v>
      </c>
      <c r="Q100" s="41">
        <v>14358115</v>
      </c>
      <c r="R100" s="41">
        <v>0</v>
      </c>
      <c r="S100" s="41">
        <v>0</v>
      </c>
      <c r="T100" s="41">
        <v>9421000</v>
      </c>
      <c r="U100" s="41">
        <v>0</v>
      </c>
      <c r="V100" s="41">
        <v>0</v>
      </c>
      <c r="W100" s="41">
        <v>26911024.18</v>
      </c>
      <c r="X100" s="43">
        <v>3.4950204111782221E-2</v>
      </c>
      <c r="Y100" s="41">
        <v>12914.56</v>
      </c>
      <c r="Z100" s="41">
        <v>38750</v>
      </c>
      <c r="AA100" s="41">
        <v>1033.2911999999999</v>
      </c>
      <c r="AB100" s="41">
        <v>52697.851199999997</v>
      </c>
      <c r="AC100" s="41">
        <v>-750</v>
      </c>
      <c r="AD100" s="41">
        <v>51947.851199999997</v>
      </c>
      <c r="AE100" s="41">
        <v>0</v>
      </c>
      <c r="AF100" s="41">
        <v>0</v>
      </c>
      <c r="AG100" s="43">
        <f t="shared" si="3"/>
        <v>3131909.18</v>
      </c>
      <c r="AH100" s="43">
        <f t="shared" si="4"/>
        <v>14358115</v>
      </c>
      <c r="AI100" s="43">
        <f t="shared" si="5"/>
        <v>9421000</v>
      </c>
      <c r="AJ100" s="41">
        <v>793930242</v>
      </c>
      <c r="AK100" s="41">
        <v>900162584</v>
      </c>
      <c r="AL100" s="41">
        <v>959234884</v>
      </c>
      <c r="AM100" s="41">
        <v>884442570</v>
      </c>
      <c r="AN100" s="41">
        <v>319744.66392168298</v>
      </c>
      <c r="AO100" s="44"/>
    </row>
    <row r="101" spans="1:41" s="34" customFormat="1" ht="16.5" x14ac:dyDescent="0.3">
      <c r="A101" s="34" t="s">
        <v>258</v>
      </c>
      <c r="B101" s="34" t="s">
        <v>259</v>
      </c>
      <c r="C101" s="34" t="s">
        <v>249</v>
      </c>
      <c r="D101" s="39">
        <v>3</v>
      </c>
      <c r="E101" s="39" t="s">
        <v>1247</v>
      </c>
      <c r="F101" s="40" t="s">
        <v>1190</v>
      </c>
      <c r="G101" s="41">
        <v>2631076619</v>
      </c>
      <c r="H101" s="42">
        <v>2.944</v>
      </c>
      <c r="I101" s="41">
        <v>3838471086</v>
      </c>
      <c r="J101" s="41">
        <v>10966796.32</v>
      </c>
      <c r="K101" s="41">
        <v>10958977.92</v>
      </c>
      <c r="L101" s="41">
        <v>0</v>
      </c>
      <c r="M101" s="41">
        <v>10958977.92</v>
      </c>
      <c r="N101" s="41">
        <v>1026383.11</v>
      </c>
      <c r="O101" s="41">
        <v>0</v>
      </c>
      <c r="P101" s="41">
        <v>1342540.7</v>
      </c>
      <c r="Q101" s="41">
        <v>50122176</v>
      </c>
      <c r="R101" s="41">
        <v>0</v>
      </c>
      <c r="S101" s="41">
        <v>0</v>
      </c>
      <c r="T101" s="41">
        <v>13982650.1</v>
      </c>
      <c r="U101" s="41">
        <v>0</v>
      </c>
      <c r="V101" s="41">
        <v>0</v>
      </c>
      <c r="W101" s="41">
        <v>77432727.829999998</v>
      </c>
      <c r="X101" s="43">
        <v>2.9143159978718719E-2</v>
      </c>
      <c r="Y101" s="41">
        <v>19750</v>
      </c>
      <c r="Z101" s="41">
        <v>85500</v>
      </c>
      <c r="AA101" s="41">
        <v>2105</v>
      </c>
      <c r="AB101" s="41">
        <v>107355</v>
      </c>
      <c r="AC101" s="41">
        <v>0</v>
      </c>
      <c r="AD101" s="41">
        <v>107355</v>
      </c>
      <c r="AE101" s="41">
        <v>0</v>
      </c>
      <c r="AF101" s="41">
        <v>0</v>
      </c>
      <c r="AG101" s="43">
        <f t="shared" si="3"/>
        <v>13327901.729999999</v>
      </c>
      <c r="AH101" s="43">
        <f t="shared" si="4"/>
        <v>50122176</v>
      </c>
      <c r="AI101" s="43">
        <f t="shared" si="5"/>
        <v>13982650.1</v>
      </c>
      <c r="AJ101" s="41">
        <v>3489804622</v>
      </c>
      <c r="AK101" s="41">
        <v>3698860649</v>
      </c>
      <c r="AL101" s="41">
        <v>4361141306</v>
      </c>
      <c r="AM101" s="41">
        <v>3849935525.6666665</v>
      </c>
      <c r="AN101" s="41">
        <v>1453712.3379528751</v>
      </c>
      <c r="AO101" s="44"/>
    </row>
    <row r="102" spans="1:41" s="34" customFormat="1" ht="16.5" x14ac:dyDescent="0.3">
      <c r="A102" s="34" t="s">
        <v>260</v>
      </c>
      <c r="B102" s="34" t="s">
        <v>261</v>
      </c>
      <c r="C102" s="34" t="s">
        <v>249</v>
      </c>
      <c r="D102" s="39">
        <v>1</v>
      </c>
      <c r="E102" s="39" t="s">
        <v>1246</v>
      </c>
      <c r="F102" s="40" t="s">
        <v>1190</v>
      </c>
      <c r="G102" s="41">
        <v>844600097</v>
      </c>
      <c r="H102" s="42">
        <v>3.4099999999999997</v>
      </c>
      <c r="I102" s="41">
        <v>1249258643</v>
      </c>
      <c r="J102" s="41">
        <v>3569224.51</v>
      </c>
      <c r="K102" s="41">
        <v>3569224.51</v>
      </c>
      <c r="L102" s="41">
        <v>0</v>
      </c>
      <c r="M102" s="41">
        <v>3569224.51</v>
      </c>
      <c r="N102" s="41">
        <v>334265.26</v>
      </c>
      <c r="O102" s="41">
        <v>0</v>
      </c>
      <c r="P102" s="41">
        <v>437240.53</v>
      </c>
      <c r="Q102" s="41">
        <v>12004761</v>
      </c>
      <c r="R102" s="41">
        <v>8661840</v>
      </c>
      <c r="S102" s="41">
        <v>0</v>
      </c>
      <c r="T102" s="41">
        <v>3790483.42</v>
      </c>
      <c r="U102" s="41">
        <v>0</v>
      </c>
      <c r="V102" s="41">
        <v>0</v>
      </c>
      <c r="W102" s="41">
        <v>28797814.719999999</v>
      </c>
      <c r="X102" s="43">
        <v>2.703465987218253E-2</v>
      </c>
      <c r="Y102" s="41">
        <v>750</v>
      </c>
      <c r="Z102" s="41">
        <v>20250</v>
      </c>
      <c r="AA102" s="41">
        <v>420</v>
      </c>
      <c r="AB102" s="41">
        <v>21420</v>
      </c>
      <c r="AC102" s="41">
        <v>0</v>
      </c>
      <c r="AD102" s="41">
        <v>21420</v>
      </c>
      <c r="AE102" s="41">
        <v>0</v>
      </c>
      <c r="AF102" s="41">
        <v>0</v>
      </c>
      <c r="AG102" s="43">
        <f t="shared" si="3"/>
        <v>4340730.3</v>
      </c>
      <c r="AH102" s="43">
        <f t="shared" si="4"/>
        <v>20666601</v>
      </c>
      <c r="AI102" s="43">
        <f t="shared" si="5"/>
        <v>3790483.42</v>
      </c>
      <c r="AJ102" s="41">
        <v>1110530771</v>
      </c>
      <c r="AK102" s="41">
        <v>1242501976</v>
      </c>
      <c r="AL102" s="41">
        <v>1353525688</v>
      </c>
      <c r="AM102" s="41">
        <v>1235519478.3333333</v>
      </c>
      <c r="AN102" s="41">
        <v>451174.800824748</v>
      </c>
      <c r="AO102" s="44"/>
    </row>
    <row r="103" spans="1:41" s="34" customFormat="1" ht="16.5" x14ac:dyDescent="0.3">
      <c r="A103" s="34" t="s">
        <v>262</v>
      </c>
      <c r="B103" s="34" t="s">
        <v>263</v>
      </c>
      <c r="C103" s="34" t="s">
        <v>249</v>
      </c>
      <c r="D103" s="39">
        <v>2</v>
      </c>
      <c r="E103" s="39" t="s">
        <v>1247</v>
      </c>
      <c r="F103" s="40" t="s">
        <v>1190</v>
      </c>
      <c r="G103" s="41">
        <v>1655899609</v>
      </c>
      <c r="H103" s="42">
        <v>3.669</v>
      </c>
      <c r="I103" s="41">
        <v>2837859098</v>
      </c>
      <c r="J103" s="41">
        <v>8107973.7300000004</v>
      </c>
      <c r="K103" s="41">
        <v>8107973.7300000004</v>
      </c>
      <c r="L103" s="41">
        <v>0</v>
      </c>
      <c r="M103" s="41">
        <v>8107973.7300000004</v>
      </c>
      <c r="N103" s="41">
        <v>759328.51</v>
      </c>
      <c r="O103" s="41">
        <v>0</v>
      </c>
      <c r="P103" s="41">
        <v>993250.68</v>
      </c>
      <c r="Q103" s="41">
        <v>40473193</v>
      </c>
      <c r="R103" s="41">
        <v>0</v>
      </c>
      <c r="S103" s="41">
        <v>0</v>
      </c>
      <c r="T103" s="41">
        <v>10140276.01</v>
      </c>
      <c r="U103" s="41">
        <v>280125</v>
      </c>
      <c r="V103" s="41">
        <v>0</v>
      </c>
      <c r="W103" s="41">
        <v>60754146.93</v>
      </c>
      <c r="X103" s="43">
        <v>3.2312452768707638E-2</v>
      </c>
      <c r="Y103" s="41">
        <v>7000</v>
      </c>
      <c r="Z103" s="41">
        <v>102750</v>
      </c>
      <c r="AA103" s="41">
        <v>2195</v>
      </c>
      <c r="AB103" s="41">
        <v>111945</v>
      </c>
      <c r="AC103" s="41">
        <v>-250</v>
      </c>
      <c r="AD103" s="41">
        <v>111695</v>
      </c>
      <c r="AE103" s="41">
        <v>0</v>
      </c>
      <c r="AF103" s="41">
        <v>0</v>
      </c>
      <c r="AG103" s="43">
        <f t="shared" si="3"/>
        <v>9860552.9199999999</v>
      </c>
      <c r="AH103" s="43">
        <f t="shared" si="4"/>
        <v>40473193</v>
      </c>
      <c r="AI103" s="43">
        <f t="shared" si="5"/>
        <v>10420401.01</v>
      </c>
      <c r="AJ103" s="41">
        <v>2451410291</v>
      </c>
      <c r="AK103" s="41">
        <v>2806809471</v>
      </c>
      <c r="AL103" s="41">
        <v>3003626973</v>
      </c>
      <c r="AM103" s="41">
        <v>2753948911.6666665</v>
      </c>
      <c r="AN103" s="41">
        <v>1001208.0094576559</v>
      </c>
      <c r="AO103" s="44"/>
    </row>
    <row r="104" spans="1:41" s="34" customFormat="1" ht="16.5" x14ac:dyDescent="0.3">
      <c r="A104" s="34" t="s">
        <v>264</v>
      </c>
      <c r="B104" s="34" t="s">
        <v>265</v>
      </c>
      <c r="C104" s="34" t="s">
        <v>249</v>
      </c>
      <c r="D104" s="39">
        <v>3</v>
      </c>
      <c r="E104" s="39" t="s">
        <v>1247</v>
      </c>
      <c r="F104" s="40" t="s">
        <v>1190</v>
      </c>
      <c r="G104" s="41">
        <v>449294064</v>
      </c>
      <c r="H104" s="42">
        <v>3.5829999999999997</v>
      </c>
      <c r="I104" s="41">
        <v>699955635</v>
      </c>
      <c r="J104" s="41">
        <v>1999825.12</v>
      </c>
      <c r="K104" s="41">
        <v>1998933.1900000002</v>
      </c>
      <c r="L104" s="41">
        <v>0</v>
      </c>
      <c r="M104" s="41">
        <v>1998933.1900000002</v>
      </c>
      <c r="N104" s="41">
        <v>187211.67</v>
      </c>
      <c r="O104" s="41">
        <v>0</v>
      </c>
      <c r="P104" s="41">
        <v>244876.68</v>
      </c>
      <c r="Q104" s="41">
        <v>8175863</v>
      </c>
      <c r="R104" s="41">
        <v>0</v>
      </c>
      <c r="S104" s="41">
        <v>0</v>
      </c>
      <c r="T104" s="41">
        <v>5400334.7199999997</v>
      </c>
      <c r="U104" s="41">
        <v>89858.82</v>
      </c>
      <c r="V104" s="41">
        <v>0</v>
      </c>
      <c r="W104" s="41">
        <v>16097078.080000002</v>
      </c>
      <c r="X104" s="43">
        <v>2.9861796272532312E-2</v>
      </c>
      <c r="Y104" s="41">
        <v>6750</v>
      </c>
      <c r="Z104" s="41">
        <v>31250</v>
      </c>
      <c r="AA104" s="41">
        <v>760</v>
      </c>
      <c r="AB104" s="41">
        <v>38760</v>
      </c>
      <c r="AC104" s="41">
        <v>0</v>
      </c>
      <c r="AD104" s="41">
        <v>38760</v>
      </c>
      <c r="AE104" s="41">
        <v>0</v>
      </c>
      <c r="AF104" s="41">
        <v>0</v>
      </c>
      <c r="AG104" s="43">
        <f t="shared" si="3"/>
        <v>2431021.5400000005</v>
      </c>
      <c r="AH104" s="43">
        <f t="shared" si="4"/>
        <v>8175863</v>
      </c>
      <c r="AI104" s="43">
        <f t="shared" si="5"/>
        <v>5490193.54</v>
      </c>
      <c r="AJ104" s="41">
        <v>612147602</v>
      </c>
      <c r="AK104" s="41">
        <v>692733529</v>
      </c>
      <c r="AL104" s="41">
        <v>736426815</v>
      </c>
      <c r="AM104" s="41">
        <v>680435982</v>
      </c>
      <c r="AN104" s="41">
        <v>245475.380857707</v>
      </c>
      <c r="AO104" s="44"/>
    </row>
    <row r="105" spans="1:41" s="34" customFormat="1" ht="16.5" x14ac:dyDescent="0.3">
      <c r="A105" s="34" t="s">
        <v>266</v>
      </c>
      <c r="B105" s="34" t="s">
        <v>267</v>
      </c>
      <c r="C105" s="34" t="s">
        <v>249</v>
      </c>
      <c r="D105" s="39">
        <v>1</v>
      </c>
      <c r="E105" s="39" t="s">
        <v>1246</v>
      </c>
      <c r="F105" s="40" t="s">
        <v>1190</v>
      </c>
      <c r="G105" s="41">
        <v>1497191461</v>
      </c>
      <c r="H105" s="42">
        <v>3.8449999999999998</v>
      </c>
      <c r="I105" s="41">
        <v>2458500952</v>
      </c>
      <c r="J105" s="41">
        <v>7024119.3899999997</v>
      </c>
      <c r="K105" s="41">
        <v>7024119.3899999997</v>
      </c>
      <c r="L105" s="41">
        <v>0</v>
      </c>
      <c r="M105" s="41">
        <v>7024119.3899999997</v>
      </c>
      <c r="N105" s="41">
        <v>657823.31000000006</v>
      </c>
      <c r="O105" s="41">
        <v>0</v>
      </c>
      <c r="P105" s="41">
        <v>860475.33</v>
      </c>
      <c r="Q105" s="41">
        <v>36791286</v>
      </c>
      <c r="R105" s="41">
        <v>0</v>
      </c>
      <c r="S105" s="41">
        <v>0</v>
      </c>
      <c r="T105" s="41">
        <v>11830810.74</v>
      </c>
      <c r="U105" s="41">
        <v>400000</v>
      </c>
      <c r="V105" s="41">
        <v>0</v>
      </c>
      <c r="W105" s="41">
        <v>57564514.770000003</v>
      </c>
      <c r="X105" s="43">
        <v>3.5173296271850001E-2</v>
      </c>
      <c r="Y105" s="41">
        <v>8000</v>
      </c>
      <c r="Z105" s="41">
        <v>83000</v>
      </c>
      <c r="AA105" s="41">
        <v>1820</v>
      </c>
      <c r="AB105" s="41">
        <v>92820</v>
      </c>
      <c r="AC105" s="41">
        <v>0</v>
      </c>
      <c r="AD105" s="41">
        <v>92820</v>
      </c>
      <c r="AE105" s="41">
        <v>0</v>
      </c>
      <c r="AF105" s="41">
        <v>0</v>
      </c>
      <c r="AG105" s="43">
        <f t="shared" si="3"/>
        <v>8542418.0299999993</v>
      </c>
      <c r="AH105" s="43">
        <f t="shared" si="4"/>
        <v>36791286</v>
      </c>
      <c r="AI105" s="43">
        <f t="shared" si="5"/>
        <v>12230810.74</v>
      </c>
      <c r="AJ105" s="41">
        <v>2140620361</v>
      </c>
      <c r="AK105" s="41">
        <v>2404415684</v>
      </c>
      <c r="AL105" s="41">
        <v>2848537671</v>
      </c>
      <c r="AM105" s="41">
        <v>2464524572</v>
      </c>
      <c r="AN105" s="41">
        <v>949511.62782075605</v>
      </c>
      <c r="AO105" s="44"/>
    </row>
    <row r="106" spans="1:41" s="34" customFormat="1" ht="16.5" x14ac:dyDescent="0.3">
      <c r="A106" s="34" t="s">
        <v>268</v>
      </c>
      <c r="B106" s="34" t="s">
        <v>269</v>
      </c>
      <c r="C106" s="34" t="s">
        <v>249</v>
      </c>
      <c r="D106" s="39">
        <v>2</v>
      </c>
      <c r="E106" s="39" t="s">
        <v>1247</v>
      </c>
      <c r="F106" s="40" t="s">
        <v>1190</v>
      </c>
      <c r="G106" s="41">
        <v>605686462</v>
      </c>
      <c r="H106" s="42">
        <v>3.4590000000000001</v>
      </c>
      <c r="I106" s="41">
        <v>966185275</v>
      </c>
      <c r="J106" s="41">
        <v>2760462.93</v>
      </c>
      <c r="K106" s="41">
        <v>2760462.93</v>
      </c>
      <c r="L106" s="41">
        <v>0</v>
      </c>
      <c r="M106" s="41">
        <v>2760462.93</v>
      </c>
      <c r="N106" s="41">
        <v>258523.06</v>
      </c>
      <c r="O106" s="41">
        <v>0</v>
      </c>
      <c r="P106" s="41">
        <v>338164.85</v>
      </c>
      <c r="Q106" s="41">
        <v>6887193</v>
      </c>
      <c r="R106" s="41">
        <v>4122935</v>
      </c>
      <c r="S106" s="41">
        <v>0</v>
      </c>
      <c r="T106" s="41">
        <v>6396571.6100000003</v>
      </c>
      <c r="U106" s="41">
        <v>181705.92</v>
      </c>
      <c r="V106" s="41">
        <v>0</v>
      </c>
      <c r="W106" s="41">
        <v>20945556.370000001</v>
      </c>
      <c r="X106" s="43">
        <v>2.9985271430758083E-2</v>
      </c>
      <c r="Y106" s="41">
        <v>4000</v>
      </c>
      <c r="Z106" s="41">
        <v>39250</v>
      </c>
      <c r="AA106" s="41">
        <v>865</v>
      </c>
      <c r="AB106" s="41">
        <v>44115</v>
      </c>
      <c r="AC106" s="41">
        <v>0</v>
      </c>
      <c r="AD106" s="41">
        <v>44115</v>
      </c>
      <c r="AE106" s="41">
        <v>0</v>
      </c>
      <c r="AF106" s="41">
        <v>0</v>
      </c>
      <c r="AG106" s="43">
        <f t="shared" si="3"/>
        <v>3357150.8400000003</v>
      </c>
      <c r="AH106" s="43">
        <f t="shared" si="4"/>
        <v>11010128</v>
      </c>
      <c r="AI106" s="43">
        <f t="shared" si="5"/>
        <v>6578277.5300000003</v>
      </c>
      <c r="AJ106" s="41">
        <v>753327822</v>
      </c>
      <c r="AK106" s="41">
        <v>934675805</v>
      </c>
      <c r="AL106" s="41">
        <v>1061304363</v>
      </c>
      <c r="AM106" s="41">
        <v>916435996.66666663</v>
      </c>
      <c r="AN106" s="41">
        <v>353767.78789852501</v>
      </c>
      <c r="AO106" s="44"/>
    </row>
    <row r="107" spans="1:41" s="34" customFormat="1" ht="16.5" x14ac:dyDescent="0.3">
      <c r="A107" s="34" t="s">
        <v>270</v>
      </c>
      <c r="B107" s="34" t="s">
        <v>271</v>
      </c>
      <c r="C107" s="34" t="s">
        <v>249</v>
      </c>
      <c r="D107" s="39">
        <v>3</v>
      </c>
      <c r="E107" s="39" t="s">
        <v>1247</v>
      </c>
      <c r="F107" s="40" t="s">
        <v>1190</v>
      </c>
      <c r="G107" s="41">
        <v>692403672</v>
      </c>
      <c r="H107" s="42">
        <v>3.3449999999999998</v>
      </c>
      <c r="I107" s="41">
        <v>957100053</v>
      </c>
      <c r="J107" s="41">
        <v>2734505.77</v>
      </c>
      <c r="K107" s="41">
        <v>2731640.74</v>
      </c>
      <c r="L107" s="41">
        <v>0</v>
      </c>
      <c r="M107" s="41">
        <v>2731640.74</v>
      </c>
      <c r="N107" s="41">
        <v>255824.22</v>
      </c>
      <c r="O107" s="41">
        <v>0</v>
      </c>
      <c r="P107" s="41">
        <v>334742.40999999997</v>
      </c>
      <c r="Q107" s="41">
        <v>12551624</v>
      </c>
      <c r="R107" s="41">
        <v>0</v>
      </c>
      <c r="S107" s="41">
        <v>0</v>
      </c>
      <c r="T107" s="41">
        <v>7214206.29</v>
      </c>
      <c r="U107" s="41">
        <v>69260</v>
      </c>
      <c r="V107" s="41">
        <v>0</v>
      </c>
      <c r="W107" s="41">
        <v>23157297.66</v>
      </c>
      <c r="X107" s="43">
        <v>2.7196489460556889E-2</v>
      </c>
      <c r="Y107" s="41">
        <v>5857.53</v>
      </c>
      <c r="Z107" s="41">
        <v>46250</v>
      </c>
      <c r="AA107" s="41">
        <v>1042.1505999999999</v>
      </c>
      <c r="AB107" s="41">
        <v>53149.6806</v>
      </c>
      <c r="AC107" s="41">
        <v>0</v>
      </c>
      <c r="AD107" s="41">
        <v>53149.6806</v>
      </c>
      <c r="AE107" s="41">
        <v>0</v>
      </c>
      <c r="AF107" s="41">
        <v>0</v>
      </c>
      <c r="AG107" s="43">
        <f t="shared" si="3"/>
        <v>3322207.3700000006</v>
      </c>
      <c r="AH107" s="43">
        <f t="shared" si="4"/>
        <v>12551624</v>
      </c>
      <c r="AI107" s="43">
        <f t="shared" si="5"/>
        <v>7283466.29</v>
      </c>
      <c r="AJ107" s="41">
        <v>863425598</v>
      </c>
      <c r="AK107" s="41">
        <v>960738364</v>
      </c>
      <c r="AL107" s="41">
        <v>1067535615</v>
      </c>
      <c r="AM107" s="41">
        <v>963899859</v>
      </c>
      <c r="AN107" s="41">
        <v>355844.87315477099</v>
      </c>
      <c r="AO107" s="44"/>
    </row>
    <row r="108" spans="1:41" s="34" customFormat="1" ht="16.5" x14ac:dyDescent="0.3">
      <c r="A108" s="34" t="s">
        <v>272</v>
      </c>
      <c r="B108" s="34" t="s">
        <v>273</v>
      </c>
      <c r="C108" s="34" t="s">
        <v>249</v>
      </c>
      <c r="D108" s="39">
        <v>1</v>
      </c>
      <c r="E108" s="39" t="s">
        <v>1246</v>
      </c>
      <c r="F108" s="40" t="s">
        <v>1190</v>
      </c>
      <c r="G108" s="41">
        <v>5315559322</v>
      </c>
      <c r="H108" s="42">
        <v>3.4510000000000001</v>
      </c>
      <c r="I108" s="41">
        <v>8016059571</v>
      </c>
      <c r="J108" s="41">
        <v>22902476.18</v>
      </c>
      <c r="K108" s="41">
        <v>22874658.289999999</v>
      </c>
      <c r="L108" s="41">
        <v>0</v>
      </c>
      <c r="M108" s="41">
        <v>22874658.289999999</v>
      </c>
      <c r="N108" s="41">
        <v>2142463.2999999998</v>
      </c>
      <c r="O108" s="41">
        <v>0</v>
      </c>
      <c r="P108" s="41">
        <v>2802305.77</v>
      </c>
      <c r="Q108" s="41">
        <v>79898547</v>
      </c>
      <c r="R108" s="41">
        <v>44089964</v>
      </c>
      <c r="S108" s="41">
        <v>0</v>
      </c>
      <c r="T108" s="41">
        <v>28439189.690000001</v>
      </c>
      <c r="U108" s="41">
        <v>3189459.67</v>
      </c>
      <c r="V108" s="41">
        <v>0</v>
      </c>
      <c r="W108" s="41">
        <v>183436587.72</v>
      </c>
      <c r="X108" s="43">
        <v>2.6497758383013232E-2</v>
      </c>
      <c r="Y108" s="41">
        <v>34709.58</v>
      </c>
      <c r="Z108" s="41">
        <v>168500</v>
      </c>
      <c r="AA108" s="41">
        <v>4064.1916000000006</v>
      </c>
      <c r="AB108" s="41">
        <v>207273.77160000001</v>
      </c>
      <c r="AC108" s="41">
        <v>-1000</v>
      </c>
      <c r="AD108" s="41">
        <v>206273.77160000001</v>
      </c>
      <c r="AE108" s="41">
        <v>0</v>
      </c>
      <c r="AF108" s="41">
        <v>0</v>
      </c>
      <c r="AG108" s="43">
        <f t="shared" si="3"/>
        <v>27819427.359999999</v>
      </c>
      <c r="AH108" s="43">
        <f t="shared" si="4"/>
        <v>123988511</v>
      </c>
      <c r="AI108" s="43">
        <f t="shared" si="5"/>
        <v>31628649.359999999</v>
      </c>
      <c r="AJ108" s="41">
        <v>7113434233</v>
      </c>
      <c r="AK108" s="41">
        <v>7990382787</v>
      </c>
      <c r="AL108" s="41">
        <v>8716889564</v>
      </c>
      <c r="AM108" s="41">
        <v>7940235528</v>
      </c>
      <c r="AN108" s="41">
        <v>2905626.9710367899</v>
      </c>
      <c r="AO108" s="44"/>
    </row>
    <row r="109" spans="1:41" s="34" customFormat="1" ht="16.5" x14ac:dyDescent="0.3">
      <c r="A109" s="34" t="s">
        <v>274</v>
      </c>
      <c r="B109" s="34" t="s">
        <v>275</v>
      </c>
      <c r="C109" s="34" t="s">
        <v>249</v>
      </c>
      <c r="D109" s="39">
        <v>2</v>
      </c>
      <c r="E109" s="39" t="s">
        <v>1246</v>
      </c>
      <c r="F109" s="40" t="s">
        <v>1190</v>
      </c>
      <c r="G109" s="41">
        <v>54125500</v>
      </c>
      <c r="H109" s="42">
        <v>3.02</v>
      </c>
      <c r="I109" s="41">
        <v>75062762</v>
      </c>
      <c r="J109" s="41">
        <v>214459.87</v>
      </c>
      <c r="K109" s="41">
        <v>214306.78</v>
      </c>
      <c r="L109" s="41">
        <v>0</v>
      </c>
      <c r="M109" s="41">
        <v>214306.78</v>
      </c>
      <c r="N109" s="41">
        <v>20071.38</v>
      </c>
      <c r="O109" s="41">
        <v>0</v>
      </c>
      <c r="P109" s="41">
        <v>26253.45</v>
      </c>
      <c r="Q109" s="41">
        <v>0</v>
      </c>
      <c r="R109" s="41">
        <v>1003021</v>
      </c>
      <c r="S109" s="41">
        <v>0</v>
      </c>
      <c r="T109" s="41">
        <v>370842</v>
      </c>
      <c r="U109" s="41">
        <v>0</v>
      </c>
      <c r="V109" s="41">
        <v>0</v>
      </c>
      <c r="W109" s="41">
        <v>1634494.61</v>
      </c>
      <c r="X109" s="43">
        <v>2.6362669227632377E-2</v>
      </c>
      <c r="Y109" s="41">
        <v>250</v>
      </c>
      <c r="Z109" s="41">
        <v>2000</v>
      </c>
      <c r="AA109" s="41">
        <v>45</v>
      </c>
      <c r="AB109" s="41">
        <v>2295</v>
      </c>
      <c r="AC109" s="41">
        <v>0</v>
      </c>
      <c r="AD109" s="41">
        <v>2295</v>
      </c>
      <c r="AE109" s="41">
        <v>0</v>
      </c>
      <c r="AF109" s="41">
        <v>0</v>
      </c>
      <c r="AG109" s="43">
        <f t="shared" si="3"/>
        <v>260631.61000000002</v>
      </c>
      <c r="AH109" s="43">
        <f t="shared" si="4"/>
        <v>1003021</v>
      </c>
      <c r="AI109" s="43">
        <f t="shared" si="5"/>
        <v>370842</v>
      </c>
      <c r="AJ109" s="41">
        <v>71603647</v>
      </c>
      <c r="AK109" s="41">
        <v>71342709</v>
      </c>
      <c r="AL109" s="41">
        <v>87510752</v>
      </c>
      <c r="AM109" s="41">
        <v>76819036</v>
      </c>
      <c r="AN109" s="41">
        <v>29170.254829715999</v>
      </c>
      <c r="AO109" s="44"/>
    </row>
    <row r="110" spans="1:41" s="34" customFormat="1" ht="16.5" x14ac:dyDescent="0.3">
      <c r="A110" s="34" t="s">
        <v>276</v>
      </c>
      <c r="B110" s="34" t="s">
        <v>277</v>
      </c>
      <c r="C110" s="34" t="s">
        <v>249</v>
      </c>
      <c r="D110" s="39">
        <v>3</v>
      </c>
      <c r="E110" s="39" t="s">
        <v>1247</v>
      </c>
      <c r="F110" s="40" t="s">
        <v>1190</v>
      </c>
      <c r="G110" s="41">
        <v>1345940400</v>
      </c>
      <c r="H110" s="42">
        <v>2.79</v>
      </c>
      <c r="I110" s="41">
        <v>1576751690</v>
      </c>
      <c r="J110" s="41">
        <v>4504896.42</v>
      </c>
      <c r="K110" s="41">
        <v>4502460.1100000003</v>
      </c>
      <c r="L110" s="41">
        <v>0</v>
      </c>
      <c r="M110" s="41">
        <v>4502460.1100000003</v>
      </c>
      <c r="N110" s="41">
        <v>421685.68</v>
      </c>
      <c r="O110" s="41">
        <v>0</v>
      </c>
      <c r="P110" s="41">
        <v>551570.16</v>
      </c>
      <c r="Q110" s="41">
        <v>24453665</v>
      </c>
      <c r="R110" s="41">
        <v>0</v>
      </c>
      <c r="S110" s="41">
        <v>0</v>
      </c>
      <c r="T110" s="41">
        <v>7475364.3300000001</v>
      </c>
      <c r="U110" s="41">
        <v>134504.92000000001</v>
      </c>
      <c r="V110" s="41">
        <v>0</v>
      </c>
      <c r="W110" s="41">
        <v>37539250.200000003</v>
      </c>
      <c r="X110" s="43">
        <v>2.3188931165027227E-2</v>
      </c>
      <c r="Y110" s="41">
        <v>9362.2900000000009</v>
      </c>
      <c r="Z110" s="41">
        <v>64500</v>
      </c>
      <c r="AA110" s="41">
        <v>1477.2458000000001</v>
      </c>
      <c r="AB110" s="41">
        <v>75339.535800000012</v>
      </c>
      <c r="AC110" s="41">
        <v>-1000</v>
      </c>
      <c r="AD110" s="41">
        <v>74339.535800000012</v>
      </c>
      <c r="AE110" s="41">
        <v>0</v>
      </c>
      <c r="AF110" s="41">
        <v>0</v>
      </c>
      <c r="AG110" s="43">
        <f t="shared" si="3"/>
        <v>5475715.9500000002</v>
      </c>
      <c r="AH110" s="43">
        <f t="shared" si="4"/>
        <v>24453665</v>
      </c>
      <c r="AI110" s="43">
        <f t="shared" si="5"/>
        <v>7609869.25</v>
      </c>
      <c r="AJ110" s="41">
        <v>1541480120</v>
      </c>
      <c r="AK110" s="41">
        <v>1548771666</v>
      </c>
      <c r="AL110" s="41">
        <v>1738940956</v>
      </c>
      <c r="AM110" s="41">
        <v>1609730914</v>
      </c>
      <c r="AN110" s="41">
        <v>579646.43901964801</v>
      </c>
      <c r="AO110" s="44"/>
    </row>
    <row r="111" spans="1:41" s="34" customFormat="1" ht="16.5" x14ac:dyDescent="0.3">
      <c r="A111" s="34" t="s">
        <v>278</v>
      </c>
      <c r="B111" s="34" t="s">
        <v>279</v>
      </c>
      <c r="C111" s="34" t="s">
        <v>249</v>
      </c>
      <c r="D111" s="39">
        <v>1</v>
      </c>
      <c r="E111" s="39" t="s">
        <v>1246</v>
      </c>
      <c r="F111" s="40" t="s">
        <v>1190</v>
      </c>
      <c r="G111" s="41">
        <v>789227000</v>
      </c>
      <c r="H111" s="42">
        <v>2.948</v>
      </c>
      <c r="I111" s="41">
        <v>1209312269</v>
      </c>
      <c r="J111" s="41">
        <v>3455094.76</v>
      </c>
      <c r="K111" s="41">
        <v>3449742.0799999996</v>
      </c>
      <c r="L111" s="41">
        <v>0</v>
      </c>
      <c r="M111" s="41">
        <v>3449742.0799999996</v>
      </c>
      <c r="N111" s="41">
        <v>323114.67</v>
      </c>
      <c r="O111" s="41">
        <v>0</v>
      </c>
      <c r="P111" s="41">
        <v>422617.48</v>
      </c>
      <c r="Q111" s="41">
        <v>10792790</v>
      </c>
      <c r="R111" s="41">
        <v>5304043</v>
      </c>
      <c r="S111" s="41">
        <v>0</v>
      </c>
      <c r="T111" s="41">
        <v>2732265</v>
      </c>
      <c r="U111" s="41">
        <v>236901</v>
      </c>
      <c r="V111" s="41">
        <v>0</v>
      </c>
      <c r="W111" s="41">
        <v>23261473.23</v>
      </c>
      <c r="X111" s="43">
        <v>2.2991936515769491E-2</v>
      </c>
      <c r="Y111" s="41">
        <v>5514.39</v>
      </c>
      <c r="Z111" s="41">
        <v>44750</v>
      </c>
      <c r="AA111" s="41">
        <v>1005.2878000000001</v>
      </c>
      <c r="AB111" s="41">
        <v>51269.677799999998</v>
      </c>
      <c r="AC111" s="41">
        <v>3750</v>
      </c>
      <c r="AD111" s="41">
        <v>55019.677799999998</v>
      </c>
      <c r="AE111" s="41">
        <v>0</v>
      </c>
      <c r="AF111" s="41">
        <v>0</v>
      </c>
      <c r="AG111" s="43">
        <f t="shared" si="3"/>
        <v>4195474.2299999995</v>
      </c>
      <c r="AH111" s="43">
        <f t="shared" si="4"/>
        <v>16096833</v>
      </c>
      <c r="AI111" s="43">
        <f t="shared" si="5"/>
        <v>2969166</v>
      </c>
      <c r="AJ111" s="41">
        <v>1109082196</v>
      </c>
      <c r="AK111" s="41">
        <v>1211689239</v>
      </c>
      <c r="AL111" s="41">
        <v>1302999835</v>
      </c>
      <c r="AM111" s="41">
        <v>1207923756.6666667</v>
      </c>
      <c r="AN111" s="41">
        <v>434332.84400005499</v>
      </c>
      <c r="AO111" s="44"/>
    </row>
    <row r="112" spans="1:41" s="34" customFormat="1" ht="16.5" x14ac:dyDescent="0.3">
      <c r="A112" s="34" t="s">
        <v>280</v>
      </c>
      <c r="B112" s="34" t="s">
        <v>281</v>
      </c>
      <c r="C112" s="34" t="s">
        <v>249</v>
      </c>
      <c r="D112" s="39">
        <v>2</v>
      </c>
      <c r="E112" s="39" t="s">
        <v>1247</v>
      </c>
      <c r="F112" s="40" t="s">
        <v>1190</v>
      </c>
      <c r="G112" s="41">
        <v>1410263392</v>
      </c>
      <c r="H112" s="42">
        <v>3.0389999999999997</v>
      </c>
      <c r="I112" s="41">
        <v>2035154519</v>
      </c>
      <c r="J112" s="41">
        <v>5814587.2699999996</v>
      </c>
      <c r="K112" s="41">
        <v>5801375.6799999997</v>
      </c>
      <c r="L112" s="41">
        <v>0</v>
      </c>
      <c r="M112" s="41">
        <v>5801375.6799999997</v>
      </c>
      <c r="N112" s="41">
        <v>543427.16</v>
      </c>
      <c r="O112" s="41">
        <v>0</v>
      </c>
      <c r="P112" s="41">
        <v>710708.69</v>
      </c>
      <c r="Q112" s="41">
        <v>20179715</v>
      </c>
      <c r="R112" s="41">
        <v>9050437</v>
      </c>
      <c r="S112" s="41">
        <v>0</v>
      </c>
      <c r="T112" s="41">
        <v>6007146.04</v>
      </c>
      <c r="U112" s="41">
        <v>564121.97</v>
      </c>
      <c r="V112" s="41">
        <v>0</v>
      </c>
      <c r="W112" s="41">
        <v>42856931.539999999</v>
      </c>
      <c r="X112" s="43">
        <v>2.2597984199028986E-2</v>
      </c>
      <c r="Y112" s="41">
        <v>2750</v>
      </c>
      <c r="Z112" s="41">
        <v>59750</v>
      </c>
      <c r="AA112" s="41">
        <v>1250</v>
      </c>
      <c r="AB112" s="41">
        <v>63750</v>
      </c>
      <c r="AC112" s="41">
        <v>0</v>
      </c>
      <c r="AD112" s="41">
        <v>63750</v>
      </c>
      <c r="AE112" s="41">
        <v>0</v>
      </c>
      <c r="AF112" s="41">
        <v>0</v>
      </c>
      <c r="AG112" s="43">
        <f t="shared" si="3"/>
        <v>7055511.5299999993</v>
      </c>
      <c r="AH112" s="43">
        <f t="shared" si="4"/>
        <v>29230152</v>
      </c>
      <c r="AI112" s="43">
        <f t="shared" si="5"/>
        <v>6571268.0099999998</v>
      </c>
      <c r="AJ112" s="41">
        <v>1857661475</v>
      </c>
      <c r="AK112" s="41">
        <v>2036342798</v>
      </c>
      <c r="AL112" s="41">
        <v>2154718599</v>
      </c>
      <c r="AM112" s="41">
        <v>2016240957.3333333</v>
      </c>
      <c r="AN112" s="41">
        <v>718238.83776044403</v>
      </c>
      <c r="AO112" s="44"/>
    </row>
    <row r="113" spans="1:41" s="34" customFormat="1" ht="16.5" x14ac:dyDescent="0.3">
      <c r="A113" s="34" t="s">
        <v>282</v>
      </c>
      <c r="B113" s="34" t="s">
        <v>283</v>
      </c>
      <c r="C113" s="34" t="s">
        <v>249</v>
      </c>
      <c r="D113" s="39">
        <v>3</v>
      </c>
      <c r="E113" s="39" t="s">
        <v>1247</v>
      </c>
      <c r="F113" s="40" t="s">
        <v>1190</v>
      </c>
      <c r="G113" s="41">
        <v>1027395400</v>
      </c>
      <c r="H113" s="42">
        <v>3.222</v>
      </c>
      <c r="I113" s="41">
        <v>1484497180</v>
      </c>
      <c r="J113" s="41">
        <v>4241318.4400000004</v>
      </c>
      <c r="K113" s="41">
        <v>4237519.5600000005</v>
      </c>
      <c r="L113" s="41">
        <v>0</v>
      </c>
      <c r="M113" s="41">
        <v>4237519.5600000005</v>
      </c>
      <c r="N113" s="41">
        <v>396883.96</v>
      </c>
      <c r="O113" s="41">
        <v>0</v>
      </c>
      <c r="P113" s="41">
        <v>519120</v>
      </c>
      <c r="Q113" s="41">
        <v>12172192</v>
      </c>
      <c r="R113" s="41">
        <v>10542855</v>
      </c>
      <c r="S113" s="41">
        <v>0</v>
      </c>
      <c r="T113" s="41">
        <v>5225035.74</v>
      </c>
      <c r="U113" s="41">
        <v>0</v>
      </c>
      <c r="V113" s="41">
        <v>0</v>
      </c>
      <c r="W113" s="41">
        <v>33093606.259999998</v>
      </c>
      <c r="X113" s="43">
        <v>3.1177221253327576E-2</v>
      </c>
      <c r="Y113" s="41">
        <v>8158.9</v>
      </c>
      <c r="Z113" s="41">
        <v>102000</v>
      </c>
      <c r="AA113" s="41">
        <v>2203.1779999999999</v>
      </c>
      <c r="AB113" s="41">
        <v>112362.07799999999</v>
      </c>
      <c r="AC113" s="41">
        <v>-750</v>
      </c>
      <c r="AD113" s="41">
        <v>111612.07799999999</v>
      </c>
      <c r="AE113" s="41">
        <v>0</v>
      </c>
      <c r="AF113" s="41">
        <v>0</v>
      </c>
      <c r="AG113" s="43">
        <f t="shared" si="3"/>
        <v>5153523.5200000005</v>
      </c>
      <c r="AH113" s="43">
        <f t="shared" si="4"/>
        <v>22715047</v>
      </c>
      <c r="AI113" s="43">
        <f t="shared" si="5"/>
        <v>5225035.74</v>
      </c>
      <c r="AJ113" s="41">
        <v>1427069562</v>
      </c>
      <c r="AK113" s="41">
        <v>1476733940</v>
      </c>
      <c r="AL113" s="41">
        <v>1811345733</v>
      </c>
      <c r="AM113" s="41">
        <v>1571716411.6666667</v>
      </c>
      <c r="AN113" s="41">
        <v>603781.34055138903</v>
      </c>
      <c r="AO113" s="44"/>
    </row>
    <row r="114" spans="1:41" s="34" customFormat="1" ht="16.5" x14ac:dyDescent="0.3">
      <c r="A114" s="34" t="s">
        <v>284</v>
      </c>
      <c r="B114" s="34" t="s">
        <v>285</v>
      </c>
      <c r="C114" s="34" t="s">
        <v>249</v>
      </c>
      <c r="D114" s="39">
        <v>1</v>
      </c>
      <c r="E114" s="39" t="s">
        <v>1246</v>
      </c>
      <c r="F114" s="40" t="s">
        <v>1190</v>
      </c>
      <c r="G114" s="41">
        <v>1332509272</v>
      </c>
      <c r="H114" s="42">
        <v>3.9579999999999997</v>
      </c>
      <c r="I114" s="41">
        <v>2160578750</v>
      </c>
      <c r="J114" s="41">
        <v>6172933.5899999999</v>
      </c>
      <c r="K114" s="41">
        <v>6156124.3799999999</v>
      </c>
      <c r="L114" s="41">
        <v>0</v>
      </c>
      <c r="M114" s="41">
        <v>6156124.3799999999</v>
      </c>
      <c r="N114" s="41">
        <v>576661.63</v>
      </c>
      <c r="O114" s="41">
        <v>0</v>
      </c>
      <c r="P114" s="41">
        <v>754169.82</v>
      </c>
      <c r="Q114" s="41">
        <v>32362376</v>
      </c>
      <c r="R114" s="41">
        <v>0</v>
      </c>
      <c r="S114" s="41">
        <v>0</v>
      </c>
      <c r="T114" s="41">
        <v>12883136.01</v>
      </c>
      <c r="U114" s="41">
        <v>0</v>
      </c>
      <c r="V114" s="41">
        <v>0</v>
      </c>
      <c r="W114" s="41">
        <v>52732467.839999996</v>
      </c>
      <c r="X114" s="43">
        <v>3.3215724684878982E-2</v>
      </c>
      <c r="Y114" s="41">
        <v>19499.329999999998</v>
      </c>
      <c r="Z114" s="41">
        <v>76250</v>
      </c>
      <c r="AA114" s="41">
        <v>1914.9866000000002</v>
      </c>
      <c r="AB114" s="41">
        <v>97664.316600000006</v>
      </c>
      <c r="AC114" s="41">
        <v>0</v>
      </c>
      <c r="AD114" s="41">
        <v>97664.316600000006</v>
      </c>
      <c r="AE114" s="41">
        <v>0</v>
      </c>
      <c r="AF114" s="41">
        <v>0</v>
      </c>
      <c r="AG114" s="43">
        <f t="shared" si="3"/>
        <v>7486955.8300000001</v>
      </c>
      <c r="AH114" s="43">
        <f t="shared" si="4"/>
        <v>32362376</v>
      </c>
      <c r="AI114" s="43">
        <f t="shared" si="5"/>
        <v>12883136.01</v>
      </c>
      <c r="AJ114" s="41">
        <v>1934021264</v>
      </c>
      <c r="AK114" s="41">
        <v>2159543058</v>
      </c>
      <c r="AL114" s="41">
        <v>2323063476</v>
      </c>
      <c r="AM114" s="41">
        <v>2138875932.6666667</v>
      </c>
      <c r="AN114" s="41">
        <v>774353.73831215396</v>
      </c>
      <c r="AO114" s="44"/>
    </row>
    <row r="115" spans="1:41" s="34" customFormat="1" ht="16.5" x14ac:dyDescent="0.3">
      <c r="A115" s="34" t="s">
        <v>286</v>
      </c>
      <c r="B115" s="34" t="s">
        <v>287</v>
      </c>
      <c r="C115" s="34" t="s">
        <v>249</v>
      </c>
      <c r="D115" s="39">
        <v>2</v>
      </c>
      <c r="E115" s="39" t="s">
        <v>1247</v>
      </c>
      <c r="F115" s="40" t="s">
        <v>1190</v>
      </c>
      <c r="G115" s="41">
        <v>3158191561</v>
      </c>
      <c r="H115" s="42">
        <v>3.754</v>
      </c>
      <c r="I115" s="41">
        <v>5129761232</v>
      </c>
      <c r="J115" s="41">
        <v>14656107.960000001</v>
      </c>
      <c r="K115" s="41">
        <v>14634700.5</v>
      </c>
      <c r="L115" s="41">
        <v>0</v>
      </c>
      <c r="M115" s="41">
        <v>14634700.5</v>
      </c>
      <c r="N115" s="41">
        <v>1370741.15</v>
      </c>
      <c r="O115" s="41">
        <v>0</v>
      </c>
      <c r="P115" s="41">
        <v>1792864.58</v>
      </c>
      <c r="Q115" s="41">
        <v>57534816</v>
      </c>
      <c r="R115" s="41">
        <v>25880268</v>
      </c>
      <c r="S115" s="41">
        <v>0</v>
      </c>
      <c r="T115" s="41">
        <v>16376858.16</v>
      </c>
      <c r="U115" s="41">
        <v>948232.64</v>
      </c>
      <c r="V115" s="41">
        <v>0</v>
      </c>
      <c r="W115" s="41">
        <v>118538481.03</v>
      </c>
      <c r="X115" s="43">
        <v>3.0910745983130813E-2</v>
      </c>
      <c r="Y115" s="41">
        <v>7500</v>
      </c>
      <c r="Z115" s="41">
        <v>133500</v>
      </c>
      <c r="AA115" s="41">
        <v>2820</v>
      </c>
      <c r="AB115" s="41">
        <v>143820</v>
      </c>
      <c r="AC115" s="41">
        <v>0</v>
      </c>
      <c r="AD115" s="41">
        <v>143820</v>
      </c>
      <c r="AE115" s="41">
        <v>0</v>
      </c>
      <c r="AF115" s="41">
        <v>0</v>
      </c>
      <c r="AG115" s="43">
        <f t="shared" si="3"/>
        <v>17798306.23</v>
      </c>
      <c r="AH115" s="43">
        <f t="shared" si="4"/>
        <v>83415084</v>
      </c>
      <c r="AI115" s="43">
        <f t="shared" si="5"/>
        <v>17325090.800000001</v>
      </c>
      <c r="AJ115" s="41">
        <v>4645339259</v>
      </c>
      <c r="AK115" s="41">
        <v>5118078883</v>
      </c>
      <c r="AL115" s="41">
        <v>5462109132</v>
      </c>
      <c r="AM115" s="41">
        <v>5075175758</v>
      </c>
      <c r="AN115" s="41">
        <v>1820701.2436302691</v>
      </c>
      <c r="AO115" s="44"/>
    </row>
    <row r="116" spans="1:41" s="34" customFormat="1" ht="16.5" x14ac:dyDescent="0.3">
      <c r="A116" s="34" t="s">
        <v>288</v>
      </c>
      <c r="B116" s="34" t="s">
        <v>289</v>
      </c>
      <c r="C116" s="34" t="s">
        <v>249</v>
      </c>
      <c r="D116" s="39">
        <v>3</v>
      </c>
      <c r="E116" s="39" t="s">
        <v>1247</v>
      </c>
      <c r="F116" s="40" t="s">
        <v>1190</v>
      </c>
      <c r="G116" s="41">
        <v>452102860</v>
      </c>
      <c r="H116" s="42">
        <v>4.0230000000000006</v>
      </c>
      <c r="I116" s="41">
        <v>744580680</v>
      </c>
      <c r="J116" s="41">
        <v>2127322.1800000002</v>
      </c>
      <c r="K116" s="41">
        <v>2127322.1800000002</v>
      </c>
      <c r="L116" s="41">
        <v>0</v>
      </c>
      <c r="M116" s="41">
        <v>2127322.1800000002</v>
      </c>
      <c r="N116" s="41">
        <v>199228.12</v>
      </c>
      <c r="O116" s="41">
        <v>0</v>
      </c>
      <c r="P116" s="41">
        <v>260603.24</v>
      </c>
      <c r="Q116" s="41">
        <v>7238752</v>
      </c>
      <c r="R116" s="41">
        <v>4664630</v>
      </c>
      <c r="S116" s="41">
        <v>0</v>
      </c>
      <c r="T116" s="41">
        <v>3696904.92</v>
      </c>
      <c r="U116" s="41">
        <v>0</v>
      </c>
      <c r="V116" s="41">
        <v>0</v>
      </c>
      <c r="W116" s="41">
        <v>18187440.460000001</v>
      </c>
      <c r="X116" s="43">
        <v>3.016166837850992E-2</v>
      </c>
      <c r="Y116" s="41">
        <v>1204.99</v>
      </c>
      <c r="Z116" s="41">
        <v>23750</v>
      </c>
      <c r="AA116" s="41">
        <v>499.09980000000002</v>
      </c>
      <c r="AB116" s="41">
        <v>25454.089800000002</v>
      </c>
      <c r="AC116" s="41">
        <v>0</v>
      </c>
      <c r="AD116" s="41">
        <v>25454.089800000002</v>
      </c>
      <c r="AE116" s="41">
        <v>0</v>
      </c>
      <c r="AF116" s="41">
        <v>0</v>
      </c>
      <c r="AG116" s="43">
        <f t="shared" si="3"/>
        <v>2587153.54</v>
      </c>
      <c r="AH116" s="43">
        <f t="shared" si="4"/>
        <v>11903382</v>
      </c>
      <c r="AI116" s="43">
        <f t="shared" si="5"/>
        <v>3696904.92</v>
      </c>
      <c r="AJ116" s="41">
        <v>676684502</v>
      </c>
      <c r="AK116" s="41">
        <v>743134014</v>
      </c>
      <c r="AL116" s="41">
        <v>826815655</v>
      </c>
      <c r="AM116" s="41">
        <v>748878057</v>
      </c>
      <c r="AN116" s="41">
        <v>275604.96272809501</v>
      </c>
      <c r="AO116" s="44"/>
    </row>
    <row r="117" spans="1:41" s="34" customFormat="1" ht="16.5" x14ac:dyDescent="0.3">
      <c r="A117" s="34" t="s">
        <v>290</v>
      </c>
      <c r="B117" s="34" t="s">
        <v>291</v>
      </c>
      <c r="C117" s="34" t="s">
        <v>249</v>
      </c>
      <c r="D117" s="39">
        <v>1</v>
      </c>
      <c r="E117" s="39" t="s">
        <v>1246</v>
      </c>
      <c r="F117" s="40" t="s">
        <v>1190</v>
      </c>
      <c r="G117" s="41">
        <v>4167345568</v>
      </c>
      <c r="H117" s="42">
        <v>2.8129999999999997</v>
      </c>
      <c r="I117" s="41">
        <v>6362538515</v>
      </c>
      <c r="J117" s="41">
        <v>18178244</v>
      </c>
      <c r="K117" s="41">
        <v>18170622</v>
      </c>
      <c r="L117" s="41">
        <v>0</v>
      </c>
      <c r="M117" s="41">
        <v>18170622</v>
      </c>
      <c r="N117" s="41">
        <v>0</v>
      </c>
      <c r="O117" s="41">
        <v>0</v>
      </c>
      <c r="P117" s="41">
        <v>2225965.7200000002</v>
      </c>
      <c r="Q117" s="41">
        <v>77956834</v>
      </c>
      <c r="R117" s="41">
        <v>0</v>
      </c>
      <c r="S117" s="41">
        <v>0</v>
      </c>
      <c r="T117" s="41">
        <v>16363753</v>
      </c>
      <c r="U117" s="41">
        <v>416735</v>
      </c>
      <c r="V117" s="41">
        <v>2082492</v>
      </c>
      <c r="W117" s="41">
        <v>117216401.72</v>
      </c>
      <c r="X117" s="43">
        <v>2.4974952301755879E-2</v>
      </c>
      <c r="Y117" s="41">
        <v>6991.67</v>
      </c>
      <c r="Z117" s="41">
        <v>67000</v>
      </c>
      <c r="AA117" s="41">
        <v>1479.8334</v>
      </c>
      <c r="AB117" s="41">
        <v>75471.503400000001</v>
      </c>
      <c r="AC117" s="41">
        <v>0</v>
      </c>
      <c r="AD117" s="41">
        <v>75471.503400000001</v>
      </c>
      <c r="AE117" s="41">
        <v>0</v>
      </c>
      <c r="AF117" s="41">
        <v>0</v>
      </c>
      <c r="AG117" s="43">
        <f t="shared" si="3"/>
        <v>20396587.719999999</v>
      </c>
      <c r="AH117" s="43">
        <f t="shared" si="4"/>
        <v>77956834</v>
      </c>
      <c r="AI117" s="43">
        <f t="shared" si="5"/>
        <v>18862980</v>
      </c>
      <c r="AJ117" s="41">
        <v>5906461873</v>
      </c>
      <c r="AK117" s="41">
        <v>6247481828</v>
      </c>
      <c r="AL117" s="41">
        <v>6782788903</v>
      </c>
      <c r="AM117" s="41">
        <v>6312244201.333333</v>
      </c>
      <c r="AN117" s="41">
        <v>2260927.3954036771</v>
      </c>
      <c r="AO117" s="44"/>
    </row>
    <row r="118" spans="1:41" s="34" customFormat="1" ht="16.5" x14ac:dyDescent="0.3">
      <c r="A118" s="34" t="s">
        <v>292</v>
      </c>
      <c r="B118" s="34" t="s">
        <v>293</v>
      </c>
      <c r="C118" s="34" t="s">
        <v>249</v>
      </c>
      <c r="D118" s="39">
        <v>2</v>
      </c>
      <c r="E118" s="39" t="s">
        <v>1246</v>
      </c>
      <c r="F118" s="40" t="s">
        <v>1190</v>
      </c>
      <c r="G118" s="41">
        <v>647056100</v>
      </c>
      <c r="H118" s="42">
        <v>3.4899999999999998</v>
      </c>
      <c r="I118" s="41">
        <v>1000116020</v>
      </c>
      <c r="J118" s="41">
        <v>2857405.58</v>
      </c>
      <c r="K118" s="41">
        <v>2852531.87</v>
      </c>
      <c r="L118" s="41">
        <v>0</v>
      </c>
      <c r="M118" s="41">
        <v>2852531.87</v>
      </c>
      <c r="N118" s="41">
        <v>267178.65999999997</v>
      </c>
      <c r="O118" s="41">
        <v>0</v>
      </c>
      <c r="P118" s="41">
        <v>349460.12</v>
      </c>
      <c r="Q118" s="41">
        <v>9250115</v>
      </c>
      <c r="R118" s="41">
        <v>3586079</v>
      </c>
      <c r="S118" s="41">
        <v>0</v>
      </c>
      <c r="T118" s="41">
        <v>6275900</v>
      </c>
      <c r="U118" s="41">
        <v>0</v>
      </c>
      <c r="V118" s="41">
        <v>0</v>
      </c>
      <c r="W118" s="41">
        <v>22581264.649999999</v>
      </c>
      <c r="X118" s="43">
        <v>2.7009300472011288E-2</v>
      </c>
      <c r="Y118" s="41">
        <v>4250</v>
      </c>
      <c r="Z118" s="41">
        <v>42250</v>
      </c>
      <c r="AA118" s="41">
        <v>930</v>
      </c>
      <c r="AB118" s="41">
        <v>47430</v>
      </c>
      <c r="AC118" s="41">
        <v>0</v>
      </c>
      <c r="AD118" s="41">
        <v>47430</v>
      </c>
      <c r="AE118" s="41">
        <v>0</v>
      </c>
      <c r="AF118" s="41">
        <v>0</v>
      </c>
      <c r="AG118" s="43">
        <f t="shared" si="3"/>
        <v>3469170.6500000004</v>
      </c>
      <c r="AH118" s="43">
        <f t="shared" si="4"/>
        <v>12836194</v>
      </c>
      <c r="AI118" s="43">
        <f t="shared" si="5"/>
        <v>6275900</v>
      </c>
      <c r="AJ118" s="41">
        <v>891746060</v>
      </c>
      <c r="AK118" s="41">
        <v>993438201</v>
      </c>
      <c r="AL118" s="41">
        <v>1062663984</v>
      </c>
      <c r="AM118" s="41">
        <v>982616081.66666663</v>
      </c>
      <c r="AN118" s="41">
        <v>354220.97377867199</v>
      </c>
      <c r="AO118" s="44"/>
    </row>
    <row r="119" spans="1:41" s="34" customFormat="1" ht="16.5" x14ac:dyDescent="0.3">
      <c r="A119" s="34" t="s">
        <v>294</v>
      </c>
      <c r="B119" s="34" t="s">
        <v>295</v>
      </c>
      <c r="C119" s="34" t="s">
        <v>249</v>
      </c>
      <c r="D119" s="39">
        <v>3</v>
      </c>
      <c r="E119" s="39" t="s">
        <v>1246</v>
      </c>
      <c r="F119" s="40" t="s">
        <v>1190</v>
      </c>
      <c r="G119" s="41">
        <v>5888797065</v>
      </c>
      <c r="H119" s="42">
        <v>3.129</v>
      </c>
      <c r="I119" s="41">
        <v>9132804966</v>
      </c>
      <c r="J119" s="41">
        <v>26093100.530000001</v>
      </c>
      <c r="K119" s="41">
        <v>25974599.130000003</v>
      </c>
      <c r="L119" s="41">
        <v>0</v>
      </c>
      <c r="M119" s="41">
        <v>25974599.130000003</v>
      </c>
      <c r="N119" s="41">
        <v>0</v>
      </c>
      <c r="O119" s="41">
        <v>0</v>
      </c>
      <c r="P119" s="41">
        <v>3182117.93</v>
      </c>
      <c r="Q119" s="41">
        <v>74734294</v>
      </c>
      <c r="R119" s="41">
        <v>49367156</v>
      </c>
      <c r="S119" s="41">
        <v>0</v>
      </c>
      <c r="T119" s="41">
        <v>25570908</v>
      </c>
      <c r="U119" s="41">
        <v>2355460.2799999998</v>
      </c>
      <c r="V119" s="41">
        <v>3029915.17</v>
      </c>
      <c r="W119" s="41">
        <v>184214450.50999999</v>
      </c>
      <c r="X119" s="43">
        <v>2.6004175966423699E-2</v>
      </c>
      <c r="Y119" s="41">
        <v>40250</v>
      </c>
      <c r="Z119" s="41">
        <v>226000</v>
      </c>
      <c r="AA119" s="41">
        <v>5325</v>
      </c>
      <c r="AB119" s="41">
        <v>271575</v>
      </c>
      <c r="AC119" s="41">
        <v>0</v>
      </c>
      <c r="AD119" s="41">
        <v>271575</v>
      </c>
      <c r="AE119" s="41">
        <v>0</v>
      </c>
      <c r="AF119" s="41">
        <v>0</v>
      </c>
      <c r="AG119" s="43">
        <f t="shared" si="3"/>
        <v>29156717.060000002</v>
      </c>
      <c r="AH119" s="43">
        <f t="shared" si="4"/>
        <v>124101450</v>
      </c>
      <c r="AI119" s="43">
        <f t="shared" si="5"/>
        <v>30956283.450000003</v>
      </c>
      <c r="AJ119" s="41">
        <v>7952598774</v>
      </c>
      <c r="AK119" s="41">
        <v>9089754533</v>
      </c>
      <c r="AL119" s="41">
        <v>9808122918</v>
      </c>
      <c r="AM119" s="41">
        <v>8950158741.666666</v>
      </c>
      <c r="AN119" s="41">
        <v>3269371.0582923391</v>
      </c>
      <c r="AO119" s="44"/>
    </row>
    <row r="120" spans="1:41" s="34" customFormat="1" ht="16.5" x14ac:dyDescent="0.3">
      <c r="A120" s="34" t="s">
        <v>296</v>
      </c>
      <c r="B120" s="34" t="s">
        <v>297</v>
      </c>
      <c r="C120" s="34" t="s">
        <v>249</v>
      </c>
      <c r="D120" s="39">
        <v>1</v>
      </c>
      <c r="E120" s="39" t="s">
        <v>1246</v>
      </c>
      <c r="F120" s="40" t="s">
        <v>1190</v>
      </c>
      <c r="G120" s="41">
        <v>64223400</v>
      </c>
      <c r="H120" s="42">
        <v>3.2199999999999998</v>
      </c>
      <c r="I120" s="41">
        <v>130490358</v>
      </c>
      <c r="J120" s="41">
        <v>372820.62</v>
      </c>
      <c r="K120" s="41">
        <v>371912.61</v>
      </c>
      <c r="L120" s="41">
        <v>0</v>
      </c>
      <c r="M120" s="41">
        <v>371912.61</v>
      </c>
      <c r="N120" s="41">
        <v>34837.360000000001</v>
      </c>
      <c r="O120" s="41">
        <v>0</v>
      </c>
      <c r="P120" s="41">
        <v>45563.31</v>
      </c>
      <c r="Q120" s="41">
        <v>0</v>
      </c>
      <c r="R120" s="41">
        <v>1314869</v>
      </c>
      <c r="S120" s="41">
        <v>0</v>
      </c>
      <c r="T120" s="41">
        <v>300273.69</v>
      </c>
      <c r="U120" s="41">
        <v>0</v>
      </c>
      <c r="V120" s="41">
        <v>0</v>
      </c>
      <c r="W120" s="41">
        <v>2067455.97</v>
      </c>
      <c r="X120" s="43">
        <v>2.4529064721951026E-2</v>
      </c>
      <c r="Y120" s="41">
        <v>1250</v>
      </c>
      <c r="Z120" s="41">
        <v>9000</v>
      </c>
      <c r="AA120" s="41">
        <v>205</v>
      </c>
      <c r="AB120" s="41">
        <v>10455</v>
      </c>
      <c r="AC120" s="41">
        <v>0</v>
      </c>
      <c r="AD120" s="41">
        <v>10455</v>
      </c>
      <c r="AE120" s="41">
        <v>0</v>
      </c>
      <c r="AF120" s="41">
        <v>0</v>
      </c>
      <c r="AG120" s="43">
        <f t="shared" si="3"/>
        <v>452313.27999999997</v>
      </c>
      <c r="AH120" s="43">
        <f t="shared" si="4"/>
        <v>1314869</v>
      </c>
      <c r="AI120" s="43">
        <f t="shared" si="5"/>
        <v>300273.69</v>
      </c>
      <c r="AJ120" s="41">
        <v>124449961</v>
      </c>
      <c r="AK120" s="41">
        <v>129345772</v>
      </c>
      <c r="AL120" s="41">
        <v>149809657</v>
      </c>
      <c r="AM120" s="41">
        <v>134535130</v>
      </c>
      <c r="AN120" s="41">
        <v>49936.502396780998</v>
      </c>
      <c r="AO120" s="44"/>
    </row>
    <row r="121" spans="1:41" s="34" customFormat="1" ht="16.5" x14ac:dyDescent="0.3">
      <c r="A121" s="34" t="s">
        <v>298</v>
      </c>
      <c r="B121" s="34" t="s">
        <v>299</v>
      </c>
      <c r="C121" s="34" t="s">
        <v>249</v>
      </c>
      <c r="D121" s="39">
        <v>2</v>
      </c>
      <c r="E121" s="39" t="s">
        <v>1247</v>
      </c>
      <c r="F121" s="40" t="s">
        <v>1190</v>
      </c>
      <c r="G121" s="41">
        <v>436678971</v>
      </c>
      <c r="H121" s="42">
        <v>2.488</v>
      </c>
      <c r="I121" s="41">
        <v>619850557</v>
      </c>
      <c r="J121" s="41">
        <v>1770958.97</v>
      </c>
      <c r="K121" s="41">
        <v>1770958.97</v>
      </c>
      <c r="L121" s="41">
        <v>0</v>
      </c>
      <c r="M121" s="41">
        <v>1770958.97</v>
      </c>
      <c r="N121" s="41">
        <v>165853.97</v>
      </c>
      <c r="O121" s="41">
        <v>0</v>
      </c>
      <c r="P121" s="41">
        <v>216947.69</v>
      </c>
      <c r="Q121" s="41">
        <v>3504124</v>
      </c>
      <c r="R121" s="41">
        <v>3219450</v>
      </c>
      <c r="S121" s="41">
        <v>0</v>
      </c>
      <c r="T121" s="41">
        <v>1986000</v>
      </c>
      <c r="U121" s="41">
        <v>0</v>
      </c>
      <c r="V121" s="41">
        <v>0</v>
      </c>
      <c r="W121" s="41">
        <v>10863334.629999999</v>
      </c>
      <c r="X121" s="43">
        <v>2.0723513993471721E-2</v>
      </c>
      <c r="Y121" s="41">
        <v>603.41999999999996</v>
      </c>
      <c r="Z121" s="41">
        <v>28500</v>
      </c>
      <c r="AA121" s="41">
        <v>582.0684</v>
      </c>
      <c r="AB121" s="41">
        <v>29685.488399999998</v>
      </c>
      <c r="AC121" s="41">
        <v>0</v>
      </c>
      <c r="AD121" s="41">
        <v>29685.488399999998</v>
      </c>
      <c r="AE121" s="41">
        <v>0</v>
      </c>
      <c r="AF121" s="41">
        <v>0</v>
      </c>
      <c r="AG121" s="43">
        <f t="shared" si="3"/>
        <v>2153760.63</v>
      </c>
      <c r="AH121" s="43">
        <f t="shared" si="4"/>
        <v>6723574</v>
      </c>
      <c r="AI121" s="43">
        <f t="shared" si="5"/>
        <v>1986000</v>
      </c>
      <c r="AJ121" s="41">
        <v>550673680</v>
      </c>
      <c r="AK121" s="41">
        <v>618956787</v>
      </c>
      <c r="AL121" s="41">
        <v>669958423</v>
      </c>
      <c r="AM121" s="41">
        <v>613196296.66666663</v>
      </c>
      <c r="AN121" s="41">
        <v>223319.27468050201</v>
      </c>
      <c r="AO121" s="44"/>
    </row>
    <row r="122" spans="1:41" s="34" customFormat="1" ht="16.5" x14ac:dyDescent="0.3">
      <c r="A122" s="34" t="s">
        <v>300</v>
      </c>
      <c r="B122" s="34" t="s">
        <v>301</v>
      </c>
      <c r="C122" s="34" t="s">
        <v>249</v>
      </c>
      <c r="D122" s="39">
        <v>3</v>
      </c>
      <c r="E122" s="39" t="s">
        <v>1247</v>
      </c>
      <c r="F122" s="40" t="s">
        <v>1190</v>
      </c>
      <c r="G122" s="41">
        <v>479351405</v>
      </c>
      <c r="H122" s="42">
        <v>4.5890000000000004</v>
      </c>
      <c r="I122" s="41">
        <v>799107207</v>
      </c>
      <c r="J122" s="41">
        <v>2283108.5</v>
      </c>
      <c r="K122" s="41">
        <v>2279320.83</v>
      </c>
      <c r="L122" s="41">
        <v>0</v>
      </c>
      <c r="M122" s="41">
        <v>2279320.83</v>
      </c>
      <c r="N122" s="41">
        <v>213485.58</v>
      </c>
      <c r="O122" s="41">
        <v>0</v>
      </c>
      <c r="P122" s="41">
        <v>279253.62</v>
      </c>
      <c r="Q122" s="41">
        <v>12216862</v>
      </c>
      <c r="R122" s="41">
        <v>0</v>
      </c>
      <c r="S122" s="41">
        <v>0</v>
      </c>
      <c r="T122" s="41">
        <v>7004971.96</v>
      </c>
      <c r="U122" s="41">
        <v>0</v>
      </c>
      <c r="V122" s="41">
        <v>0</v>
      </c>
      <c r="W122" s="41">
        <v>21993893.990000002</v>
      </c>
      <c r="X122" s="43">
        <v>3.7004914505257079E-2</v>
      </c>
      <c r="Y122" s="41">
        <v>13071.92</v>
      </c>
      <c r="Z122" s="41">
        <v>51500</v>
      </c>
      <c r="AA122" s="41">
        <v>1291.4384</v>
      </c>
      <c r="AB122" s="41">
        <v>65863.358399999997</v>
      </c>
      <c r="AC122" s="41">
        <v>0</v>
      </c>
      <c r="AD122" s="41">
        <v>65863.358399999997</v>
      </c>
      <c r="AE122" s="41">
        <v>0</v>
      </c>
      <c r="AF122" s="41">
        <v>0</v>
      </c>
      <c r="AG122" s="43">
        <f t="shared" si="3"/>
        <v>2772060.0300000003</v>
      </c>
      <c r="AH122" s="43">
        <f t="shared" si="4"/>
        <v>12216862</v>
      </c>
      <c r="AI122" s="43">
        <f t="shared" si="5"/>
        <v>7004971.96</v>
      </c>
      <c r="AJ122" s="41">
        <v>717508595</v>
      </c>
      <c r="AK122" s="41">
        <v>798465810</v>
      </c>
      <c r="AL122" s="41">
        <v>878254571</v>
      </c>
      <c r="AM122" s="41">
        <v>798076325.33333337</v>
      </c>
      <c r="AN122" s="41">
        <v>292751.25091512298</v>
      </c>
      <c r="AO122" s="44"/>
    </row>
    <row r="123" spans="1:41" s="34" customFormat="1" ht="16.5" x14ac:dyDescent="0.3">
      <c r="A123" s="34" t="s">
        <v>302</v>
      </c>
      <c r="B123" s="34" t="s">
        <v>303</v>
      </c>
      <c r="C123" s="34" t="s">
        <v>249</v>
      </c>
      <c r="D123" s="39">
        <v>1</v>
      </c>
      <c r="E123" s="39" t="s">
        <v>1246</v>
      </c>
      <c r="F123" s="40" t="s">
        <v>1190</v>
      </c>
      <c r="G123" s="41">
        <v>102217500</v>
      </c>
      <c r="H123" s="42">
        <v>2.9099999999999997</v>
      </c>
      <c r="I123" s="41">
        <v>145952753</v>
      </c>
      <c r="J123" s="41">
        <v>416997.83</v>
      </c>
      <c r="K123" s="41">
        <v>415352.42000000004</v>
      </c>
      <c r="L123" s="41">
        <v>0</v>
      </c>
      <c r="M123" s="41">
        <v>415352.42000000004</v>
      </c>
      <c r="N123" s="41">
        <v>38909.81</v>
      </c>
      <c r="O123" s="41">
        <v>0</v>
      </c>
      <c r="P123" s="41">
        <v>50887.48</v>
      </c>
      <c r="Q123" s="41">
        <v>1580669</v>
      </c>
      <c r="R123" s="41">
        <v>0</v>
      </c>
      <c r="S123" s="41">
        <v>0</v>
      </c>
      <c r="T123" s="41">
        <v>888488</v>
      </c>
      <c r="U123" s="41">
        <v>0</v>
      </c>
      <c r="V123" s="41">
        <v>0</v>
      </c>
      <c r="W123" s="41">
        <v>2974306.71</v>
      </c>
      <c r="X123" s="43">
        <v>1.802083492739804E-2</v>
      </c>
      <c r="Y123" s="41">
        <v>1000</v>
      </c>
      <c r="Z123" s="41">
        <v>13750</v>
      </c>
      <c r="AA123" s="41">
        <v>295</v>
      </c>
      <c r="AB123" s="41">
        <v>15045</v>
      </c>
      <c r="AC123" s="41">
        <v>0</v>
      </c>
      <c r="AD123" s="41">
        <v>15045</v>
      </c>
      <c r="AE123" s="41">
        <v>0</v>
      </c>
      <c r="AF123" s="41">
        <v>0</v>
      </c>
      <c r="AG123" s="43">
        <f t="shared" si="3"/>
        <v>505149.71</v>
      </c>
      <c r="AH123" s="43">
        <f t="shared" si="4"/>
        <v>1580669</v>
      </c>
      <c r="AI123" s="43">
        <f t="shared" si="5"/>
        <v>888488</v>
      </c>
      <c r="AJ123" s="41">
        <v>138436321</v>
      </c>
      <c r="AK123" s="41">
        <v>145816306</v>
      </c>
      <c r="AL123" s="41">
        <v>156128761</v>
      </c>
      <c r="AM123" s="41">
        <v>146793796</v>
      </c>
      <c r="AN123" s="41">
        <v>52042.868290413004</v>
      </c>
      <c r="AO123" s="44"/>
    </row>
    <row r="124" spans="1:41" s="34" customFormat="1" ht="16.5" x14ac:dyDescent="0.3">
      <c r="A124" s="34" t="s">
        <v>304</v>
      </c>
      <c r="B124" s="34" t="s">
        <v>305</v>
      </c>
      <c r="C124" s="34" t="s">
        <v>249</v>
      </c>
      <c r="D124" s="39">
        <v>2</v>
      </c>
      <c r="E124" s="39" t="s">
        <v>1246</v>
      </c>
      <c r="F124" s="40" t="s">
        <v>1190</v>
      </c>
      <c r="G124" s="41">
        <v>1466726915</v>
      </c>
      <c r="H124" s="42">
        <v>3.2529999999999997</v>
      </c>
      <c r="I124" s="41">
        <v>2252212792</v>
      </c>
      <c r="J124" s="41">
        <v>6434738.8399999999</v>
      </c>
      <c r="K124" s="41">
        <v>6422856.1299999999</v>
      </c>
      <c r="L124" s="41">
        <v>0</v>
      </c>
      <c r="M124" s="41">
        <v>6422856.1299999999</v>
      </c>
      <c r="N124" s="41">
        <v>601595.99</v>
      </c>
      <c r="O124" s="41">
        <v>0</v>
      </c>
      <c r="P124" s="41">
        <v>786848.27</v>
      </c>
      <c r="Q124" s="41">
        <v>23584448</v>
      </c>
      <c r="R124" s="41">
        <v>0</v>
      </c>
      <c r="S124" s="41">
        <v>0</v>
      </c>
      <c r="T124" s="41">
        <v>16310001.57</v>
      </c>
      <c r="U124" s="41">
        <v>0</v>
      </c>
      <c r="V124" s="41">
        <v>0</v>
      </c>
      <c r="W124" s="41">
        <v>47705749.960000001</v>
      </c>
      <c r="X124" s="43">
        <v>3.7378610126999105E-2</v>
      </c>
      <c r="Y124" s="41">
        <v>26250</v>
      </c>
      <c r="Z124" s="41">
        <v>204000</v>
      </c>
      <c r="AA124" s="41">
        <v>4605</v>
      </c>
      <c r="AB124" s="41">
        <v>234855</v>
      </c>
      <c r="AC124" s="41">
        <v>0</v>
      </c>
      <c r="AD124" s="41">
        <v>234855</v>
      </c>
      <c r="AE124" s="41">
        <v>0</v>
      </c>
      <c r="AF124" s="41">
        <v>0</v>
      </c>
      <c r="AG124" s="43">
        <f t="shared" si="3"/>
        <v>7811300.3900000006</v>
      </c>
      <c r="AH124" s="43">
        <f t="shared" si="4"/>
        <v>23584448</v>
      </c>
      <c r="AI124" s="43">
        <f t="shared" si="5"/>
        <v>16310001.57</v>
      </c>
      <c r="AJ124" s="41">
        <v>2035879793</v>
      </c>
      <c r="AK124" s="41">
        <v>2258172649</v>
      </c>
      <c r="AL124" s="41">
        <v>2457240493</v>
      </c>
      <c r="AM124" s="41">
        <v>2250430978.3333335</v>
      </c>
      <c r="AN124" s="41">
        <v>819079.36691981403</v>
      </c>
      <c r="AO124" s="44"/>
    </row>
    <row r="125" spans="1:41" s="34" customFormat="1" ht="16.5" x14ac:dyDescent="0.3">
      <c r="A125" s="34" t="s">
        <v>306</v>
      </c>
      <c r="B125" s="34" t="s">
        <v>307</v>
      </c>
      <c r="C125" s="34" t="s">
        <v>249</v>
      </c>
      <c r="D125" s="39">
        <v>3</v>
      </c>
      <c r="E125" s="39" t="s">
        <v>1247</v>
      </c>
      <c r="F125" s="40" t="s">
        <v>1190</v>
      </c>
      <c r="G125" s="41">
        <v>438767163</v>
      </c>
      <c r="H125" s="42">
        <v>4.0900000000000007</v>
      </c>
      <c r="I125" s="41">
        <v>699070994</v>
      </c>
      <c r="J125" s="41">
        <v>1997297.63</v>
      </c>
      <c r="K125" s="41">
        <v>1997297.63</v>
      </c>
      <c r="L125" s="41">
        <v>0</v>
      </c>
      <c r="M125" s="41">
        <v>1997297.63</v>
      </c>
      <c r="N125" s="41">
        <v>187051.06</v>
      </c>
      <c r="O125" s="41">
        <v>0</v>
      </c>
      <c r="P125" s="41">
        <v>244674.85</v>
      </c>
      <c r="Q125" s="41">
        <v>9406413</v>
      </c>
      <c r="R125" s="41">
        <v>0</v>
      </c>
      <c r="S125" s="41">
        <v>0</v>
      </c>
      <c r="T125" s="41">
        <v>6109278</v>
      </c>
      <c r="U125" s="41">
        <v>0</v>
      </c>
      <c r="V125" s="41">
        <v>0</v>
      </c>
      <c r="W125" s="41">
        <v>17944714.539999999</v>
      </c>
      <c r="X125" s="43">
        <v>3.3841018930587392E-2</v>
      </c>
      <c r="Y125" s="41">
        <v>9724.68</v>
      </c>
      <c r="Z125" s="41">
        <v>27750</v>
      </c>
      <c r="AA125" s="41">
        <v>749.49360000000001</v>
      </c>
      <c r="AB125" s="41">
        <v>38224.173600000002</v>
      </c>
      <c r="AC125" s="41">
        <v>0</v>
      </c>
      <c r="AD125" s="41">
        <v>38224.173600000002</v>
      </c>
      <c r="AE125" s="41">
        <v>0</v>
      </c>
      <c r="AF125" s="41">
        <v>0</v>
      </c>
      <c r="AG125" s="43">
        <f t="shared" si="3"/>
        <v>2429023.54</v>
      </c>
      <c r="AH125" s="43">
        <f t="shared" si="4"/>
        <v>9406413</v>
      </c>
      <c r="AI125" s="43">
        <f t="shared" si="5"/>
        <v>6109278</v>
      </c>
      <c r="AJ125" s="41">
        <v>603648787</v>
      </c>
      <c r="AK125" s="41">
        <v>689294015</v>
      </c>
      <c r="AL125" s="41">
        <v>765603036</v>
      </c>
      <c r="AM125" s="41">
        <v>686181946</v>
      </c>
      <c r="AN125" s="41">
        <v>255200.777798967</v>
      </c>
      <c r="AO125" s="44"/>
    </row>
    <row r="126" spans="1:41" s="34" customFormat="1" ht="16.5" x14ac:dyDescent="0.3">
      <c r="A126" s="34" t="s">
        <v>308</v>
      </c>
      <c r="B126" s="34" t="s">
        <v>309</v>
      </c>
      <c r="C126" s="34" t="s">
        <v>249</v>
      </c>
      <c r="D126" s="39">
        <v>1</v>
      </c>
      <c r="E126" s="39" t="s">
        <v>1246</v>
      </c>
      <c r="F126" s="40" t="s">
        <v>1190</v>
      </c>
      <c r="G126" s="41">
        <v>249917600</v>
      </c>
      <c r="H126" s="42">
        <v>4.0870000000000006</v>
      </c>
      <c r="I126" s="41">
        <v>390517114</v>
      </c>
      <c r="J126" s="41">
        <v>1115736.33</v>
      </c>
      <c r="K126" s="41">
        <v>1115736.33</v>
      </c>
      <c r="L126" s="41">
        <v>0</v>
      </c>
      <c r="M126" s="41">
        <v>1115736.33</v>
      </c>
      <c r="N126" s="41">
        <v>104491.02</v>
      </c>
      <c r="O126" s="41">
        <v>0</v>
      </c>
      <c r="P126" s="41">
        <v>136680.99</v>
      </c>
      <c r="Q126" s="41">
        <v>6260120</v>
      </c>
      <c r="R126" s="41">
        <v>0</v>
      </c>
      <c r="S126" s="41">
        <v>0</v>
      </c>
      <c r="T126" s="41">
        <v>2596580.02</v>
      </c>
      <c r="U126" s="41">
        <v>0</v>
      </c>
      <c r="V126" s="41">
        <v>0</v>
      </c>
      <c r="W126" s="41">
        <v>10213608.359999999</v>
      </c>
      <c r="X126" s="43">
        <v>3.3377997873153202E-2</v>
      </c>
      <c r="Y126" s="41">
        <v>1500</v>
      </c>
      <c r="Z126" s="41">
        <v>13500</v>
      </c>
      <c r="AA126" s="41">
        <v>300</v>
      </c>
      <c r="AB126" s="41">
        <v>15300</v>
      </c>
      <c r="AC126" s="41">
        <v>0</v>
      </c>
      <c r="AD126" s="41">
        <v>15300</v>
      </c>
      <c r="AE126" s="41">
        <v>0</v>
      </c>
      <c r="AF126" s="41">
        <v>0</v>
      </c>
      <c r="AG126" s="43">
        <f t="shared" si="3"/>
        <v>1356908.34</v>
      </c>
      <c r="AH126" s="43">
        <f t="shared" si="4"/>
        <v>6260120</v>
      </c>
      <c r="AI126" s="43">
        <f t="shared" si="5"/>
        <v>2596580.02</v>
      </c>
      <c r="AJ126" s="41">
        <v>353236077</v>
      </c>
      <c r="AK126" s="41">
        <v>387194414</v>
      </c>
      <c r="AL126" s="41">
        <v>440616361</v>
      </c>
      <c r="AM126" s="41">
        <v>393682284</v>
      </c>
      <c r="AN126" s="41">
        <v>146871.973461213</v>
      </c>
      <c r="AO126" s="44"/>
    </row>
    <row r="127" spans="1:41" s="34" customFormat="1" ht="16.5" x14ac:dyDescent="0.3">
      <c r="A127" s="34" t="s">
        <v>310</v>
      </c>
      <c r="B127" s="34" t="s">
        <v>311</v>
      </c>
      <c r="C127" s="34" t="s">
        <v>249</v>
      </c>
      <c r="D127" s="39">
        <v>2</v>
      </c>
      <c r="E127" s="39" t="s">
        <v>1247</v>
      </c>
      <c r="F127" s="40" t="s">
        <v>1190</v>
      </c>
      <c r="G127" s="41">
        <v>663496462</v>
      </c>
      <c r="H127" s="42">
        <v>3.323</v>
      </c>
      <c r="I127" s="41">
        <v>1074388205</v>
      </c>
      <c r="J127" s="41">
        <v>3069606.71</v>
      </c>
      <c r="K127" s="41">
        <v>3069278.9699999997</v>
      </c>
      <c r="L127" s="41">
        <v>0</v>
      </c>
      <c r="M127" s="41">
        <v>3069278.9699999997</v>
      </c>
      <c r="N127" s="41">
        <v>287446.62</v>
      </c>
      <c r="O127" s="41">
        <v>0</v>
      </c>
      <c r="P127" s="41">
        <v>375996.72</v>
      </c>
      <c r="Q127" s="41">
        <v>11218081</v>
      </c>
      <c r="R127" s="41">
        <v>6302874</v>
      </c>
      <c r="S127" s="41">
        <v>0</v>
      </c>
      <c r="T127" s="41">
        <v>656461.18999999994</v>
      </c>
      <c r="U127" s="41">
        <v>133138.82</v>
      </c>
      <c r="V127" s="41">
        <v>0</v>
      </c>
      <c r="W127" s="41">
        <v>22043277.32</v>
      </c>
      <c r="X127" s="43">
        <v>2.7370766138044685E-2</v>
      </c>
      <c r="Y127" s="41">
        <v>2750</v>
      </c>
      <c r="Z127" s="41">
        <v>39500</v>
      </c>
      <c r="AA127" s="41">
        <v>845</v>
      </c>
      <c r="AB127" s="41">
        <v>43095</v>
      </c>
      <c r="AC127" s="41">
        <v>0</v>
      </c>
      <c r="AD127" s="41">
        <v>43095</v>
      </c>
      <c r="AE127" s="41">
        <v>0</v>
      </c>
      <c r="AF127" s="41">
        <v>0</v>
      </c>
      <c r="AG127" s="43">
        <f t="shared" si="3"/>
        <v>3732722.3099999996</v>
      </c>
      <c r="AH127" s="43">
        <f t="shared" si="4"/>
        <v>17520955</v>
      </c>
      <c r="AI127" s="43">
        <f t="shared" si="5"/>
        <v>789600.01</v>
      </c>
      <c r="AJ127" s="41">
        <v>964584111</v>
      </c>
      <c r="AK127" s="41">
        <v>1073708091</v>
      </c>
      <c r="AL127" s="41">
        <v>1173291600</v>
      </c>
      <c r="AM127" s="41">
        <v>1070527934</v>
      </c>
      <c r="AN127" s="41">
        <v>391096.82956944598</v>
      </c>
      <c r="AO127" s="44"/>
    </row>
    <row r="128" spans="1:41" s="34" customFormat="1" ht="16.5" x14ac:dyDescent="0.3">
      <c r="A128" s="34" t="s">
        <v>312</v>
      </c>
      <c r="B128" s="34" t="s">
        <v>313</v>
      </c>
      <c r="C128" s="34" t="s">
        <v>249</v>
      </c>
      <c r="D128" s="39">
        <v>3</v>
      </c>
      <c r="E128" s="39" t="s">
        <v>1247</v>
      </c>
      <c r="F128" s="40" t="s">
        <v>1190</v>
      </c>
      <c r="G128" s="41">
        <v>991222904</v>
      </c>
      <c r="H128" s="42">
        <v>3.3529999999999998</v>
      </c>
      <c r="I128" s="41">
        <v>1763359390</v>
      </c>
      <c r="J128" s="41">
        <v>5038048.4400000004</v>
      </c>
      <c r="K128" s="41">
        <v>5037106.2</v>
      </c>
      <c r="L128" s="41">
        <v>0</v>
      </c>
      <c r="M128" s="41">
        <v>5037106.2</v>
      </c>
      <c r="N128" s="41">
        <v>471743.18</v>
      </c>
      <c r="O128" s="41">
        <v>0</v>
      </c>
      <c r="P128" s="41">
        <v>617061.93999999994</v>
      </c>
      <c r="Q128" s="41">
        <v>13345663</v>
      </c>
      <c r="R128" s="41">
        <v>9249462</v>
      </c>
      <c r="S128" s="41">
        <v>0</v>
      </c>
      <c r="T128" s="41">
        <v>4314574.5599999996</v>
      </c>
      <c r="U128" s="41">
        <v>198245</v>
      </c>
      <c r="V128" s="41">
        <v>0</v>
      </c>
      <c r="W128" s="41">
        <v>33233855.879999999</v>
      </c>
      <c r="X128" s="43">
        <v>2.7513043102020573E-2</v>
      </c>
      <c r="Y128" s="41">
        <v>32843.29</v>
      </c>
      <c r="Z128" s="41">
        <v>143250</v>
      </c>
      <c r="AA128" s="41">
        <v>3521.8658</v>
      </c>
      <c r="AB128" s="41">
        <v>179615.15580000001</v>
      </c>
      <c r="AC128" s="41">
        <v>-250</v>
      </c>
      <c r="AD128" s="41">
        <v>179365.15580000001</v>
      </c>
      <c r="AE128" s="41">
        <v>0</v>
      </c>
      <c r="AF128" s="41">
        <v>0</v>
      </c>
      <c r="AG128" s="43">
        <f t="shared" si="3"/>
        <v>6125911.3200000003</v>
      </c>
      <c r="AH128" s="43">
        <f t="shared" si="4"/>
        <v>22595125</v>
      </c>
      <c r="AI128" s="43">
        <f t="shared" si="5"/>
        <v>4512819.5599999996</v>
      </c>
      <c r="AJ128" s="41">
        <v>1625782616</v>
      </c>
      <c r="AK128" s="41">
        <v>1766853307</v>
      </c>
      <c r="AL128" s="41">
        <v>1963769841</v>
      </c>
      <c r="AM128" s="41">
        <v>1785468588</v>
      </c>
      <c r="AN128" s="41">
        <v>655083.59324908501</v>
      </c>
      <c r="AO128" s="44"/>
    </row>
    <row r="129" spans="1:41" s="34" customFormat="1" ht="16.5" x14ac:dyDescent="0.3">
      <c r="A129" s="34" t="s">
        <v>314</v>
      </c>
      <c r="B129" s="34" t="s">
        <v>315</v>
      </c>
      <c r="C129" s="34" t="s">
        <v>249</v>
      </c>
      <c r="D129" s="39">
        <v>1</v>
      </c>
      <c r="E129" s="39" t="s">
        <v>1246</v>
      </c>
      <c r="F129" s="40" t="s">
        <v>1190</v>
      </c>
      <c r="G129" s="41">
        <v>391962868</v>
      </c>
      <c r="H129" s="42">
        <v>3.3719999999999999</v>
      </c>
      <c r="I129" s="41">
        <v>625494510</v>
      </c>
      <c r="J129" s="41">
        <v>1787084.16</v>
      </c>
      <c r="K129" s="41">
        <v>1787084.16</v>
      </c>
      <c r="L129" s="41">
        <v>0</v>
      </c>
      <c r="M129" s="41">
        <v>1787084.16</v>
      </c>
      <c r="N129" s="41">
        <v>167364.13</v>
      </c>
      <c r="O129" s="41">
        <v>0</v>
      </c>
      <c r="P129" s="41">
        <v>218923.08</v>
      </c>
      <c r="Q129" s="41">
        <v>3958361</v>
      </c>
      <c r="R129" s="41">
        <v>3656196</v>
      </c>
      <c r="S129" s="41">
        <v>0</v>
      </c>
      <c r="T129" s="41">
        <v>3348731</v>
      </c>
      <c r="U129" s="41">
        <v>78458</v>
      </c>
      <c r="V129" s="41">
        <v>0</v>
      </c>
      <c r="W129" s="41">
        <v>13215117.370000001</v>
      </c>
      <c r="X129" s="43">
        <v>2.9537696846278008E-2</v>
      </c>
      <c r="Y129" s="41">
        <v>1250</v>
      </c>
      <c r="Z129" s="41">
        <v>26750</v>
      </c>
      <c r="AA129" s="41">
        <v>560</v>
      </c>
      <c r="AB129" s="41">
        <v>28560</v>
      </c>
      <c r="AC129" s="41">
        <v>0</v>
      </c>
      <c r="AD129" s="41">
        <v>28560</v>
      </c>
      <c r="AE129" s="41">
        <v>0</v>
      </c>
      <c r="AF129" s="41">
        <v>0</v>
      </c>
      <c r="AG129" s="43">
        <f t="shared" si="3"/>
        <v>2173371.37</v>
      </c>
      <c r="AH129" s="43">
        <f t="shared" si="4"/>
        <v>7614557</v>
      </c>
      <c r="AI129" s="43">
        <f t="shared" si="5"/>
        <v>3427189</v>
      </c>
      <c r="AJ129" s="41">
        <v>571159200</v>
      </c>
      <c r="AK129" s="41">
        <v>623131424</v>
      </c>
      <c r="AL129" s="41">
        <v>681437413</v>
      </c>
      <c r="AM129" s="41">
        <v>625242679</v>
      </c>
      <c r="AN129" s="41">
        <v>227145.59985417299</v>
      </c>
      <c r="AO129" s="44"/>
    </row>
    <row r="130" spans="1:41" s="34" customFormat="1" ht="16.5" x14ac:dyDescent="0.3">
      <c r="A130" s="34" t="s">
        <v>316</v>
      </c>
      <c r="B130" s="34" t="s">
        <v>317</v>
      </c>
      <c r="C130" s="34" t="s">
        <v>249</v>
      </c>
      <c r="D130" s="39">
        <v>2</v>
      </c>
      <c r="E130" s="39" t="s">
        <v>1246</v>
      </c>
      <c r="F130" s="40" t="s">
        <v>1190</v>
      </c>
      <c r="G130" s="41">
        <v>705759662</v>
      </c>
      <c r="H130" s="42">
        <v>3.3819999999999997</v>
      </c>
      <c r="I130" s="41">
        <v>1130053511</v>
      </c>
      <c r="J130" s="41">
        <v>3228646.62</v>
      </c>
      <c r="K130" s="41">
        <v>3219457.71</v>
      </c>
      <c r="L130" s="41">
        <v>0</v>
      </c>
      <c r="M130" s="41">
        <v>3219457.71</v>
      </c>
      <c r="N130" s="41">
        <v>301576.90999999997</v>
      </c>
      <c r="O130" s="41">
        <v>0</v>
      </c>
      <c r="P130" s="41">
        <v>394426.34</v>
      </c>
      <c r="Q130" s="41">
        <v>9998205</v>
      </c>
      <c r="R130" s="41">
        <v>6339409</v>
      </c>
      <c r="S130" s="41">
        <v>0</v>
      </c>
      <c r="T130" s="41">
        <v>3611772</v>
      </c>
      <c r="U130" s="41">
        <v>0</v>
      </c>
      <c r="V130" s="41">
        <v>0</v>
      </c>
      <c r="W130" s="41">
        <v>23864846.960000001</v>
      </c>
      <c r="X130" s="43">
        <v>2.7807174617942864E-2</v>
      </c>
      <c r="Y130" s="41">
        <v>4763.6400000000003</v>
      </c>
      <c r="Z130" s="41">
        <v>49000</v>
      </c>
      <c r="AA130" s="41">
        <v>1075.2728</v>
      </c>
      <c r="AB130" s="41">
        <v>54838.912799999998</v>
      </c>
      <c r="AC130" s="41">
        <v>-500</v>
      </c>
      <c r="AD130" s="41">
        <v>54338.912799999998</v>
      </c>
      <c r="AE130" s="41">
        <v>0</v>
      </c>
      <c r="AF130" s="41">
        <v>0</v>
      </c>
      <c r="AG130" s="43">
        <f t="shared" si="3"/>
        <v>3915460.96</v>
      </c>
      <c r="AH130" s="43">
        <f t="shared" si="4"/>
        <v>16337614</v>
      </c>
      <c r="AI130" s="43">
        <f t="shared" si="5"/>
        <v>3611772</v>
      </c>
      <c r="AJ130" s="41">
        <v>1039000440</v>
      </c>
      <c r="AK130" s="41">
        <v>1134191551</v>
      </c>
      <c r="AL130" s="41">
        <v>1250017003</v>
      </c>
      <c r="AM130" s="41">
        <v>1141069664.6666667</v>
      </c>
      <c r="AN130" s="41">
        <v>416671.93832764501</v>
      </c>
      <c r="AO130" s="44"/>
    </row>
    <row r="131" spans="1:41" s="34" customFormat="1" ht="16.5" x14ac:dyDescent="0.3">
      <c r="A131" s="34" t="s">
        <v>318</v>
      </c>
      <c r="B131" s="34" t="s">
        <v>238</v>
      </c>
      <c r="C131" s="34" t="s">
        <v>249</v>
      </c>
      <c r="D131" s="39">
        <v>3</v>
      </c>
      <c r="E131" s="39" t="s">
        <v>1247</v>
      </c>
      <c r="F131" s="40" t="s">
        <v>1190</v>
      </c>
      <c r="G131" s="41">
        <v>94839677</v>
      </c>
      <c r="H131" s="42">
        <v>2.1029999999999998</v>
      </c>
      <c r="I131" s="41">
        <v>125305918</v>
      </c>
      <c r="J131" s="41">
        <v>358008.29</v>
      </c>
      <c r="K131" s="41">
        <v>358008.29</v>
      </c>
      <c r="L131" s="41">
        <v>0</v>
      </c>
      <c r="M131" s="41">
        <v>358008.29</v>
      </c>
      <c r="N131" s="41">
        <v>33528.22</v>
      </c>
      <c r="O131" s="41">
        <v>0</v>
      </c>
      <c r="P131" s="41">
        <v>43857.07</v>
      </c>
      <c r="Q131" s="41">
        <v>1558441</v>
      </c>
      <c r="R131" s="41">
        <v>0</v>
      </c>
      <c r="S131" s="41">
        <v>0</v>
      </c>
      <c r="T131" s="41">
        <v>0</v>
      </c>
      <c r="U131" s="41">
        <v>0</v>
      </c>
      <c r="V131" s="41">
        <v>0</v>
      </c>
      <c r="W131" s="41">
        <v>1993834.58</v>
      </c>
      <c r="X131" s="43">
        <v>1.7385590890426236E-2</v>
      </c>
      <c r="Y131" s="41">
        <v>500</v>
      </c>
      <c r="Z131" s="41">
        <v>4750</v>
      </c>
      <c r="AA131" s="41">
        <v>105</v>
      </c>
      <c r="AB131" s="41">
        <v>5355</v>
      </c>
      <c r="AC131" s="41">
        <v>0</v>
      </c>
      <c r="AD131" s="41">
        <v>5355</v>
      </c>
      <c r="AE131" s="41">
        <v>0</v>
      </c>
      <c r="AF131" s="41">
        <v>0</v>
      </c>
      <c r="AG131" s="43">
        <f t="shared" ref="AG131:AG193" si="6">SUM(M131:P131)</f>
        <v>435393.58</v>
      </c>
      <c r="AH131" s="43">
        <f t="shared" ref="AH131:AH193" si="7">SUM(Q131:S131)</f>
        <v>1558441</v>
      </c>
      <c r="AI131" s="43">
        <f t="shared" ref="AI131:AI193" si="8">SUM(T131:V131)</f>
        <v>0</v>
      </c>
      <c r="AJ131" s="41">
        <v>139476842</v>
      </c>
      <c r="AK131" s="41">
        <v>123635285</v>
      </c>
      <c r="AL131" s="41">
        <v>151767643</v>
      </c>
      <c r="AM131" s="41">
        <v>138293256.66666666</v>
      </c>
      <c r="AN131" s="41">
        <v>50589.189410760002</v>
      </c>
      <c r="AO131" s="44"/>
    </row>
    <row r="132" spans="1:41" s="34" customFormat="1" ht="16.5" x14ac:dyDescent="0.3">
      <c r="A132" s="34" t="s">
        <v>319</v>
      </c>
      <c r="B132" s="34" t="s">
        <v>320</v>
      </c>
      <c r="C132" s="34" t="s">
        <v>249</v>
      </c>
      <c r="D132" s="39">
        <v>1</v>
      </c>
      <c r="E132" s="39" t="s">
        <v>1246</v>
      </c>
      <c r="F132" s="40" t="s">
        <v>1190</v>
      </c>
      <c r="G132" s="41">
        <v>1228957702</v>
      </c>
      <c r="H132" s="42">
        <v>3.0789999999999997</v>
      </c>
      <c r="I132" s="41">
        <v>1756437355</v>
      </c>
      <c r="J132" s="41">
        <v>5018271.68</v>
      </c>
      <c r="K132" s="41">
        <v>4996545.3599999994</v>
      </c>
      <c r="L132" s="41">
        <v>0</v>
      </c>
      <c r="M132" s="41">
        <v>4996545.3599999994</v>
      </c>
      <c r="N132" s="41">
        <v>468038.81</v>
      </c>
      <c r="O132" s="41">
        <v>0</v>
      </c>
      <c r="P132" s="41">
        <v>612634.55000000005</v>
      </c>
      <c r="Q132" s="41">
        <v>14177074</v>
      </c>
      <c r="R132" s="41">
        <v>7134117</v>
      </c>
      <c r="S132" s="41">
        <v>0</v>
      </c>
      <c r="T132" s="41">
        <v>9957159.7899999991</v>
      </c>
      <c r="U132" s="41">
        <v>491583.08</v>
      </c>
      <c r="V132" s="41">
        <v>0</v>
      </c>
      <c r="W132" s="41">
        <v>37837152.589999996</v>
      </c>
      <c r="X132" s="43">
        <v>2.2755212909769666E-2</v>
      </c>
      <c r="Y132" s="41">
        <v>3500</v>
      </c>
      <c r="Z132" s="41">
        <v>49250</v>
      </c>
      <c r="AA132" s="41">
        <v>1055</v>
      </c>
      <c r="AB132" s="41">
        <v>53805</v>
      </c>
      <c r="AC132" s="41">
        <v>-250</v>
      </c>
      <c r="AD132" s="41">
        <v>53555</v>
      </c>
      <c r="AE132" s="41">
        <v>0</v>
      </c>
      <c r="AF132" s="41">
        <v>0</v>
      </c>
      <c r="AG132" s="43">
        <f t="shared" si="6"/>
        <v>6077218.7199999988</v>
      </c>
      <c r="AH132" s="43">
        <f t="shared" si="7"/>
        <v>21311191</v>
      </c>
      <c r="AI132" s="43">
        <f t="shared" si="8"/>
        <v>10448742.869999999</v>
      </c>
      <c r="AJ132" s="41">
        <v>1500716500</v>
      </c>
      <c r="AK132" s="41">
        <v>1712048540</v>
      </c>
      <c r="AL132" s="41">
        <v>1940561664</v>
      </c>
      <c r="AM132" s="41">
        <v>1717775568</v>
      </c>
      <c r="AN132" s="41">
        <v>646853.24114611198</v>
      </c>
      <c r="AO132" s="44"/>
    </row>
    <row r="133" spans="1:41" s="34" customFormat="1" ht="16.5" x14ac:dyDescent="0.3">
      <c r="A133" s="34" t="s">
        <v>321</v>
      </c>
      <c r="B133" s="34" t="s">
        <v>322</v>
      </c>
      <c r="C133" s="34" t="s">
        <v>249</v>
      </c>
      <c r="D133" s="39">
        <v>2</v>
      </c>
      <c r="E133" s="39" t="s">
        <v>1246</v>
      </c>
      <c r="F133" s="40" t="s">
        <v>1190</v>
      </c>
      <c r="G133" s="41">
        <v>1920096969</v>
      </c>
      <c r="H133" s="42">
        <v>4.4050000000000002</v>
      </c>
      <c r="I133" s="41">
        <v>3112364753</v>
      </c>
      <c r="J133" s="41">
        <v>8892256.7300000004</v>
      </c>
      <c r="K133" s="41">
        <v>8877906.0099999998</v>
      </c>
      <c r="L133" s="41">
        <v>0</v>
      </c>
      <c r="M133" s="41">
        <v>8877906.0099999998</v>
      </c>
      <c r="N133" s="41">
        <v>0</v>
      </c>
      <c r="O133" s="41">
        <v>0</v>
      </c>
      <c r="P133" s="41">
        <v>1087597.43</v>
      </c>
      <c r="Q133" s="41">
        <v>40069724</v>
      </c>
      <c r="R133" s="41">
        <v>0</v>
      </c>
      <c r="S133" s="41">
        <v>0</v>
      </c>
      <c r="T133" s="41">
        <v>33495183.399999999</v>
      </c>
      <c r="U133" s="41">
        <v>0</v>
      </c>
      <c r="V133" s="41">
        <v>1037072.09</v>
      </c>
      <c r="W133" s="41">
        <v>84567482.930000007</v>
      </c>
      <c r="X133" s="43">
        <v>3.7534632084391333E-2</v>
      </c>
      <c r="Y133" s="41">
        <v>22500</v>
      </c>
      <c r="Z133" s="41">
        <v>175250</v>
      </c>
      <c r="AA133" s="41">
        <v>3955</v>
      </c>
      <c r="AB133" s="41">
        <v>201705</v>
      </c>
      <c r="AC133" s="41">
        <v>-3250</v>
      </c>
      <c r="AD133" s="41">
        <v>198455</v>
      </c>
      <c r="AE133" s="41">
        <v>0</v>
      </c>
      <c r="AF133" s="41">
        <v>0</v>
      </c>
      <c r="AG133" s="43">
        <f t="shared" si="6"/>
        <v>9965503.4399999995</v>
      </c>
      <c r="AH133" s="43">
        <f t="shared" si="7"/>
        <v>40069724</v>
      </c>
      <c r="AI133" s="43">
        <f t="shared" si="8"/>
        <v>34532255.490000002</v>
      </c>
      <c r="AJ133" s="41">
        <v>2769200087</v>
      </c>
      <c r="AK133" s="41">
        <v>3111219291</v>
      </c>
      <c r="AL133" s="41">
        <v>3400809245</v>
      </c>
      <c r="AM133" s="41">
        <v>3093742874.3333335</v>
      </c>
      <c r="AN133" s="41">
        <v>1133601.971063562</v>
      </c>
      <c r="AO133" s="44"/>
    </row>
    <row r="134" spans="1:41" s="34" customFormat="1" ht="16.5" x14ac:dyDescent="0.3">
      <c r="A134" s="34" t="s">
        <v>323</v>
      </c>
      <c r="B134" s="34" t="s">
        <v>324</v>
      </c>
      <c r="C134" s="34" t="s">
        <v>249</v>
      </c>
      <c r="D134" s="39">
        <v>3</v>
      </c>
      <c r="E134" s="39" t="s">
        <v>1247</v>
      </c>
      <c r="F134" s="40" t="s">
        <v>1190</v>
      </c>
      <c r="G134" s="41">
        <v>153859681</v>
      </c>
      <c r="H134" s="42">
        <v>2.9819999999999998</v>
      </c>
      <c r="I134" s="41">
        <v>191317299</v>
      </c>
      <c r="J134" s="41">
        <v>546607.69999999995</v>
      </c>
      <c r="K134" s="41">
        <v>545390.15999999992</v>
      </c>
      <c r="L134" s="41">
        <v>0</v>
      </c>
      <c r="M134" s="41">
        <v>545390.15999999992</v>
      </c>
      <c r="N134" s="41">
        <v>51083.9</v>
      </c>
      <c r="O134" s="41">
        <v>0</v>
      </c>
      <c r="P134" s="41">
        <v>66813.87</v>
      </c>
      <c r="Q134" s="41">
        <v>2378384</v>
      </c>
      <c r="R134" s="41">
        <v>1094523</v>
      </c>
      <c r="S134" s="41">
        <v>0</v>
      </c>
      <c r="T134" s="41">
        <v>450846.71999999997</v>
      </c>
      <c r="U134" s="41">
        <v>0</v>
      </c>
      <c r="V134" s="41">
        <v>0</v>
      </c>
      <c r="W134" s="41">
        <v>4587041.6499999994</v>
      </c>
      <c r="X134" s="43">
        <v>2.0912515063999267E-2</v>
      </c>
      <c r="Y134" s="41">
        <v>2000</v>
      </c>
      <c r="Z134" s="41">
        <v>10000</v>
      </c>
      <c r="AA134" s="41">
        <v>240</v>
      </c>
      <c r="AB134" s="41">
        <v>12240</v>
      </c>
      <c r="AC134" s="41">
        <v>0</v>
      </c>
      <c r="AD134" s="41">
        <v>12240</v>
      </c>
      <c r="AE134" s="41">
        <v>0</v>
      </c>
      <c r="AF134" s="41">
        <v>0</v>
      </c>
      <c r="AG134" s="43">
        <f t="shared" si="6"/>
        <v>663287.92999999993</v>
      </c>
      <c r="AH134" s="43">
        <f t="shared" si="7"/>
        <v>3472907</v>
      </c>
      <c r="AI134" s="43">
        <f t="shared" si="8"/>
        <v>450846.71999999997</v>
      </c>
      <c r="AJ134" s="41">
        <v>192156219</v>
      </c>
      <c r="AK134" s="41">
        <v>190792401</v>
      </c>
      <c r="AL134" s="41">
        <v>227670317</v>
      </c>
      <c r="AM134" s="41">
        <v>203539645.66666666</v>
      </c>
      <c r="AN134" s="41">
        <v>75890.056776533995</v>
      </c>
      <c r="AO134" s="44"/>
    </row>
    <row r="135" spans="1:41" s="34" customFormat="1" ht="16.5" x14ac:dyDescent="0.3">
      <c r="A135" s="34" t="s">
        <v>325</v>
      </c>
      <c r="B135" s="34" t="s">
        <v>326</v>
      </c>
      <c r="C135" s="34" t="s">
        <v>249</v>
      </c>
      <c r="D135" s="39">
        <v>1</v>
      </c>
      <c r="E135" s="39" t="s">
        <v>1246</v>
      </c>
      <c r="F135" s="40" t="s">
        <v>1190</v>
      </c>
      <c r="G135" s="41">
        <v>39488772</v>
      </c>
      <c r="H135" s="42">
        <v>3.7769999999999997</v>
      </c>
      <c r="I135" s="41">
        <v>72725393</v>
      </c>
      <c r="J135" s="41">
        <v>207781.88</v>
      </c>
      <c r="K135" s="41">
        <v>207781.88</v>
      </c>
      <c r="L135" s="41">
        <v>0</v>
      </c>
      <c r="M135" s="41">
        <v>207781.88</v>
      </c>
      <c r="N135" s="41">
        <v>19461.18</v>
      </c>
      <c r="O135" s="41">
        <v>0</v>
      </c>
      <c r="P135" s="41">
        <v>25453.91</v>
      </c>
      <c r="Q135" s="41">
        <v>0</v>
      </c>
      <c r="R135" s="41">
        <v>719485</v>
      </c>
      <c r="S135" s="41">
        <v>0</v>
      </c>
      <c r="T135" s="41">
        <v>519266</v>
      </c>
      <c r="U135" s="41">
        <v>0</v>
      </c>
      <c r="V135" s="41">
        <v>0</v>
      </c>
      <c r="W135" s="41">
        <v>1491447.97</v>
      </c>
      <c r="X135" s="43">
        <v>3.7470146729698374E-2</v>
      </c>
      <c r="Y135" s="41">
        <v>0</v>
      </c>
      <c r="Z135" s="41">
        <v>2000</v>
      </c>
      <c r="AA135" s="41">
        <v>40</v>
      </c>
      <c r="AB135" s="41">
        <v>2040</v>
      </c>
      <c r="AC135" s="41">
        <v>0</v>
      </c>
      <c r="AD135" s="41">
        <v>2040</v>
      </c>
      <c r="AE135" s="41">
        <v>0</v>
      </c>
      <c r="AF135" s="41">
        <v>0</v>
      </c>
      <c r="AG135" s="43">
        <f t="shared" si="6"/>
        <v>252696.97</v>
      </c>
      <c r="AH135" s="43">
        <f t="shared" si="7"/>
        <v>719485</v>
      </c>
      <c r="AI135" s="43">
        <f t="shared" si="8"/>
        <v>519266</v>
      </c>
      <c r="AJ135" s="41">
        <v>70778824</v>
      </c>
      <c r="AK135" s="41">
        <v>72076951</v>
      </c>
      <c r="AL135" s="41">
        <v>82976886</v>
      </c>
      <c r="AM135" s="41">
        <v>75277553.666666672</v>
      </c>
      <c r="AN135" s="41">
        <v>27658.958341014</v>
      </c>
      <c r="AO135" s="44"/>
    </row>
    <row r="136" spans="1:41" s="34" customFormat="1" ht="16.5" x14ac:dyDescent="0.3">
      <c r="A136" s="34" t="s">
        <v>327</v>
      </c>
      <c r="B136" s="34" t="s">
        <v>328</v>
      </c>
      <c r="C136" s="34" t="s">
        <v>329</v>
      </c>
      <c r="D136" s="39">
        <v>2</v>
      </c>
      <c r="E136" s="39" t="s">
        <v>1247</v>
      </c>
      <c r="F136" s="40" t="s">
        <v>1190</v>
      </c>
      <c r="G136" s="41">
        <v>714919904</v>
      </c>
      <c r="H136" s="42">
        <v>4.2</v>
      </c>
      <c r="I136" s="41">
        <v>1062501284</v>
      </c>
      <c r="J136" s="41">
        <v>5798600.2300000004</v>
      </c>
      <c r="K136" s="41">
        <v>5795040.3800000008</v>
      </c>
      <c r="L136" s="41">
        <v>0</v>
      </c>
      <c r="M136" s="41">
        <v>5795040.3800000008</v>
      </c>
      <c r="N136" s="41">
        <v>0</v>
      </c>
      <c r="O136" s="41">
        <v>0</v>
      </c>
      <c r="P136" s="41">
        <v>212379.88</v>
      </c>
      <c r="Q136" s="41">
        <v>16198951</v>
      </c>
      <c r="R136" s="41">
        <v>0</v>
      </c>
      <c r="S136" s="41">
        <v>0</v>
      </c>
      <c r="T136" s="41">
        <v>7462057.7000000002</v>
      </c>
      <c r="U136" s="41">
        <v>0</v>
      </c>
      <c r="V136" s="41">
        <v>351942.3</v>
      </c>
      <c r="W136" s="41">
        <v>30020371.260000002</v>
      </c>
      <c r="X136" s="43">
        <v>3.3501435006160055E-2</v>
      </c>
      <c r="Y136" s="41">
        <v>5500</v>
      </c>
      <c r="Z136" s="41">
        <v>39000</v>
      </c>
      <c r="AA136" s="41">
        <v>890</v>
      </c>
      <c r="AB136" s="41">
        <v>45390</v>
      </c>
      <c r="AC136" s="41">
        <v>0</v>
      </c>
      <c r="AD136" s="41">
        <v>45390</v>
      </c>
      <c r="AE136" s="41">
        <v>0</v>
      </c>
      <c r="AF136" s="41">
        <v>0</v>
      </c>
      <c r="AG136" s="43">
        <f t="shared" si="6"/>
        <v>6007420.2600000007</v>
      </c>
      <c r="AH136" s="43">
        <f t="shared" si="7"/>
        <v>16198951</v>
      </c>
      <c r="AI136" s="43">
        <f t="shared" si="8"/>
        <v>7814000</v>
      </c>
      <c r="AJ136" s="41">
        <v>978049415</v>
      </c>
      <c r="AK136" s="41">
        <v>1055827842</v>
      </c>
      <c r="AL136" s="41">
        <v>1171807579</v>
      </c>
      <c r="AM136" s="41">
        <v>1068561612</v>
      </c>
      <c r="AN136" s="41">
        <v>390602.169064107</v>
      </c>
      <c r="AO136" s="44"/>
    </row>
    <row r="137" spans="1:41" s="34" customFormat="1" ht="16.5" x14ac:dyDescent="0.3">
      <c r="A137" s="34" t="s">
        <v>330</v>
      </c>
      <c r="B137" s="34" t="s">
        <v>331</v>
      </c>
      <c r="C137" s="34" t="s">
        <v>329</v>
      </c>
      <c r="D137" s="39">
        <v>3</v>
      </c>
      <c r="E137" s="39" t="s">
        <v>1247</v>
      </c>
      <c r="F137" s="40" t="s">
        <v>1190</v>
      </c>
      <c r="G137" s="41">
        <v>20700000</v>
      </c>
      <c r="H137" s="42">
        <v>6.9180000000000001</v>
      </c>
      <c r="I137" s="41">
        <v>20851690</v>
      </c>
      <c r="J137" s="41">
        <v>113798.09</v>
      </c>
      <c r="K137" s="41">
        <v>113798.09</v>
      </c>
      <c r="L137" s="41">
        <v>0</v>
      </c>
      <c r="M137" s="41">
        <v>113798.09</v>
      </c>
      <c r="N137" s="41">
        <v>7207.79</v>
      </c>
      <c r="O137" s="41">
        <v>0</v>
      </c>
      <c r="P137" s="41">
        <v>4170.34</v>
      </c>
      <c r="Q137" s="41">
        <v>332725</v>
      </c>
      <c r="R137" s="41">
        <v>0</v>
      </c>
      <c r="S137" s="41">
        <v>0</v>
      </c>
      <c r="T137" s="41">
        <v>974000</v>
      </c>
      <c r="U137" s="41">
        <v>0</v>
      </c>
      <c r="V137" s="41">
        <v>0</v>
      </c>
      <c r="W137" s="41">
        <v>1431901.22</v>
      </c>
      <c r="X137" s="43">
        <v>6.023410421272473E-2</v>
      </c>
      <c r="Y137" s="41">
        <v>15000</v>
      </c>
      <c r="Z137" s="41">
        <v>7750</v>
      </c>
      <c r="AA137" s="41">
        <v>455</v>
      </c>
      <c r="AB137" s="41">
        <v>23205</v>
      </c>
      <c r="AC137" s="41">
        <v>0</v>
      </c>
      <c r="AD137" s="41">
        <v>23205</v>
      </c>
      <c r="AE137" s="41">
        <v>0</v>
      </c>
      <c r="AF137" s="41">
        <v>0</v>
      </c>
      <c r="AG137" s="43">
        <f t="shared" si="6"/>
        <v>125176.21999999999</v>
      </c>
      <c r="AH137" s="43">
        <f t="shared" si="7"/>
        <v>332725</v>
      </c>
      <c r="AI137" s="43">
        <f t="shared" si="8"/>
        <v>974000</v>
      </c>
      <c r="AJ137" s="41">
        <v>20722795</v>
      </c>
      <c r="AK137" s="41">
        <v>20722795</v>
      </c>
      <c r="AL137" s="41">
        <v>20722795</v>
      </c>
      <c r="AM137" s="41">
        <v>20722795</v>
      </c>
      <c r="AN137" s="41">
        <v>6907.5914257350005</v>
      </c>
      <c r="AO137" s="44"/>
    </row>
    <row r="138" spans="1:41" s="34" customFormat="1" ht="16.5" x14ac:dyDescent="0.3">
      <c r="A138" s="34" t="s">
        <v>332</v>
      </c>
      <c r="B138" s="34" t="s">
        <v>333</v>
      </c>
      <c r="C138" s="34" t="s">
        <v>329</v>
      </c>
      <c r="D138" s="39">
        <v>1</v>
      </c>
      <c r="E138" s="39" t="s">
        <v>1246</v>
      </c>
      <c r="F138" s="40" t="s">
        <v>1190</v>
      </c>
      <c r="G138" s="41">
        <v>496367060</v>
      </c>
      <c r="H138" s="42">
        <v>4.9990000000000006</v>
      </c>
      <c r="I138" s="41">
        <v>825410893</v>
      </c>
      <c r="J138" s="41">
        <v>4504679.54</v>
      </c>
      <c r="K138" s="41">
        <v>4497964.9400000004</v>
      </c>
      <c r="L138" s="41">
        <v>0</v>
      </c>
      <c r="M138" s="41">
        <v>4497964.9400000004</v>
      </c>
      <c r="N138" s="41">
        <v>284889.74</v>
      </c>
      <c r="O138" s="41">
        <v>0</v>
      </c>
      <c r="P138" s="41">
        <v>164860.09</v>
      </c>
      <c r="Q138" s="41">
        <v>12903263</v>
      </c>
      <c r="R138" s="41">
        <v>0</v>
      </c>
      <c r="S138" s="41">
        <v>0</v>
      </c>
      <c r="T138" s="41">
        <v>6961401.2599999998</v>
      </c>
      <c r="U138" s="41">
        <v>0</v>
      </c>
      <c r="V138" s="41">
        <v>0</v>
      </c>
      <c r="W138" s="41">
        <v>24812379.030000001</v>
      </c>
      <c r="X138" s="43">
        <v>3.7503696001981772E-2</v>
      </c>
      <c r="Y138" s="41">
        <v>4000</v>
      </c>
      <c r="Z138" s="41">
        <v>38750</v>
      </c>
      <c r="AA138" s="41">
        <v>855</v>
      </c>
      <c r="AB138" s="41">
        <v>43605</v>
      </c>
      <c r="AC138" s="41">
        <v>-500</v>
      </c>
      <c r="AD138" s="41">
        <v>43105</v>
      </c>
      <c r="AE138" s="41">
        <v>0</v>
      </c>
      <c r="AF138" s="41">
        <v>0</v>
      </c>
      <c r="AG138" s="43">
        <f t="shared" si="6"/>
        <v>4947714.7700000005</v>
      </c>
      <c r="AH138" s="43">
        <f t="shared" si="7"/>
        <v>12903263</v>
      </c>
      <c r="AI138" s="43">
        <f t="shared" si="8"/>
        <v>6961401.2599999998</v>
      </c>
      <c r="AJ138" s="41">
        <v>739497459</v>
      </c>
      <c r="AK138" s="41">
        <v>816895837</v>
      </c>
      <c r="AL138" s="41">
        <v>878992385</v>
      </c>
      <c r="AM138" s="41">
        <v>811795227</v>
      </c>
      <c r="AN138" s="41">
        <v>292997.18866918498</v>
      </c>
      <c r="AO138" s="44"/>
    </row>
    <row r="139" spans="1:41" s="34" customFormat="1" ht="16.5" x14ac:dyDescent="0.3">
      <c r="A139" s="34" t="s">
        <v>334</v>
      </c>
      <c r="B139" s="34" t="s">
        <v>335</v>
      </c>
      <c r="C139" s="34" t="s">
        <v>329</v>
      </c>
      <c r="D139" s="39">
        <v>2</v>
      </c>
      <c r="E139" s="39" t="s">
        <v>1247</v>
      </c>
      <c r="F139" s="40" t="s">
        <v>1190</v>
      </c>
      <c r="G139" s="41">
        <v>830846500</v>
      </c>
      <c r="H139" s="42">
        <v>3.8439999999999999</v>
      </c>
      <c r="I139" s="41">
        <v>1104051452</v>
      </c>
      <c r="J139" s="41">
        <v>6025360.25</v>
      </c>
      <c r="K139" s="41">
        <v>6060656.4500000002</v>
      </c>
      <c r="L139" s="41">
        <v>0</v>
      </c>
      <c r="M139" s="41">
        <v>6060656.4500000002</v>
      </c>
      <c r="N139" s="41">
        <v>383956.69</v>
      </c>
      <c r="O139" s="41">
        <v>0</v>
      </c>
      <c r="P139" s="41">
        <v>221757.77</v>
      </c>
      <c r="Q139" s="41">
        <v>10560035</v>
      </c>
      <c r="R139" s="41">
        <v>4448904</v>
      </c>
      <c r="S139" s="41">
        <v>0</v>
      </c>
      <c r="T139" s="41">
        <v>10256787.289999999</v>
      </c>
      <c r="U139" s="41">
        <v>0</v>
      </c>
      <c r="V139" s="41">
        <v>0</v>
      </c>
      <c r="W139" s="41">
        <v>31932097.199999999</v>
      </c>
      <c r="X139" s="43">
        <v>3.6281650278937261E-2</v>
      </c>
      <c r="Y139" s="41">
        <v>21604.11</v>
      </c>
      <c r="Z139" s="41">
        <v>63500</v>
      </c>
      <c r="AA139" s="41">
        <v>1702.0822000000001</v>
      </c>
      <c r="AB139" s="41">
        <v>86806.192200000005</v>
      </c>
      <c r="AC139" s="41">
        <v>-1000</v>
      </c>
      <c r="AD139" s="41">
        <v>85806.192200000005</v>
      </c>
      <c r="AE139" s="41">
        <v>0</v>
      </c>
      <c r="AF139" s="41">
        <v>0</v>
      </c>
      <c r="AG139" s="43">
        <f t="shared" si="6"/>
        <v>6666370.9100000001</v>
      </c>
      <c r="AH139" s="43">
        <f t="shared" si="7"/>
        <v>15008939</v>
      </c>
      <c r="AI139" s="43">
        <f t="shared" si="8"/>
        <v>10256787.289999999</v>
      </c>
      <c r="AJ139" s="41">
        <v>1016548427</v>
      </c>
      <c r="AK139" s="41">
        <v>1093710823</v>
      </c>
      <c r="AL139" s="41">
        <v>1311103835</v>
      </c>
      <c r="AM139" s="41">
        <v>1140454361.6666667</v>
      </c>
      <c r="AN139" s="41">
        <v>437034.17463205499</v>
      </c>
      <c r="AO139" s="44"/>
    </row>
    <row r="140" spans="1:41" s="34" customFormat="1" ht="16.5" x14ac:dyDescent="0.3">
      <c r="A140" s="34" t="s">
        <v>336</v>
      </c>
      <c r="B140" s="34" t="s">
        <v>337</v>
      </c>
      <c r="C140" s="34" t="s">
        <v>329</v>
      </c>
      <c r="D140" s="39">
        <v>3</v>
      </c>
      <c r="E140" s="39" t="s">
        <v>1247</v>
      </c>
      <c r="F140" s="40" t="s">
        <v>1190</v>
      </c>
      <c r="G140" s="41">
        <v>807363272</v>
      </c>
      <c r="H140" s="42">
        <v>3.472</v>
      </c>
      <c r="I140" s="41">
        <v>1112611767</v>
      </c>
      <c r="J140" s="41">
        <v>6072078.1600000001</v>
      </c>
      <c r="K140" s="41">
        <v>6067431.7599999998</v>
      </c>
      <c r="L140" s="41">
        <v>0</v>
      </c>
      <c r="M140" s="41">
        <v>6067431.7599999998</v>
      </c>
      <c r="N140" s="41">
        <v>0</v>
      </c>
      <c r="O140" s="41">
        <v>0</v>
      </c>
      <c r="P140" s="41">
        <v>222363.18</v>
      </c>
      <c r="Q140" s="41">
        <v>8807380</v>
      </c>
      <c r="R140" s="41">
        <v>5832131</v>
      </c>
      <c r="S140" s="41">
        <v>0</v>
      </c>
      <c r="T140" s="41">
        <v>6607238.1399999997</v>
      </c>
      <c r="U140" s="41">
        <v>121160.85</v>
      </c>
      <c r="V140" s="41">
        <v>368986.27</v>
      </c>
      <c r="W140" s="41">
        <v>28026691.199999999</v>
      </c>
      <c r="X140" s="43">
        <v>3.0734099209249615E-2</v>
      </c>
      <c r="Y140" s="41">
        <v>7344.52</v>
      </c>
      <c r="Z140" s="41">
        <v>36000</v>
      </c>
      <c r="AA140" s="41">
        <v>866.89040000000011</v>
      </c>
      <c r="AB140" s="41">
        <v>44211.410400000008</v>
      </c>
      <c r="AC140" s="41">
        <v>0</v>
      </c>
      <c r="AD140" s="41">
        <v>44211.410400000008</v>
      </c>
      <c r="AE140" s="41">
        <v>0</v>
      </c>
      <c r="AF140" s="41">
        <v>0</v>
      </c>
      <c r="AG140" s="43">
        <f t="shared" si="6"/>
        <v>6289794.9399999995</v>
      </c>
      <c r="AH140" s="43">
        <f t="shared" si="7"/>
        <v>14639511</v>
      </c>
      <c r="AI140" s="43">
        <f t="shared" si="8"/>
        <v>7097385.2599999998</v>
      </c>
      <c r="AJ140" s="41">
        <v>994312789</v>
      </c>
      <c r="AK140" s="41">
        <v>1106959840</v>
      </c>
      <c r="AL140" s="41">
        <v>1213167844</v>
      </c>
      <c r="AM140" s="41">
        <v>1104813491</v>
      </c>
      <c r="AN140" s="41">
        <v>404388.90094402799</v>
      </c>
      <c r="AO140" s="44"/>
    </row>
    <row r="141" spans="1:41" s="34" customFormat="1" ht="16.5" x14ac:dyDescent="0.3">
      <c r="A141" s="34" t="s">
        <v>338</v>
      </c>
      <c r="B141" s="34" t="s">
        <v>339</v>
      </c>
      <c r="C141" s="34" t="s">
        <v>329</v>
      </c>
      <c r="D141" s="39">
        <v>1</v>
      </c>
      <c r="E141" s="39" t="s">
        <v>1246</v>
      </c>
      <c r="F141" s="40" t="s">
        <v>1190</v>
      </c>
      <c r="G141" s="41">
        <v>647655664</v>
      </c>
      <c r="H141" s="42">
        <v>3.9419999999999997</v>
      </c>
      <c r="I141" s="41">
        <v>1003220069</v>
      </c>
      <c r="J141" s="41">
        <v>5475073.0199999996</v>
      </c>
      <c r="K141" s="41">
        <v>5471325.3999999994</v>
      </c>
      <c r="L141" s="41">
        <v>0</v>
      </c>
      <c r="M141" s="41">
        <v>5471325.3999999994</v>
      </c>
      <c r="N141" s="41">
        <v>346542.4</v>
      </c>
      <c r="O141" s="41">
        <v>0</v>
      </c>
      <c r="P141" s="41">
        <v>200517.28</v>
      </c>
      <c r="Q141" s="41">
        <v>10909923</v>
      </c>
      <c r="R141" s="41">
        <v>0</v>
      </c>
      <c r="S141" s="41">
        <v>0</v>
      </c>
      <c r="T141" s="41">
        <v>8342975</v>
      </c>
      <c r="U141" s="41">
        <v>259062</v>
      </c>
      <c r="V141" s="41">
        <v>0</v>
      </c>
      <c r="W141" s="41">
        <v>25530345.079999998</v>
      </c>
      <c r="X141" s="43">
        <v>3.4145097887029324E-2</v>
      </c>
      <c r="Y141" s="41">
        <v>11895.22</v>
      </c>
      <c r="Z141" s="41">
        <v>32250</v>
      </c>
      <c r="AA141" s="41">
        <v>882.90440000000001</v>
      </c>
      <c r="AB141" s="41">
        <v>45028.124400000001</v>
      </c>
      <c r="AC141" s="41">
        <v>0</v>
      </c>
      <c r="AD141" s="41">
        <v>45028.124400000001</v>
      </c>
      <c r="AE141" s="41">
        <v>0</v>
      </c>
      <c r="AF141" s="41">
        <v>0</v>
      </c>
      <c r="AG141" s="43">
        <f t="shared" si="6"/>
        <v>6018385.0800000001</v>
      </c>
      <c r="AH141" s="43">
        <f t="shared" si="7"/>
        <v>10909923</v>
      </c>
      <c r="AI141" s="43">
        <f t="shared" si="8"/>
        <v>8602037</v>
      </c>
      <c r="AJ141" s="41">
        <v>883385665</v>
      </c>
      <c r="AK141" s="41">
        <v>999120762</v>
      </c>
      <c r="AL141" s="41">
        <v>1111664264</v>
      </c>
      <c r="AM141" s="41">
        <v>998056897</v>
      </c>
      <c r="AN141" s="41">
        <v>370554.40544522402</v>
      </c>
      <c r="AO141" s="44"/>
    </row>
    <row r="142" spans="1:41" s="34" customFormat="1" ht="16.5" x14ac:dyDescent="0.3">
      <c r="A142" s="34" t="s">
        <v>340</v>
      </c>
      <c r="B142" s="34" t="s">
        <v>341</v>
      </c>
      <c r="C142" s="34" t="s">
        <v>329</v>
      </c>
      <c r="D142" s="39">
        <v>2</v>
      </c>
      <c r="E142" s="39" t="s">
        <v>1247</v>
      </c>
      <c r="F142" s="40" t="s">
        <v>1190</v>
      </c>
      <c r="G142" s="41">
        <v>120072000</v>
      </c>
      <c r="H142" s="42">
        <v>4.4340000000000002</v>
      </c>
      <c r="I142" s="41">
        <v>186166937</v>
      </c>
      <c r="J142" s="41">
        <v>1016005.97</v>
      </c>
      <c r="K142" s="41">
        <v>1015350.5399999999</v>
      </c>
      <c r="L142" s="41">
        <v>0</v>
      </c>
      <c r="M142" s="41">
        <v>1015350.5399999999</v>
      </c>
      <c r="N142" s="41">
        <v>64310.81</v>
      </c>
      <c r="O142" s="41">
        <v>0</v>
      </c>
      <c r="P142" s="41">
        <v>37211.49</v>
      </c>
      <c r="Q142" s="41">
        <v>1742161</v>
      </c>
      <c r="R142" s="41">
        <v>0</v>
      </c>
      <c r="S142" s="41">
        <v>0</v>
      </c>
      <c r="T142" s="41">
        <v>2463976.9700000002</v>
      </c>
      <c r="U142" s="41">
        <v>0</v>
      </c>
      <c r="V142" s="41">
        <v>0</v>
      </c>
      <c r="W142" s="41">
        <v>5323010.8100000005</v>
      </c>
      <c r="X142" s="43">
        <v>2.7348366152482727E-2</v>
      </c>
      <c r="Y142" s="41">
        <v>4330.68</v>
      </c>
      <c r="Z142" s="41">
        <v>6750</v>
      </c>
      <c r="AA142" s="41">
        <v>221.61360000000002</v>
      </c>
      <c r="AB142" s="41">
        <v>11302.293600000001</v>
      </c>
      <c r="AC142" s="41">
        <v>0</v>
      </c>
      <c r="AD142" s="41">
        <v>11302.293600000001</v>
      </c>
      <c r="AE142" s="41">
        <v>0</v>
      </c>
      <c r="AF142" s="41">
        <v>0</v>
      </c>
      <c r="AG142" s="43">
        <f t="shared" si="6"/>
        <v>1116872.8399999999</v>
      </c>
      <c r="AH142" s="43">
        <f t="shared" si="7"/>
        <v>1742161</v>
      </c>
      <c r="AI142" s="43">
        <f t="shared" si="8"/>
        <v>2463976.9700000002</v>
      </c>
      <c r="AJ142" s="41">
        <v>160453622</v>
      </c>
      <c r="AK142" s="41">
        <v>185932264</v>
      </c>
      <c r="AL142" s="41">
        <v>224643405</v>
      </c>
      <c r="AM142" s="41">
        <v>190343097</v>
      </c>
      <c r="AN142" s="41">
        <v>74881.093452165005</v>
      </c>
      <c r="AO142" s="44"/>
    </row>
    <row r="143" spans="1:41" s="34" customFormat="1" ht="16.5" x14ac:dyDescent="0.3">
      <c r="A143" s="34" t="s">
        <v>342</v>
      </c>
      <c r="B143" s="34" t="s">
        <v>343</v>
      </c>
      <c r="C143" s="34" t="s">
        <v>329</v>
      </c>
      <c r="D143" s="39">
        <v>3</v>
      </c>
      <c r="E143" s="39" t="s">
        <v>1246</v>
      </c>
      <c r="F143" s="40"/>
      <c r="G143" s="41">
        <v>1724043350</v>
      </c>
      <c r="H143" s="42">
        <v>3.6869999999999998</v>
      </c>
      <c r="I143" s="41">
        <v>2729687797</v>
      </c>
      <c r="J143" s="41">
        <v>14897269.789999999</v>
      </c>
      <c r="K143" s="41">
        <v>14903622.469999999</v>
      </c>
      <c r="L143" s="41">
        <v>0</v>
      </c>
      <c r="M143" s="41">
        <v>14903622.469999999</v>
      </c>
      <c r="N143" s="41">
        <v>943975.14</v>
      </c>
      <c r="O143" s="41">
        <v>0</v>
      </c>
      <c r="P143" s="41">
        <v>546152.13</v>
      </c>
      <c r="Q143" s="41">
        <v>15699453</v>
      </c>
      <c r="R143" s="41">
        <v>0</v>
      </c>
      <c r="S143" s="41">
        <v>0</v>
      </c>
      <c r="T143" s="41">
        <v>31470001.559999999</v>
      </c>
      <c r="U143" s="41">
        <v>0</v>
      </c>
      <c r="V143" s="41">
        <v>0</v>
      </c>
      <c r="W143" s="41">
        <v>63563204.299999997</v>
      </c>
      <c r="X143" s="43">
        <v>2.9090794611095466E-2</v>
      </c>
      <c r="Y143" s="41">
        <v>102054.79000000001</v>
      </c>
      <c r="Z143" s="41">
        <v>41500</v>
      </c>
      <c r="AA143" s="41">
        <v>2871.0958000000001</v>
      </c>
      <c r="AB143" s="41">
        <v>146425.88580000002</v>
      </c>
      <c r="AC143" s="41">
        <v>-1500</v>
      </c>
      <c r="AD143" s="41">
        <v>144925.88580000002</v>
      </c>
      <c r="AE143" s="41">
        <v>0</v>
      </c>
      <c r="AF143" s="41">
        <v>0</v>
      </c>
      <c r="AG143" s="43">
        <f t="shared" si="6"/>
        <v>16393749.74</v>
      </c>
      <c r="AH143" s="43">
        <f t="shared" si="7"/>
        <v>15699453</v>
      </c>
      <c r="AI143" s="43">
        <f t="shared" si="8"/>
        <v>31470001.559999999</v>
      </c>
      <c r="AJ143" s="41">
        <v>2259409836</v>
      </c>
      <c r="AK143" s="41">
        <v>2597514395</v>
      </c>
      <c r="AL143" s="41">
        <v>2947620028</v>
      </c>
      <c r="AM143" s="41">
        <v>2601514753</v>
      </c>
      <c r="AN143" s="41">
        <v>989115.50355017395</v>
      </c>
      <c r="AO143" s="44"/>
    </row>
    <row r="144" spans="1:41" s="34" customFormat="1" ht="16.5" x14ac:dyDescent="0.3">
      <c r="A144" s="34" t="s">
        <v>344</v>
      </c>
      <c r="B144" s="34" t="s">
        <v>345</v>
      </c>
      <c r="C144" s="34" t="s">
        <v>329</v>
      </c>
      <c r="D144" s="39">
        <v>1</v>
      </c>
      <c r="E144" s="39" t="s">
        <v>1246</v>
      </c>
      <c r="F144" s="40" t="s">
        <v>1191</v>
      </c>
      <c r="G144" s="41">
        <v>7936682400</v>
      </c>
      <c r="H144" s="42">
        <v>4.3480000000000008</v>
      </c>
      <c r="I144" s="41">
        <v>13279880916</v>
      </c>
      <c r="J144" s="41">
        <v>72474943.459999993</v>
      </c>
      <c r="K144" s="41">
        <v>72430288.849999994</v>
      </c>
      <c r="L144" s="41">
        <v>0</v>
      </c>
      <c r="M144" s="41">
        <v>72430288.849999994</v>
      </c>
      <c r="N144" s="41">
        <v>0</v>
      </c>
      <c r="O144" s="41">
        <v>0</v>
      </c>
      <c r="P144" s="41">
        <v>2654447.11</v>
      </c>
      <c r="Q144" s="41">
        <v>214565195</v>
      </c>
      <c r="R144" s="41">
        <v>0</v>
      </c>
      <c r="S144" s="41">
        <v>0</v>
      </c>
      <c r="T144" s="41">
        <v>50139838.850000001</v>
      </c>
      <c r="U144" s="41">
        <v>793668</v>
      </c>
      <c r="V144" s="41">
        <v>4450535.79</v>
      </c>
      <c r="W144" s="41">
        <v>345033973.60000002</v>
      </c>
      <c r="X144" s="43">
        <v>3.6395458172764066E-2</v>
      </c>
      <c r="Y144" s="41">
        <v>66861.099999999991</v>
      </c>
      <c r="Z144" s="41">
        <v>261750</v>
      </c>
      <c r="AA144" s="41">
        <v>6572.2219999999998</v>
      </c>
      <c r="AB144" s="41">
        <v>335183.32199999999</v>
      </c>
      <c r="AC144" s="41">
        <v>-750</v>
      </c>
      <c r="AD144" s="41">
        <v>334433.32199999999</v>
      </c>
      <c r="AE144" s="41">
        <v>0</v>
      </c>
      <c r="AF144" s="41">
        <v>0</v>
      </c>
      <c r="AG144" s="43">
        <f t="shared" si="6"/>
        <v>75084735.959999993</v>
      </c>
      <c r="AH144" s="43">
        <f t="shared" si="7"/>
        <v>214565195</v>
      </c>
      <c r="AI144" s="43">
        <f t="shared" si="8"/>
        <v>55384042.640000001</v>
      </c>
      <c r="AJ144" s="41">
        <v>12398913655</v>
      </c>
      <c r="AK144" s="41">
        <v>13351620736</v>
      </c>
      <c r="AL144" s="41">
        <v>14610976436</v>
      </c>
      <c r="AM144" s="41">
        <v>13453836942.333334</v>
      </c>
      <c r="AN144" s="41">
        <v>4870320.6083411882</v>
      </c>
      <c r="AO144" s="44"/>
    </row>
    <row r="145" spans="1:41" s="34" customFormat="1" ht="16.5" x14ac:dyDescent="0.3">
      <c r="A145" s="34" t="s">
        <v>346</v>
      </c>
      <c r="B145" s="34" t="s">
        <v>347</v>
      </c>
      <c r="C145" s="34" t="s">
        <v>329</v>
      </c>
      <c r="D145" s="39">
        <v>2</v>
      </c>
      <c r="E145" s="39" t="s">
        <v>1247</v>
      </c>
      <c r="F145" s="40" t="s">
        <v>1190</v>
      </c>
      <c r="G145" s="41">
        <v>88583800</v>
      </c>
      <c r="H145" s="42">
        <v>4.7240000000000002</v>
      </c>
      <c r="I145" s="41">
        <v>123385278</v>
      </c>
      <c r="J145" s="41">
        <v>673375.09</v>
      </c>
      <c r="K145" s="41">
        <v>671670.57</v>
      </c>
      <c r="L145" s="41">
        <v>0</v>
      </c>
      <c r="M145" s="41">
        <v>671670.57</v>
      </c>
      <c r="N145" s="41">
        <v>42541.11</v>
      </c>
      <c r="O145" s="41">
        <v>0</v>
      </c>
      <c r="P145" s="41">
        <v>24620.09</v>
      </c>
      <c r="Q145" s="41">
        <v>1466886</v>
      </c>
      <c r="R145" s="41">
        <v>0</v>
      </c>
      <c r="S145" s="41">
        <v>0</v>
      </c>
      <c r="T145" s="41">
        <v>1978210.03</v>
      </c>
      <c r="U145" s="41">
        <v>0</v>
      </c>
      <c r="V145" s="41">
        <v>0</v>
      </c>
      <c r="W145" s="41">
        <v>4183927.8</v>
      </c>
      <c r="X145" s="43">
        <v>3.2055570981699172E-2</v>
      </c>
      <c r="Y145" s="41">
        <v>1250</v>
      </c>
      <c r="Z145" s="41">
        <v>5750</v>
      </c>
      <c r="AA145" s="41">
        <v>140</v>
      </c>
      <c r="AB145" s="41">
        <v>7140</v>
      </c>
      <c r="AC145" s="41">
        <v>0</v>
      </c>
      <c r="AD145" s="41">
        <v>7140</v>
      </c>
      <c r="AE145" s="41">
        <v>0</v>
      </c>
      <c r="AF145" s="41">
        <v>0</v>
      </c>
      <c r="AG145" s="43">
        <f t="shared" si="6"/>
        <v>738831.7699999999</v>
      </c>
      <c r="AH145" s="43">
        <f t="shared" si="7"/>
        <v>1466886</v>
      </c>
      <c r="AI145" s="43">
        <f t="shared" si="8"/>
        <v>1978210.03</v>
      </c>
      <c r="AJ145" s="41">
        <v>111521158</v>
      </c>
      <c r="AK145" s="41">
        <v>123622531</v>
      </c>
      <c r="AL145" s="41">
        <v>138260965</v>
      </c>
      <c r="AM145" s="41">
        <v>124468218</v>
      </c>
      <c r="AN145" s="41">
        <v>46086.942246345003</v>
      </c>
      <c r="AO145" s="44"/>
    </row>
    <row r="146" spans="1:41" s="34" customFormat="1" ht="16.5" x14ac:dyDescent="0.3">
      <c r="A146" s="34" t="s">
        <v>348</v>
      </c>
      <c r="B146" s="34" t="s">
        <v>349</v>
      </c>
      <c r="C146" s="34" t="s">
        <v>329</v>
      </c>
      <c r="D146" s="39">
        <v>3</v>
      </c>
      <c r="E146" s="39" t="s">
        <v>1247</v>
      </c>
      <c r="F146" s="40" t="s">
        <v>1190</v>
      </c>
      <c r="G146" s="41">
        <v>257594267</v>
      </c>
      <c r="H146" s="42">
        <v>4.7760000000000007</v>
      </c>
      <c r="I146" s="41">
        <v>389030975</v>
      </c>
      <c r="J146" s="41">
        <v>2123136.35</v>
      </c>
      <c r="K146" s="41">
        <v>2122847.7600000002</v>
      </c>
      <c r="L146" s="41">
        <v>0</v>
      </c>
      <c r="M146" s="41">
        <v>2122847.7600000002</v>
      </c>
      <c r="N146" s="41">
        <v>134457.51999999999</v>
      </c>
      <c r="O146" s="41">
        <v>0</v>
      </c>
      <c r="P146" s="41">
        <v>77796.399999999994</v>
      </c>
      <c r="Q146" s="41">
        <v>4936258</v>
      </c>
      <c r="R146" s="41">
        <v>0</v>
      </c>
      <c r="S146" s="41">
        <v>0</v>
      </c>
      <c r="T146" s="41">
        <v>4979496.4400000004</v>
      </c>
      <c r="U146" s="41">
        <v>51519</v>
      </c>
      <c r="V146" s="41">
        <v>0</v>
      </c>
      <c r="W146" s="41">
        <v>12302375.120000001</v>
      </c>
      <c r="X146" s="43">
        <v>3.7369151286832686E-2</v>
      </c>
      <c r="Y146" s="41">
        <v>13005.48</v>
      </c>
      <c r="Z146" s="41">
        <v>18000</v>
      </c>
      <c r="AA146" s="41">
        <v>620.1096</v>
      </c>
      <c r="AB146" s="41">
        <v>31625.589599999999</v>
      </c>
      <c r="AC146" s="41">
        <v>0</v>
      </c>
      <c r="AD146" s="41">
        <v>31625.589599999999</v>
      </c>
      <c r="AE146" s="41">
        <v>0</v>
      </c>
      <c r="AF146" s="41">
        <v>0</v>
      </c>
      <c r="AG146" s="43">
        <f t="shared" si="6"/>
        <v>2335101.6800000002</v>
      </c>
      <c r="AH146" s="43">
        <f t="shared" si="7"/>
        <v>4936258</v>
      </c>
      <c r="AI146" s="43">
        <f t="shared" si="8"/>
        <v>5031015.4400000004</v>
      </c>
      <c r="AJ146" s="41">
        <v>339999643</v>
      </c>
      <c r="AK146" s="41">
        <v>379722091</v>
      </c>
      <c r="AL146" s="41">
        <v>412811218</v>
      </c>
      <c r="AM146" s="41">
        <v>377510984</v>
      </c>
      <c r="AN146" s="41">
        <v>137603.624062905</v>
      </c>
      <c r="AO146" s="44"/>
    </row>
    <row r="147" spans="1:41" s="34" customFormat="1" ht="16.5" x14ac:dyDescent="0.3">
      <c r="A147" s="34" t="s">
        <v>350</v>
      </c>
      <c r="B147" s="34" t="s">
        <v>351</v>
      </c>
      <c r="C147" s="34" t="s">
        <v>329</v>
      </c>
      <c r="D147" s="39">
        <v>1</v>
      </c>
      <c r="E147" s="39" t="s">
        <v>1246</v>
      </c>
      <c r="F147" s="40" t="s">
        <v>1190</v>
      </c>
      <c r="G147" s="41">
        <v>2069375200</v>
      </c>
      <c r="H147" s="42">
        <v>2.2309999999999999</v>
      </c>
      <c r="I147" s="41">
        <v>1893078348</v>
      </c>
      <c r="J147" s="41">
        <v>10331474.140000001</v>
      </c>
      <c r="K147" s="41">
        <v>10330231.07</v>
      </c>
      <c r="L147" s="41">
        <v>0</v>
      </c>
      <c r="M147" s="41">
        <v>10330231.07</v>
      </c>
      <c r="N147" s="41">
        <v>0</v>
      </c>
      <c r="O147" s="41">
        <v>0</v>
      </c>
      <c r="P147" s="41">
        <v>378574.38</v>
      </c>
      <c r="Q147" s="41">
        <v>22560436</v>
      </c>
      <c r="R147" s="41">
        <v>0</v>
      </c>
      <c r="S147" s="41">
        <v>0</v>
      </c>
      <c r="T147" s="41">
        <v>12321637</v>
      </c>
      <c r="U147" s="41">
        <v>0</v>
      </c>
      <c r="V147" s="41">
        <v>564553</v>
      </c>
      <c r="W147" s="41">
        <v>46155431.450000003</v>
      </c>
      <c r="X147" s="43">
        <v>3.3384835636835766E-2</v>
      </c>
      <c r="Y147" s="41">
        <v>5826.8099999999995</v>
      </c>
      <c r="Z147" s="41">
        <v>39000</v>
      </c>
      <c r="AA147" s="41">
        <v>896.53620000000001</v>
      </c>
      <c r="AB147" s="41">
        <v>45723.3462</v>
      </c>
      <c r="AC147" s="41">
        <v>-500</v>
      </c>
      <c r="AD147" s="41">
        <v>45223.3462</v>
      </c>
      <c r="AE147" s="41">
        <v>0</v>
      </c>
      <c r="AF147" s="41">
        <v>0</v>
      </c>
      <c r="AG147" s="43">
        <f t="shared" si="6"/>
        <v>10708805.450000001</v>
      </c>
      <c r="AH147" s="43">
        <f t="shared" si="7"/>
        <v>22560436</v>
      </c>
      <c r="AI147" s="43">
        <f t="shared" si="8"/>
        <v>12886190</v>
      </c>
      <c r="AJ147" s="41">
        <v>1506270157</v>
      </c>
      <c r="AK147" s="41">
        <v>1693660277</v>
      </c>
      <c r="AL147" s="41">
        <v>1894685222</v>
      </c>
      <c r="AM147" s="41">
        <v>1698205218.6666667</v>
      </c>
      <c r="AN147" s="41">
        <v>631561.109104926</v>
      </c>
      <c r="AO147" s="44"/>
    </row>
    <row r="148" spans="1:41" s="34" customFormat="1" ht="16.5" x14ac:dyDescent="0.3">
      <c r="A148" s="34" t="s">
        <v>352</v>
      </c>
      <c r="B148" s="34" t="s">
        <v>353</v>
      </c>
      <c r="C148" s="34" t="s">
        <v>329</v>
      </c>
      <c r="D148" s="39">
        <v>2</v>
      </c>
      <c r="E148" s="39" t="s">
        <v>1247</v>
      </c>
      <c r="F148" s="40" t="s">
        <v>1190</v>
      </c>
      <c r="G148" s="41">
        <v>224541100</v>
      </c>
      <c r="H148" s="42">
        <v>4.6630000000000003</v>
      </c>
      <c r="I148" s="41">
        <v>300846600</v>
      </c>
      <c r="J148" s="41">
        <v>1641870.17</v>
      </c>
      <c r="K148" s="41">
        <v>1639487.9</v>
      </c>
      <c r="L148" s="41">
        <v>0</v>
      </c>
      <c r="M148" s="41">
        <v>1639487.9</v>
      </c>
      <c r="N148" s="41">
        <v>103842.54</v>
      </c>
      <c r="O148" s="41">
        <v>0</v>
      </c>
      <c r="P148" s="41">
        <v>60090.75</v>
      </c>
      <c r="Q148" s="41">
        <v>4280596</v>
      </c>
      <c r="R148" s="41">
        <v>1726432</v>
      </c>
      <c r="S148" s="41">
        <v>0</v>
      </c>
      <c r="T148" s="41">
        <v>2597825.86</v>
      </c>
      <c r="U148" s="41">
        <v>59837.93</v>
      </c>
      <c r="V148" s="41">
        <v>0</v>
      </c>
      <c r="W148" s="41">
        <v>10468112.979999999</v>
      </c>
      <c r="X148" s="43">
        <v>5.0312564457170077E-2</v>
      </c>
      <c r="Y148" s="41">
        <v>1907.79</v>
      </c>
      <c r="Z148" s="41">
        <v>15000</v>
      </c>
      <c r="AA148" s="41">
        <v>338.1558</v>
      </c>
      <c r="AB148" s="41">
        <v>17245.945800000001</v>
      </c>
      <c r="AC148" s="41">
        <v>0</v>
      </c>
      <c r="AD148" s="41">
        <v>17245.945800000001</v>
      </c>
      <c r="AE148" s="41">
        <v>0</v>
      </c>
      <c r="AF148" s="41">
        <v>0</v>
      </c>
      <c r="AG148" s="43">
        <f t="shared" si="6"/>
        <v>1803421.19</v>
      </c>
      <c r="AH148" s="43">
        <f t="shared" si="7"/>
        <v>6007028</v>
      </c>
      <c r="AI148" s="43">
        <f t="shared" si="8"/>
        <v>2657663.79</v>
      </c>
      <c r="AJ148" s="41">
        <v>287713981</v>
      </c>
      <c r="AK148" s="41">
        <v>303523384</v>
      </c>
      <c r="AL148" s="41">
        <v>336996998</v>
      </c>
      <c r="AM148" s="41">
        <v>309411454.33333331</v>
      </c>
      <c r="AN148" s="41">
        <v>112332.22033433399</v>
      </c>
      <c r="AO148" s="44"/>
    </row>
    <row r="149" spans="1:41" s="34" customFormat="1" ht="16.5" x14ac:dyDescent="0.3">
      <c r="A149" s="34" t="s">
        <v>354</v>
      </c>
      <c r="B149" s="34" t="s">
        <v>355</v>
      </c>
      <c r="C149" s="34" t="s">
        <v>329</v>
      </c>
      <c r="D149" s="39">
        <v>3</v>
      </c>
      <c r="E149" s="39" t="s">
        <v>1246</v>
      </c>
      <c r="F149" s="40" t="s">
        <v>1190</v>
      </c>
      <c r="G149" s="41">
        <v>528012750</v>
      </c>
      <c r="H149" s="42">
        <v>5.2930000000000001</v>
      </c>
      <c r="I149" s="41">
        <v>859626452</v>
      </c>
      <c r="J149" s="41">
        <v>4691410.93</v>
      </c>
      <c r="K149" s="41">
        <v>4690788.4399999995</v>
      </c>
      <c r="L149" s="41">
        <v>0</v>
      </c>
      <c r="M149" s="41">
        <v>4690788.4399999995</v>
      </c>
      <c r="N149" s="41">
        <v>0</v>
      </c>
      <c r="O149" s="41">
        <v>0</v>
      </c>
      <c r="P149" s="41">
        <v>171904.66</v>
      </c>
      <c r="Q149" s="41">
        <v>6986937</v>
      </c>
      <c r="R149" s="41">
        <v>0</v>
      </c>
      <c r="S149" s="41">
        <v>0</v>
      </c>
      <c r="T149" s="41">
        <v>15813789.380000001</v>
      </c>
      <c r="U149" s="41">
        <v>0</v>
      </c>
      <c r="V149" s="41">
        <v>281561.5</v>
      </c>
      <c r="W149" s="41">
        <v>27944980.98</v>
      </c>
      <c r="X149" s="43">
        <v>4.0214510536178347E-2</v>
      </c>
      <c r="Y149" s="41">
        <v>16934.04</v>
      </c>
      <c r="Z149" s="41">
        <v>45500</v>
      </c>
      <c r="AA149" s="41">
        <v>1248.6808000000001</v>
      </c>
      <c r="AB149" s="41">
        <v>63682.720800000003</v>
      </c>
      <c r="AC149" s="41">
        <v>-500</v>
      </c>
      <c r="AD149" s="41">
        <v>63182.720800000003</v>
      </c>
      <c r="AE149" s="41">
        <v>0</v>
      </c>
      <c r="AF149" s="41">
        <v>0</v>
      </c>
      <c r="AG149" s="43">
        <f t="shared" si="6"/>
        <v>4862693.0999999996</v>
      </c>
      <c r="AH149" s="43">
        <f t="shared" si="7"/>
        <v>6986937</v>
      </c>
      <c r="AI149" s="43">
        <f t="shared" si="8"/>
        <v>16095350.880000001</v>
      </c>
      <c r="AJ149" s="41">
        <v>724169949</v>
      </c>
      <c r="AK149" s="41">
        <v>844685340</v>
      </c>
      <c r="AL149" s="41">
        <v>929599912</v>
      </c>
      <c r="AM149" s="41">
        <v>832818400.33333337</v>
      </c>
      <c r="AN149" s="41">
        <v>309866.32746669598</v>
      </c>
      <c r="AO149" s="44"/>
    </row>
    <row r="150" spans="1:41" s="34" customFormat="1" ht="16.5" x14ac:dyDescent="0.3">
      <c r="A150" s="34" t="s">
        <v>356</v>
      </c>
      <c r="B150" s="34" t="s">
        <v>357</v>
      </c>
      <c r="C150" s="34" t="s">
        <v>329</v>
      </c>
      <c r="D150" s="39">
        <v>1</v>
      </c>
      <c r="E150" s="39" t="s">
        <v>1246</v>
      </c>
      <c r="F150" s="40" t="s">
        <v>1190</v>
      </c>
      <c r="G150" s="41">
        <v>4616336180</v>
      </c>
      <c r="H150" s="42">
        <v>4.1790000000000003</v>
      </c>
      <c r="I150" s="41">
        <v>7137847971</v>
      </c>
      <c r="J150" s="41">
        <v>38954801.729999997</v>
      </c>
      <c r="K150" s="41">
        <v>39852473.579999998</v>
      </c>
      <c r="L150" s="41">
        <v>0</v>
      </c>
      <c r="M150" s="41">
        <v>39852473.579999998</v>
      </c>
      <c r="N150" s="41">
        <v>2526397.0299999998</v>
      </c>
      <c r="O150" s="41">
        <v>0</v>
      </c>
      <c r="P150" s="41">
        <v>1451459.42</v>
      </c>
      <c r="Q150" s="41">
        <v>55854640</v>
      </c>
      <c r="R150" s="41">
        <v>31400663</v>
      </c>
      <c r="S150" s="41">
        <v>0</v>
      </c>
      <c r="T150" s="41">
        <v>60906901.810000002</v>
      </c>
      <c r="U150" s="41">
        <v>923267.22</v>
      </c>
      <c r="V150" s="41">
        <v>0</v>
      </c>
      <c r="W150" s="41">
        <v>192915802.06</v>
      </c>
      <c r="X150" s="43">
        <v>3.5867681083695625E-2</v>
      </c>
      <c r="Y150" s="41">
        <v>54250</v>
      </c>
      <c r="Z150" s="41">
        <v>284750</v>
      </c>
      <c r="AA150" s="41">
        <v>6780</v>
      </c>
      <c r="AB150" s="41">
        <v>345780</v>
      </c>
      <c r="AC150" s="41">
        <v>-2500</v>
      </c>
      <c r="AD150" s="41">
        <v>343280</v>
      </c>
      <c r="AE150" s="41">
        <v>0</v>
      </c>
      <c r="AF150" s="41">
        <v>0</v>
      </c>
      <c r="AG150" s="43">
        <f t="shared" si="6"/>
        <v>43830330.030000001</v>
      </c>
      <c r="AH150" s="43">
        <f t="shared" si="7"/>
        <v>87255303</v>
      </c>
      <c r="AI150" s="43">
        <f t="shared" si="8"/>
        <v>61830169.030000001</v>
      </c>
      <c r="AJ150" s="41">
        <v>6482939895</v>
      </c>
      <c r="AK150" s="41">
        <v>7062943710</v>
      </c>
      <c r="AL150" s="41">
        <v>8105945742</v>
      </c>
      <c r="AM150" s="41">
        <v>7217276449</v>
      </c>
      <c r="AN150" s="41">
        <v>2701979.2386847259</v>
      </c>
      <c r="AO150" s="44"/>
    </row>
    <row r="151" spans="1:41" s="34" customFormat="1" ht="16.5" x14ac:dyDescent="0.3">
      <c r="A151" s="34" t="s">
        <v>358</v>
      </c>
      <c r="B151" s="34" t="s">
        <v>359</v>
      </c>
      <c r="C151" s="34" t="s">
        <v>329</v>
      </c>
      <c r="D151" s="39">
        <v>2</v>
      </c>
      <c r="E151" s="39" t="s">
        <v>1247</v>
      </c>
      <c r="F151" s="40" t="s">
        <v>1190</v>
      </c>
      <c r="G151" s="41">
        <v>2598728300</v>
      </c>
      <c r="H151" s="42">
        <v>2.1789999999999998</v>
      </c>
      <c r="I151" s="41">
        <v>2359065807</v>
      </c>
      <c r="J151" s="41">
        <v>12874600.460000001</v>
      </c>
      <c r="K151" s="41">
        <v>12846471.280000001</v>
      </c>
      <c r="L151" s="41">
        <v>0</v>
      </c>
      <c r="M151" s="41">
        <v>12846471.280000001</v>
      </c>
      <c r="N151" s="41">
        <v>813658.92</v>
      </c>
      <c r="O151" s="41">
        <v>0</v>
      </c>
      <c r="P151" s="41">
        <v>470914.78</v>
      </c>
      <c r="Q151" s="41">
        <v>30869271</v>
      </c>
      <c r="R151" s="41">
        <v>0</v>
      </c>
      <c r="S151" s="41">
        <v>0</v>
      </c>
      <c r="T151" s="41">
        <v>11620000</v>
      </c>
      <c r="U151" s="41">
        <v>0</v>
      </c>
      <c r="V151" s="41">
        <v>0</v>
      </c>
      <c r="W151" s="41">
        <v>56620315.980000004</v>
      </c>
      <c r="X151" s="43">
        <v>3.4988399821277077E-2</v>
      </c>
      <c r="Y151" s="41">
        <v>14000</v>
      </c>
      <c r="Z151" s="41">
        <v>58000</v>
      </c>
      <c r="AA151" s="41">
        <v>1440</v>
      </c>
      <c r="AB151" s="41">
        <v>73440</v>
      </c>
      <c r="AC151" s="41">
        <v>-250</v>
      </c>
      <c r="AD151" s="41">
        <v>73190</v>
      </c>
      <c r="AE151" s="41">
        <v>0</v>
      </c>
      <c r="AF151" s="41">
        <v>0</v>
      </c>
      <c r="AG151" s="43">
        <f t="shared" si="6"/>
        <v>14131044.98</v>
      </c>
      <c r="AH151" s="43">
        <f t="shared" si="7"/>
        <v>30869271</v>
      </c>
      <c r="AI151" s="43">
        <f t="shared" si="8"/>
        <v>11620000</v>
      </c>
      <c r="AJ151" s="41">
        <v>1880026434</v>
      </c>
      <c r="AK151" s="41">
        <v>2106314868</v>
      </c>
      <c r="AL151" s="41">
        <v>2483494170</v>
      </c>
      <c r="AM151" s="41">
        <v>2156611824</v>
      </c>
      <c r="AN151" s="41">
        <v>827830.56216861005</v>
      </c>
      <c r="AO151" s="44"/>
    </row>
    <row r="152" spans="1:41" s="34" customFormat="1" ht="16.5" x14ac:dyDescent="0.3">
      <c r="A152" s="34" t="s">
        <v>360</v>
      </c>
      <c r="B152" s="34" t="s">
        <v>361</v>
      </c>
      <c r="C152" s="34" t="s">
        <v>329</v>
      </c>
      <c r="D152" s="39">
        <v>3</v>
      </c>
      <c r="E152" s="39" t="s">
        <v>1247</v>
      </c>
      <c r="F152" s="40" t="s">
        <v>1190</v>
      </c>
      <c r="G152" s="41">
        <v>2422787800</v>
      </c>
      <c r="H152" s="42">
        <v>3.3149999999999999</v>
      </c>
      <c r="I152" s="41">
        <v>3133562523</v>
      </c>
      <c r="J152" s="41">
        <v>17101415.899999999</v>
      </c>
      <c r="K152" s="41">
        <v>17093805.439999998</v>
      </c>
      <c r="L152" s="41">
        <v>0</v>
      </c>
      <c r="M152" s="41">
        <v>17093805.439999998</v>
      </c>
      <c r="N152" s="41">
        <v>0</v>
      </c>
      <c r="O152" s="41">
        <v>0</v>
      </c>
      <c r="P152" s="41">
        <v>626453.99</v>
      </c>
      <c r="Q152" s="41">
        <v>45976344</v>
      </c>
      <c r="R152" s="41">
        <v>0</v>
      </c>
      <c r="S152" s="41">
        <v>0</v>
      </c>
      <c r="T152" s="41">
        <v>15340290.07</v>
      </c>
      <c r="U152" s="41">
        <v>242261</v>
      </c>
      <c r="V152" s="41">
        <v>1034445.7</v>
      </c>
      <c r="W152" s="41">
        <v>80313600.200000003</v>
      </c>
      <c r="X152" s="43">
        <v>2.9285919345708494E-2</v>
      </c>
      <c r="Y152" s="41">
        <v>3000</v>
      </c>
      <c r="Z152" s="41">
        <v>39750</v>
      </c>
      <c r="AA152" s="41">
        <v>855</v>
      </c>
      <c r="AB152" s="41">
        <v>43605</v>
      </c>
      <c r="AC152" s="41">
        <v>0</v>
      </c>
      <c r="AD152" s="41">
        <v>43605</v>
      </c>
      <c r="AE152" s="41">
        <v>0</v>
      </c>
      <c r="AF152" s="41">
        <v>0</v>
      </c>
      <c r="AG152" s="43">
        <f t="shared" si="6"/>
        <v>17720259.429999996</v>
      </c>
      <c r="AH152" s="43">
        <f t="shared" si="7"/>
        <v>45976344</v>
      </c>
      <c r="AI152" s="43">
        <f t="shared" si="8"/>
        <v>16616996.77</v>
      </c>
      <c r="AJ152" s="41">
        <v>2905040264</v>
      </c>
      <c r="AK152" s="41">
        <v>3103340093</v>
      </c>
      <c r="AL152" s="41">
        <v>3414781818</v>
      </c>
      <c r="AM152" s="41">
        <v>3141054058.3333335</v>
      </c>
      <c r="AN152" s="41">
        <v>1138259.5010726941</v>
      </c>
      <c r="AO152" s="44"/>
    </row>
    <row r="153" spans="1:41" s="34" customFormat="1" ht="16.5" x14ac:dyDescent="0.3">
      <c r="A153" s="34" t="s">
        <v>362</v>
      </c>
      <c r="B153" s="34" t="s">
        <v>363</v>
      </c>
      <c r="C153" s="34" t="s">
        <v>329</v>
      </c>
      <c r="D153" s="39">
        <v>1</v>
      </c>
      <c r="E153" s="39" t="s">
        <v>1246</v>
      </c>
      <c r="F153" s="40" t="s">
        <v>1190</v>
      </c>
      <c r="G153" s="41">
        <v>864660900</v>
      </c>
      <c r="H153" s="42">
        <v>3.492</v>
      </c>
      <c r="I153" s="41">
        <v>1007504971</v>
      </c>
      <c r="J153" s="41">
        <v>5498457.8799999999</v>
      </c>
      <c r="K153" s="41">
        <v>5489709.2400000002</v>
      </c>
      <c r="L153" s="41">
        <v>0</v>
      </c>
      <c r="M153" s="41">
        <v>5489709.2400000002</v>
      </c>
      <c r="N153" s="41">
        <v>0</v>
      </c>
      <c r="O153" s="41">
        <v>0</v>
      </c>
      <c r="P153" s="41">
        <v>201203.77</v>
      </c>
      <c r="Q153" s="41">
        <v>16771897</v>
      </c>
      <c r="R153" s="41">
        <v>0</v>
      </c>
      <c r="S153" s="41">
        <v>0</v>
      </c>
      <c r="T153" s="41">
        <v>7393319.2400000002</v>
      </c>
      <c r="U153" s="41">
        <v>0</v>
      </c>
      <c r="V153" s="41">
        <v>331492.77</v>
      </c>
      <c r="W153" s="41">
        <v>30187622.02</v>
      </c>
      <c r="X153" s="43">
        <v>3.0877862090234239E-2</v>
      </c>
      <c r="Y153" s="41">
        <v>2000</v>
      </c>
      <c r="Z153" s="41">
        <v>33250</v>
      </c>
      <c r="AA153" s="41">
        <v>705</v>
      </c>
      <c r="AB153" s="41">
        <v>35955</v>
      </c>
      <c r="AC153" s="41">
        <v>-250</v>
      </c>
      <c r="AD153" s="41">
        <v>35705</v>
      </c>
      <c r="AE153" s="41">
        <v>0</v>
      </c>
      <c r="AF153" s="41">
        <v>0</v>
      </c>
      <c r="AG153" s="43">
        <f t="shared" si="6"/>
        <v>5690913.0099999998</v>
      </c>
      <c r="AH153" s="43">
        <f t="shared" si="7"/>
        <v>16771897</v>
      </c>
      <c r="AI153" s="43">
        <f t="shared" si="8"/>
        <v>7724812.0099999998</v>
      </c>
      <c r="AJ153" s="41">
        <v>958490377</v>
      </c>
      <c r="AK153" s="41">
        <v>994479208</v>
      </c>
      <c r="AL153" s="41">
        <v>1069992328</v>
      </c>
      <c r="AM153" s="41">
        <v>1007653971</v>
      </c>
      <c r="AN153" s="41">
        <v>356663.78600252402</v>
      </c>
      <c r="AO153" s="44"/>
    </row>
    <row r="154" spans="1:41" s="34" customFormat="1" ht="16.5" x14ac:dyDescent="0.3">
      <c r="A154" s="34" t="s">
        <v>364</v>
      </c>
      <c r="B154" s="34" t="s">
        <v>365</v>
      </c>
      <c r="C154" s="34" t="s">
        <v>329</v>
      </c>
      <c r="D154" s="39">
        <v>2</v>
      </c>
      <c r="E154" s="39" t="s">
        <v>1247</v>
      </c>
      <c r="F154" s="40" t="s">
        <v>1190</v>
      </c>
      <c r="G154" s="41">
        <v>38303800</v>
      </c>
      <c r="H154" s="42">
        <v>6.7640000000000002</v>
      </c>
      <c r="I154" s="41">
        <v>60590878</v>
      </c>
      <c r="J154" s="41">
        <v>330674.69</v>
      </c>
      <c r="K154" s="41">
        <v>330674.69</v>
      </c>
      <c r="L154" s="41">
        <v>0</v>
      </c>
      <c r="M154" s="41">
        <v>330674.69</v>
      </c>
      <c r="N154" s="41">
        <v>20944.400000000001</v>
      </c>
      <c r="O154" s="41">
        <v>0</v>
      </c>
      <c r="P154" s="41">
        <v>12118.18</v>
      </c>
      <c r="Q154" s="41">
        <v>1487319</v>
      </c>
      <c r="R154" s="41">
        <v>0</v>
      </c>
      <c r="S154" s="41">
        <v>0</v>
      </c>
      <c r="T154" s="41">
        <v>739670.1</v>
      </c>
      <c r="U154" s="41">
        <v>0</v>
      </c>
      <c r="V154" s="41">
        <v>0</v>
      </c>
      <c r="W154" s="41">
        <v>2590726.37</v>
      </c>
      <c r="X154" s="43">
        <v>4.3661408534253314E-2</v>
      </c>
      <c r="Y154" s="41">
        <v>500</v>
      </c>
      <c r="Z154" s="41">
        <v>2000</v>
      </c>
      <c r="AA154" s="41">
        <v>50</v>
      </c>
      <c r="AB154" s="41">
        <v>2550</v>
      </c>
      <c r="AC154" s="41">
        <v>0</v>
      </c>
      <c r="AD154" s="41">
        <v>2550</v>
      </c>
      <c r="AE154" s="41">
        <v>0</v>
      </c>
      <c r="AF154" s="41">
        <v>0</v>
      </c>
      <c r="AG154" s="43">
        <f t="shared" si="6"/>
        <v>363737.27</v>
      </c>
      <c r="AH154" s="43">
        <f t="shared" si="7"/>
        <v>1487319</v>
      </c>
      <c r="AI154" s="43">
        <f t="shared" si="8"/>
        <v>739670.1</v>
      </c>
      <c r="AJ154" s="41">
        <v>52334477</v>
      </c>
      <c r="AK154" s="41">
        <v>60205148</v>
      </c>
      <c r="AL154" s="41">
        <v>67507578</v>
      </c>
      <c r="AM154" s="41">
        <v>60015734.333333336</v>
      </c>
      <c r="AN154" s="41">
        <v>22502.503497474001</v>
      </c>
      <c r="AO154" s="44"/>
    </row>
    <row r="155" spans="1:41" s="34" customFormat="1" ht="16.5" x14ac:dyDescent="0.3">
      <c r="A155" s="34" t="s">
        <v>366</v>
      </c>
      <c r="B155" s="34" t="s">
        <v>367</v>
      </c>
      <c r="C155" s="34" t="s">
        <v>329</v>
      </c>
      <c r="D155" s="39">
        <v>3</v>
      </c>
      <c r="E155" s="39" t="s">
        <v>1247</v>
      </c>
      <c r="F155" s="40" t="s">
        <v>1190</v>
      </c>
      <c r="G155" s="41">
        <v>116829600</v>
      </c>
      <c r="H155" s="42">
        <v>5.7290000000000001</v>
      </c>
      <c r="I155" s="41">
        <v>176421392</v>
      </c>
      <c r="J155" s="41">
        <v>962819.66</v>
      </c>
      <c r="K155" s="41">
        <v>962819.66</v>
      </c>
      <c r="L155" s="41">
        <v>0</v>
      </c>
      <c r="M155" s="41">
        <v>962819.66</v>
      </c>
      <c r="N155" s="41">
        <v>60983.44</v>
      </c>
      <c r="O155" s="41">
        <v>0</v>
      </c>
      <c r="P155" s="41">
        <v>35284.28</v>
      </c>
      <c r="Q155" s="41">
        <v>3293074</v>
      </c>
      <c r="R155" s="41">
        <v>0</v>
      </c>
      <c r="S155" s="41">
        <v>0</v>
      </c>
      <c r="T155" s="41">
        <v>2339997</v>
      </c>
      <c r="U155" s="41">
        <v>0</v>
      </c>
      <c r="V155" s="41">
        <v>0</v>
      </c>
      <c r="W155" s="41">
        <v>6692158.3799999999</v>
      </c>
      <c r="X155" s="43">
        <v>7.4733976234717739E-2</v>
      </c>
      <c r="Y155" s="41">
        <v>2500</v>
      </c>
      <c r="Z155" s="41">
        <v>10000</v>
      </c>
      <c r="AA155" s="41">
        <v>250</v>
      </c>
      <c r="AB155" s="41">
        <v>12750</v>
      </c>
      <c r="AC155" s="41">
        <v>0</v>
      </c>
      <c r="AD155" s="41">
        <v>12750</v>
      </c>
      <c r="AE155" s="41">
        <v>0</v>
      </c>
      <c r="AF155" s="41">
        <v>0</v>
      </c>
      <c r="AG155" s="43">
        <f t="shared" si="6"/>
        <v>1059087.3800000001</v>
      </c>
      <c r="AH155" s="43">
        <f t="shared" si="7"/>
        <v>3293074</v>
      </c>
      <c r="AI155" s="43">
        <f t="shared" si="8"/>
        <v>2339997</v>
      </c>
      <c r="AJ155" s="41">
        <v>156149325</v>
      </c>
      <c r="AK155" s="41">
        <v>176694813</v>
      </c>
      <c r="AL155" s="41">
        <v>204497812</v>
      </c>
      <c r="AM155" s="41">
        <v>179113983.33333334</v>
      </c>
      <c r="AN155" s="41">
        <v>68165.869167395998</v>
      </c>
      <c r="AO155" s="44"/>
    </row>
    <row r="156" spans="1:41" s="34" customFormat="1" ht="16.5" x14ac:dyDescent="0.3">
      <c r="A156" s="34" t="s">
        <v>368</v>
      </c>
      <c r="B156" s="34" t="s">
        <v>369</v>
      </c>
      <c r="C156" s="34" t="s">
        <v>329</v>
      </c>
      <c r="D156" s="39">
        <v>1</v>
      </c>
      <c r="E156" s="39" t="s">
        <v>1246</v>
      </c>
      <c r="F156" s="40" t="s">
        <v>1190</v>
      </c>
      <c r="G156" s="41">
        <v>216550574</v>
      </c>
      <c r="H156" s="42">
        <v>4.8760000000000003</v>
      </c>
      <c r="I156" s="41">
        <v>340178860</v>
      </c>
      <c r="J156" s="41">
        <v>1856525.96</v>
      </c>
      <c r="K156" s="41">
        <v>1856395.39</v>
      </c>
      <c r="L156" s="41">
        <v>0</v>
      </c>
      <c r="M156" s="41">
        <v>1856395.39</v>
      </c>
      <c r="N156" s="41">
        <v>117581.09</v>
      </c>
      <c r="O156" s="41">
        <v>0</v>
      </c>
      <c r="P156" s="41">
        <v>68031.399999999994</v>
      </c>
      <c r="Q156" s="41">
        <v>5342954</v>
      </c>
      <c r="R156" s="41">
        <v>0</v>
      </c>
      <c r="S156" s="41">
        <v>0</v>
      </c>
      <c r="T156" s="41">
        <v>3172000</v>
      </c>
      <c r="U156" s="41">
        <v>0</v>
      </c>
      <c r="V156" s="41">
        <v>0</v>
      </c>
      <c r="W156" s="41">
        <v>10556961.879999999</v>
      </c>
      <c r="X156" s="43">
        <v>3.9248177359276853E-2</v>
      </c>
      <c r="Y156" s="41">
        <v>3750</v>
      </c>
      <c r="Z156" s="41">
        <v>10000</v>
      </c>
      <c r="AA156" s="41">
        <v>275</v>
      </c>
      <c r="AB156" s="41">
        <v>14025</v>
      </c>
      <c r="AC156" s="41">
        <v>0</v>
      </c>
      <c r="AD156" s="41">
        <v>14025</v>
      </c>
      <c r="AE156" s="41">
        <v>0</v>
      </c>
      <c r="AF156" s="41">
        <v>0</v>
      </c>
      <c r="AG156" s="43">
        <f t="shared" si="6"/>
        <v>2042007.88</v>
      </c>
      <c r="AH156" s="43">
        <f t="shared" si="7"/>
        <v>5342954</v>
      </c>
      <c r="AI156" s="43">
        <f t="shared" si="8"/>
        <v>3172000</v>
      </c>
      <c r="AJ156" s="41">
        <v>280790394</v>
      </c>
      <c r="AK156" s="41">
        <v>338130067</v>
      </c>
      <c r="AL156" s="41">
        <v>355059026</v>
      </c>
      <c r="AM156" s="41">
        <v>324659829</v>
      </c>
      <c r="AN156" s="41">
        <v>118352.9149803</v>
      </c>
      <c r="AO156" s="44"/>
    </row>
    <row r="157" spans="1:41" s="34" customFormat="1" ht="16.5" x14ac:dyDescent="0.3">
      <c r="A157" s="34" t="s">
        <v>370</v>
      </c>
      <c r="B157" s="34" t="s">
        <v>371</v>
      </c>
      <c r="C157" s="34" t="s">
        <v>329</v>
      </c>
      <c r="D157" s="39">
        <v>2</v>
      </c>
      <c r="E157" s="39" t="s">
        <v>1246</v>
      </c>
      <c r="F157" s="40" t="s">
        <v>1190</v>
      </c>
      <c r="G157" s="41">
        <v>637360284</v>
      </c>
      <c r="H157" s="42">
        <v>4.7690000000000001</v>
      </c>
      <c r="I157" s="41">
        <v>924693177</v>
      </c>
      <c r="J157" s="41">
        <v>5046512.55</v>
      </c>
      <c r="K157" s="41">
        <v>5031882.2299999995</v>
      </c>
      <c r="L157" s="41">
        <v>0</v>
      </c>
      <c r="M157" s="41">
        <v>5031882.2299999995</v>
      </c>
      <c r="N157" s="41">
        <v>318707.59000000003</v>
      </c>
      <c r="O157" s="41">
        <v>0</v>
      </c>
      <c r="P157" s="41">
        <v>184446.1</v>
      </c>
      <c r="Q157" s="41">
        <v>13680775</v>
      </c>
      <c r="R157" s="41">
        <v>0</v>
      </c>
      <c r="S157" s="41">
        <v>0</v>
      </c>
      <c r="T157" s="41">
        <v>11177883.800000001</v>
      </c>
      <c r="U157" s="41">
        <v>0</v>
      </c>
      <c r="V157" s="41">
        <v>0</v>
      </c>
      <c r="W157" s="41">
        <v>30393694.719999999</v>
      </c>
      <c r="X157" s="43">
        <v>4.6954673919929482E-2</v>
      </c>
      <c r="Y157" s="41">
        <v>21000</v>
      </c>
      <c r="Z157" s="41">
        <v>43750</v>
      </c>
      <c r="AA157" s="41">
        <v>1295</v>
      </c>
      <c r="AB157" s="41">
        <v>66045</v>
      </c>
      <c r="AC157" s="41">
        <v>-437.5</v>
      </c>
      <c r="AD157" s="41">
        <v>65607.5</v>
      </c>
      <c r="AE157" s="41">
        <v>0</v>
      </c>
      <c r="AF157" s="41">
        <v>0</v>
      </c>
      <c r="AG157" s="43">
        <f t="shared" si="6"/>
        <v>5535035.919999999</v>
      </c>
      <c r="AH157" s="43">
        <f t="shared" si="7"/>
        <v>13680775</v>
      </c>
      <c r="AI157" s="43">
        <f t="shared" si="8"/>
        <v>11177883.800000001</v>
      </c>
      <c r="AJ157" s="41">
        <v>829099474</v>
      </c>
      <c r="AK157" s="41">
        <v>923074949</v>
      </c>
      <c r="AL157" s="41">
        <v>1062621207</v>
      </c>
      <c r="AM157" s="41">
        <v>938265210</v>
      </c>
      <c r="AN157" s="41">
        <v>354206.74279290298</v>
      </c>
      <c r="AO157" s="44"/>
    </row>
    <row r="158" spans="1:41" s="34" customFormat="1" ht="16.5" x14ac:dyDescent="0.3">
      <c r="A158" s="34" t="s">
        <v>372</v>
      </c>
      <c r="B158" s="34" t="s">
        <v>373</v>
      </c>
      <c r="C158" s="34" t="s">
        <v>329</v>
      </c>
      <c r="D158" s="39">
        <v>3</v>
      </c>
      <c r="E158" s="39" t="s">
        <v>1247</v>
      </c>
      <c r="F158" s="40" t="s">
        <v>1190</v>
      </c>
      <c r="G158" s="41">
        <v>267709500</v>
      </c>
      <c r="H158" s="42">
        <v>4.9670000000000005</v>
      </c>
      <c r="I158" s="41">
        <v>449118824</v>
      </c>
      <c r="J158" s="41">
        <v>2451065.7599999998</v>
      </c>
      <c r="K158" s="41">
        <v>2451065.7599999998</v>
      </c>
      <c r="L158" s="41">
        <v>0</v>
      </c>
      <c r="M158" s="41">
        <v>2451065.7599999998</v>
      </c>
      <c r="N158" s="41">
        <v>155246.54</v>
      </c>
      <c r="O158" s="41">
        <v>0</v>
      </c>
      <c r="P158" s="41">
        <v>89823.76</v>
      </c>
      <c r="Q158" s="41">
        <v>5082384</v>
      </c>
      <c r="R158" s="41">
        <v>1853670</v>
      </c>
      <c r="S158" s="41">
        <v>0</v>
      </c>
      <c r="T158" s="41">
        <v>3664243.96</v>
      </c>
      <c r="U158" s="41">
        <v>0</v>
      </c>
      <c r="V158" s="41">
        <v>0</v>
      </c>
      <c r="W158" s="41">
        <v>13296434.02</v>
      </c>
      <c r="X158" s="43">
        <v>3.9527747499533687E-2</v>
      </c>
      <c r="Y158" s="41">
        <v>7074.6900000000005</v>
      </c>
      <c r="Z158" s="41">
        <v>22750</v>
      </c>
      <c r="AA158" s="41">
        <v>596.49380000000008</v>
      </c>
      <c r="AB158" s="41">
        <v>30421.183800000003</v>
      </c>
      <c r="AC158" s="41">
        <v>0</v>
      </c>
      <c r="AD158" s="41">
        <v>30421.183800000003</v>
      </c>
      <c r="AE158" s="41">
        <v>0</v>
      </c>
      <c r="AF158" s="41">
        <v>0</v>
      </c>
      <c r="AG158" s="43">
        <f t="shared" si="6"/>
        <v>2696136.0599999996</v>
      </c>
      <c r="AH158" s="43">
        <f t="shared" si="7"/>
        <v>6936054</v>
      </c>
      <c r="AI158" s="43">
        <f t="shared" si="8"/>
        <v>3664243.96</v>
      </c>
      <c r="AJ158" s="41">
        <v>392400709</v>
      </c>
      <c r="AK158" s="41">
        <v>446657071</v>
      </c>
      <c r="AL158" s="41">
        <v>445885243</v>
      </c>
      <c r="AM158" s="41">
        <v>428314341</v>
      </c>
      <c r="AN158" s="41">
        <v>148628.265704919</v>
      </c>
      <c r="AO158" s="44"/>
    </row>
    <row r="159" spans="1:41" s="34" customFormat="1" ht="16.5" x14ac:dyDescent="0.3">
      <c r="A159" s="34" t="s">
        <v>374</v>
      </c>
      <c r="B159" s="34" t="s">
        <v>375</v>
      </c>
      <c r="C159" s="34" t="s">
        <v>329</v>
      </c>
      <c r="D159" s="39">
        <v>1</v>
      </c>
      <c r="E159" s="39" t="s">
        <v>1246</v>
      </c>
      <c r="F159" s="40" t="s">
        <v>1190</v>
      </c>
      <c r="G159" s="41">
        <v>241194700</v>
      </c>
      <c r="H159" s="42">
        <v>5.5020000000000007</v>
      </c>
      <c r="I159" s="41">
        <v>372879265</v>
      </c>
      <c r="J159" s="41">
        <v>2034988.4</v>
      </c>
      <c r="K159" s="41">
        <v>2027615.5699999998</v>
      </c>
      <c r="L159" s="41">
        <v>0</v>
      </c>
      <c r="M159" s="41">
        <v>2027615.5699999998</v>
      </c>
      <c r="N159" s="41">
        <v>128423.94</v>
      </c>
      <c r="O159" s="41">
        <v>0</v>
      </c>
      <c r="P159" s="41">
        <v>74324.009999999995</v>
      </c>
      <c r="Q159" s="41">
        <v>6476100</v>
      </c>
      <c r="R159" s="41">
        <v>0</v>
      </c>
      <c r="S159" s="41">
        <v>0</v>
      </c>
      <c r="T159" s="41">
        <v>4563859.92</v>
      </c>
      <c r="U159" s="41">
        <v>0</v>
      </c>
      <c r="V159" s="41">
        <v>0</v>
      </c>
      <c r="W159" s="41">
        <v>13270323.439999999</v>
      </c>
      <c r="X159" s="43">
        <v>4.1075677908105859E-2</v>
      </c>
      <c r="Y159" s="41">
        <v>1250</v>
      </c>
      <c r="Z159" s="41">
        <v>11250</v>
      </c>
      <c r="AA159" s="41">
        <v>250</v>
      </c>
      <c r="AB159" s="41">
        <v>12750</v>
      </c>
      <c r="AC159" s="41">
        <v>-500</v>
      </c>
      <c r="AD159" s="41">
        <v>12250</v>
      </c>
      <c r="AE159" s="41">
        <v>0</v>
      </c>
      <c r="AF159" s="41">
        <v>0</v>
      </c>
      <c r="AG159" s="43">
        <f t="shared" si="6"/>
        <v>2230363.5199999996</v>
      </c>
      <c r="AH159" s="43">
        <f t="shared" si="7"/>
        <v>6476100</v>
      </c>
      <c r="AI159" s="43">
        <f t="shared" si="8"/>
        <v>4563859.92</v>
      </c>
      <c r="AJ159" s="41">
        <v>341004085</v>
      </c>
      <c r="AK159" s="41">
        <v>372744179</v>
      </c>
      <c r="AL159" s="41">
        <v>432558644</v>
      </c>
      <c r="AM159" s="41">
        <v>382102302.66666669</v>
      </c>
      <c r="AN159" s="41">
        <v>144186.07048045201</v>
      </c>
      <c r="AO159" s="44"/>
    </row>
    <row r="160" spans="1:41" s="34" customFormat="1" ht="16.5" x14ac:dyDescent="0.3">
      <c r="A160" s="34" t="s">
        <v>376</v>
      </c>
      <c r="B160" s="34" t="s">
        <v>377</v>
      </c>
      <c r="C160" s="34" t="s">
        <v>329</v>
      </c>
      <c r="D160" s="39">
        <v>2</v>
      </c>
      <c r="E160" s="39" t="s">
        <v>1247</v>
      </c>
      <c r="F160" s="40" t="s">
        <v>1190</v>
      </c>
      <c r="G160" s="41">
        <v>280570362</v>
      </c>
      <c r="H160" s="42">
        <v>5.3490000000000002</v>
      </c>
      <c r="I160" s="41">
        <v>449167195</v>
      </c>
      <c r="J160" s="41">
        <v>2451329.7400000002</v>
      </c>
      <c r="K160" s="41">
        <v>2451237.2800000003</v>
      </c>
      <c r="L160" s="41">
        <v>0</v>
      </c>
      <c r="M160" s="41">
        <v>2451237.2800000003</v>
      </c>
      <c r="N160" s="41">
        <v>155257.38</v>
      </c>
      <c r="O160" s="41">
        <v>0</v>
      </c>
      <c r="P160" s="41">
        <v>89830.399999999994</v>
      </c>
      <c r="Q160" s="41">
        <v>7354455</v>
      </c>
      <c r="R160" s="41">
        <v>0</v>
      </c>
      <c r="S160" s="41">
        <v>0</v>
      </c>
      <c r="T160" s="41">
        <v>4955900.72</v>
      </c>
      <c r="U160" s="41">
        <v>0</v>
      </c>
      <c r="V160" s="41">
        <v>0</v>
      </c>
      <c r="W160" s="41">
        <v>15006680.780000001</v>
      </c>
      <c r="X160" s="43">
        <v>4.4060825802883702E-2</v>
      </c>
      <c r="Y160" s="41">
        <v>8082.28</v>
      </c>
      <c r="Z160" s="41">
        <v>26250</v>
      </c>
      <c r="AA160" s="41">
        <v>686.64559999999994</v>
      </c>
      <c r="AB160" s="41">
        <v>35018.925600000002</v>
      </c>
      <c r="AC160" s="41">
        <v>0</v>
      </c>
      <c r="AD160" s="41">
        <v>35018.925600000002</v>
      </c>
      <c r="AE160" s="41">
        <v>0</v>
      </c>
      <c r="AF160" s="41">
        <v>0</v>
      </c>
      <c r="AG160" s="43">
        <f t="shared" si="6"/>
        <v>2696325.06</v>
      </c>
      <c r="AH160" s="43">
        <f t="shared" si="7"/>
        <v>7354455</v>
      </c>
      <c r="AI160" s="43">
        <f t="shared" si="8"/>
        <v>4955900.72</v>
      </c>
      <c r="AJ160" s="41">
        <v>408105017</v>
      </c>
      <c r="AK160" s="41">
        <v>446504074</v>
      </c>
      <c r="AL160" s="41">
        <v>499679964</v>
      </c>
      <c r="AM160" s="41">
        <v>451429685</v>
      </c>
      <c r="AN160" s="41">
        <v>166559.842106658</v>
      </c>
      <c r="AO160" s="44"/>
    </row>
    <row r="161" spans="1:41" s="34" customFormat="1" ht="16.5" x14ac:dyDescent="0.3">
      <c r="A161" s="34" t="s">
        <v>378</v>
      </c>
      <c r="B161" s="34" t="s">
        <v>379</v>
      </c>
      <c r="C161" s="34" t="s">
        <v>329</v>
      </c>
      <c r="D161" s="39">
        <v>3</v>
      </c>
      <c r="E161" s="39" t="s">
        <v>1247</v>
      </c>
      <c r="F161" s="40" t="s">
        <v>1190</v>
      </c>
      <c r="G161" s="41">
        <v>258374000</v>
      </c>
      <c r="H161" s="42">
        <v>5.625</v>
      </c>
      <c r="I161" s="41">
        <v>440941131</v>
      </c>
      <c r="J161" s="41">
        <v>2406436</v>
      </c>
      <c r="K161" s="41">
        <v>2403700.54</v>
      </c>
      <c r="L161" s="41">
        <v>0</v>
      </c>
      <c r="M161" s="41">
        <v>2403700.54</v>
      </c>
      <c r="N161" s="41">
        <v>152245.56</v>
      </c>
      <c r="O161" s="41">
        <v>0</v>
      </c>
      <c r="P161" s="41">
        <v>88096.54</v>
      </c>
      <c r="Q161" s="41">
        <v>7027945</v>
      </c>
      <c r="R161" s="41">
        <v>0</v>
      </c>
      <c r="S161" s="41">
        <v>0</v>
      </c>
      <c r="T161" s="41">
        <v>4859586.26</v>
      </c>
      <c r="U161" s="41">
        <v>0</v>
      </c>
      <c r="V161" s="41">
        <v>0</v>
      </c>
      <c r="W161" s="41">
        <v>14531573.9</v>
      </c>
      <c r="X161" s="43">
        <v>4.241820181795445E-2</v>
      </c>
      <c r="Y161" s="41">
        <v>2750</v>
      </c>
      <c r="Z161" s="41">
        <v>16000</v>
      </c>
      <c r="AA161" s="41">
        <v>375</v>
      </c>
      <c r="AB161" s="41">
        <v>19125</v>
      </c>
      <c r="AC161" s="41">
        <v>-250</v>
      </c>
      <c r="AD161" s="41">
        <v>18875</v>
      </c>
      <c r="AE161" s="41">
        <v>0</v>
      </c>
      <c r="AF161" s="41">
        <v>0</v>
      </c>
      <c r="AG161" s="43">
        <f t="shared" si="6"/>
        <v>2644042.64</v>
      </c>
      <c r="AH161" s="43">
        <f t="shared" si="7"/>
        <v>7027945</v>
      </c>
      <c r="AI161" s="43">
        <f t="shared" si="8"/>
        <v>4859586.26</v>
      </c>
      <c r="AJ161" s="41">
        <v>376228406</v>
      </c>
      <c r="AK161" s="41">
        <v>436146964</v>
      </c>
      <c r="AL161" s="41">
        <v>467560623</v>
      </c>
      <c r="AM161" s="41">
        <v>426645331</v>
      </c>
      <c r="AN161" s="41">
        <v>155853.38514645901</v>
      </c>
      <c r="AO161" s="44"/>
    </row>
    <row r="162" spans="1:41" s="34" customFormat="1" ht="16.5" x14ac:dyDescent="0.3">
      <c r="A162" s="34" t="s">
        <v>380</v>
      </c>
      <c r="B162" s="34" t="s">
        <v>381</v>
      </c>
      <c r="C162" s="34" t="s">
        <v>329</v>
      </c>
      <c r="D162" s="39">
        <v>1</v>
      </c>
      <c r="E162" s="39" t="s">
        <v>1246</v>
      </c>
      <c r="F162" s="40" t="s">
        <v>1190</v>
      </c>
      <c r="G162" s="41">
        <v>4914832164</v>
      </c>
      <c r="H162" s="42">
        <v>2.1719999999999997</v>
      </c>
      <c r="I162" s="41">
        <v>4453428587</v>
      </c>
      <c r="J162" s="41">
        <v>24304584.289999999</v>
      </c>
      <c r="K162" s="41">
        <v>24298356.59</v>
      </c>
      <c r="L162" s="41">
        <v>0</v>
      </c>
      <c r="M162" s="41">
        <v>24298356.59</v>
      </c>
      <c r="N162" s="41">
        <v>0</v>
      </c>
      <c r="O162" s="41">
        <v>0</v>
      </c>
      <c r="P162" s="41">
        <v>890476.2</v>
      </c>
      <c r="Q162" s="41">
        <v>47585743</v>
      </c>
      <c r="R162" s="41">
        <v>0</v>
      </c>
      <c r="S162" s="41">
        <v>0</v>
      </c>
      <c r="T162" s="41">
        <v>32640547.190000001</v>
      </c>
      <c r="U162" s="41">
        <v>0</v>
      </c>
      <c r="V162" s="41">
        <v>1298530</v>
      </c>
      <c r="W162" s="41">
        <v>106713652.97999999</v>
      </c>
      <c r="X162" s="43">
        <v>3.5568192501668698E-2</v>
      </c>
      <c r="Y162" s="41">
        <v>65000</v>
      </c>
      <c r="Z162" s="41">
        <v>118000</v>
      </c>
      <c r="AA162" s="41">
        <v>3660</v>
      </c>
      <c r="AB162" s="41">
        <v>186660</v>
      </c>
      <c r="AC162" s="41">
        <v>-1000</v>
      </c>
      <c r="AD162" s="41">
        <v>185660</v>
      </c>
      <c r="AE162" s="41">
        <v>0</v>
      </c>
      <c r="AF162" s="41">
        <v>0</v>
      </c>
      <c r="AG162" s="43">
        <f t="shared" si="6"/>
        <v>25188832.789999999</v>
      </c>
      <c r="AH162" s="43">
        <f t="shared" si="7"/>
        <v>47585743</v>
      </c>
      <c r="AI162" s="43">
        <f t="shared" si="8"/>
        <v>33939077.189999998</v>
      </c>
      <c r="AJ162" s="41">
        <v>3358367211</v>
      </c>
      <c r="AK162" s="41">
        <v>3891332459</v>
      </c>
      <c r="AL162" s="41">
        <v>4474747493</v>
      </c>
      <c r="AM162" s="41">
        <v>3908149054.3333335</v>
      </c>
      <c r="AN162" s="41">
        <v>1493592.392072781</v>
      </c>
      <c r="AO162" s="44"/>
    </row>
    <row r="163" spans="1:41" s="34" customFormat="1" ht="16.5" x14ac:dyDescent="0.3">
      <c r="A163" s="34" t="s">
        <v>382</v>
      </c>
      <c r="B163" s="34" t="s">
        <v>383</v>
      </c>
      <c r="C163" s="34" t="s">
        <v>329</v>
      </c>
      <c r="D163" s="39">
        <v>2</v>
      </c>
      <c r="E163" s="39" t="s">
        <v>1247</v>
      </c>
      <c r="F163" s="40" t="s">
        <v>1190</v>
      </c>
      <c r="G163" s="41">
        <v>447144300</v>
      </c>
      <c r="H163" s="42">
        <v>5.508</v>
      </c>
      <c r="I163" s="41">
        <v>802064508</v>
      </c>
      <c r="J163" s="41">
        <v>4377266.6500000004</v>
      </c>
      <c r="K163" s="41">
        <v>4370979.71</v>
      </c>
      <c r="L163" s="41">
        <v>0</v>
      </c>
      <c r="M163" s="41">
        <v>4370979.71</v>
      </c>
      <c r="N163" s="41">
        <v>276846.42</v>
      </c>
      <c r="O163" s="41">
        <v>0</v>
      </c>
      <c r="P163" s="41">
        <v>160204.9</v>
      </c>
      <c r="Q163" s="41">
        <v>12935166</v>
      </c>
      <c r="R163" s="41">
        <v>0</v>
      </c>
      <c r="S163" s="41">
        <v>0</v>
      </c>
      <c r="T163" s="41">
        <v>6881239.8600000003</v>
      </c>
      <c r="U163" s="41">
        <v>0</v>
      </c>
      <c r="V163" s="41">
        <v>0</v>
      </c>
      <c r="W163" s="41">
        <v>24624436.890000001</v>
      </c>
      <c r="X163" s="43">
        <v>4.0347816517199098E-2</v>
      </c>
      <c r="Y163" s="41">
        <v>15443.31</v>
      </c>
      <c r="Z163" s="41">
        <v>37000</v>
      </c>
      <c r="AA163" s="41">
        <v>1048.8661999999999</v>
      </c>
      <c r="AB163" s="41">
        <v>53492.176200000002</v>
      </c>
      <c r="AC163" s="41">
        <v>0</v>
      </c>
      <c r="AD163" s="41">
        <v>53492.176200000002</v>
      </c>
      <c r="AE163" s="41">
        <v>0</v>
      </c>
      <c r="AF163" s="41">
        <v>0</v>
      </c>
      <c r="AG163" s="43">
        <f t="shared" si="6"/>
        <v>4808031.03</v>
      </c>
      <c r="AH163" s="43">
        <f t="shared" si="7"/>
        <v>12935166</v>
      </c>
      <c r="AI163" s="43">
        <f t="shared" si="8"/>
        <v>6881239.8600000003</v>
      </c>
      <c r="AJ163" s="41">
        <v>689795338</v>
      </c>
      <c r="AK163" s="41">
        <v>798774396</v>
      </c>
      <c r="AL163" s="41">
        <v>864213954</v>
      </c>
      <c r="AM163" s="41">
        <v>784261229.33333337</v>
      </c>
      <c r="AN163" s="41">
        <v>288071.02992868202</v>
      </c>
      <c r="AO163" s="44"/>
    </row>
    <row r="164" spans="1:41" s="34" customFormat="1" ht="16.5" x14ac:dyDescent="0.3">
      <c r="A164" s="34" t="s">
        <v>384</v>
      </c>
      <c r="B164" s="34" t="s">
        <v>385</v>
      </c>
      <c r="C164" s="34" t="s">
        <v>329</v>
      </c>
      <c r="D164" s="39">
        <v>1</v>
      </c>
      <c r="E164" s="39" t="s">
        <v>1246</v>
      </c>
      <c r="F164" s="40" t="s">
        <v>1190</v>
      </c>
      <c r="G164" s="41">
        <v>508544659</v>
      </c>
      <c r="H164" s="42">
        <v>4.7810000000000006</v>
      </c>
      <c r="I164" s="41">
        <v>851268308</v>
      </c>
      <c r="J164" s="41">
        <v>4645796.37</v>
      </c>
      <c r="K164" s="41">
        <v>4672846.7700000005</v>
      </c>
      <c r="L164" s="41">
        <v>0</v>
      </c>
      <c r="M164" s="41">
        <v>4672846.7700000005</v>
      </c>
      <c r="N164" s="41">
        <v>0</v>
      </c>
      <c r="O164" s="41">
        <v>0</v>
      </c>
      <c r="P164" s="41">
        <v>171171.66</v>
      </c>
      <c r="Q164" s="41">
        <v>8243425</v>
      </c>
      <c r="R164" s="41">
        <v>4067439</v>
      </c>
      <c r="S164" s="41">
        <v>0</v>
      </c>
      <c r="T164" s="41">
        <v>6872272.3399999999</v>
      </c>
      <c r="U164" s="41">
        <v>0</v>
      </c>
      <c r="V164" s="41">
        <v>281310.59000000003</v>
      </c>
      <c r="W164" s="41">
        <v>24308465.359999999</v>
      </c>
      <c r="X164" s="43">
        <v>3.7959045397568093E-2</v>
      </c>
      <c r="Y164" s="41">
        <v>11899.82</v>
      </c>
      <c r="Z164" s="41">
        <v>47500</v>
      </c>
      <c r="AA164" s="41">
        <v>1187.9964</v>
      </c>
      <c r="AB164" s="41">
        <v>60587.816400000003</v>
      </c>
      <c r="AC164" s="41">
        <v>0</v>
      </c>
      <c r="AD164" s="41">
        <v>60587.816400000003</v>
      </c>
      <c r="AE164" s="41">
        <v>0</v>
      </c>
      <c r="AF164" s="41">
        <v>0</v>
      </c>
      <c r="AG164" s="43">
        <f t="shared" si="6"/>
        <v>4844018.4300000006</v>
      </c>
      <c r="AH164" s="43">
        <f t="shared" si="7"/>
        <v>12310864</v>
      </c>
      <c r="AI164" s="43">
        <f t="shared" si="8"/>
        <v>7153582.9299999997</v>
      </c>
      <c r="AJ164" s="41">
        <v>738803933</v>
      </c>
      <c r="AK164" s="41">
        <v>843932554</v>
      </c>
      <c r="AL164" s="41">
        <v>925467880</v>
      </c>
      <c r="AM164" s="41">
        <v>836068122.33333337</v>
      </c>
      <c r="AN164" s="41">
        <v>308489.00451068702</v>
      </c>
      <c r="AO164" s="44"/>
    </row>
    <row r="165" spans="1:41" s="34" customFormat="1" ht="16.5" x14ac:dyDescent="0.3">
      <c r="A165" s="34" t="s">
        <v>386</v>
      </c>
      <c r="B165" s="34" t="s">
        <v>387</v>
      </c>
      <c r="C165" s="34" t="s">
        <v>329</v>
      </c>
      <c r="D165" s="39">
        <v>2</v>
      </c>
      <c r="E165" s="39" t="s">
        <v>1247</v>
      </c>
      <c r="F165" s="40" t="s">
        <v>1190</v>
      </c>
      <c r="G165" s="41">
        <v>340138100</v>
      </c>
      <c r="H165" s="42">
        <v>4.798</v>
      </c>
      <c r="I165" s="41">
        <v>567990289</v>
      </c>
      <c r="J165" s="41">
        <v>3099806.72</v>
      </c>
      <c r="K165" s="41">
        <v>3097337.77</v>
      </c>
      <c r="L165" s="41">
        <v>0</v>
      </c>
      <c r="M165" s="41">
        <v>3097337.77</v>
      </c>
      <c r="N165" s="41">
        <v>196178.76</v>
      </c>
      <c r="O165" s="41">
        <v>0</v>
      </c>
      <c r="P165" s="41">
        <v>113515.05</v>
      </c>
      <c r="Q165" s="41">
        <v>5504885</v>
      </c>
      <c r="R165" s="41">
        <v>2623705</v>
      </c>
      <c r="S165" s="41">
        <v>0</v>
      </c>
      <c r="T165" s="41">
        <v>4783124.1399999997</v>
      </c>
      <c r="U165" s="41">
        <v>0</v>
      </c>
      <c r="V165" s="41">
        <v>0</v>
      </c>
      <c r="W165" s="41">
        <v>16318745.719999999</v>
      </c>
      <c r="X165" s="43">
        <v>4.1408085838334836E-2</v>
      </c>
      <c r="Y165" s="41">
        <v>12000</v>
      </c>
      <c r="Z165" s="41">
        <v>24750</v>
      </c>
      <c r="AA165" s="41">
        <v>735</v>
      </c>
      <c r="AB165" s="41">
        <v>37485</v>
      </c>
      <c r="AC165" s="41">
        <v>-750</v>
      </c>
      <c r="AD165" s="41">
        <v>36735</v>
      </c>
      <c r="AE165" s="41">
        <v>0</v>
      </c>
      <c r="AF165" s="41">
        <v>0</v>
      </c>
      <c r="AG165" s="43">
        <f t="shared" si="6"/>
        <v>3407031.58</v>
      </c>
      <c r="AH165" s="43">
        <f t="shared" si="7"/>
        <v>8128590</v>
      </c>
      <c r="AI165" s="43">
        <f t="shared" si="8"/>
        <v>4783124.1399999997</v>
      </c>
      <c r="AJ165" s="41">
        <v>520252833</v>
      </c>
      <c r="AK165" s="41">
        <v>566211864</v>
      </c>
      <c r="AL165" s="41">
        <v>602014336</v>
      </c>
      <c r="AM165" s="41">
        <v>562826344.33333337</v>
      </c>
      <c r="AN165" s="41">
        <v>200671.24466188799</v>
      </c>
      <c r="AO165" s="44"/>
    </row>
    <row r="166" spans="1:41" s="34" customFormat="1" ht="16.5" x14ac:dyDescent="0.3">
      <c r="A166" s="34" t="s">
        <v>388</v>
      </c>
      <c r="B166" s="34" t="s">
        <v>389</v>
      </c>
      <c r="C166" s="34" t="s">
        <v>329</v>
      </c>
      <c r="D166" s="39">
        <v>3</v>
      </c>
      <c r="E166" s="39" t="s">
        <v>1247</v>
      </c>
      <c r="F166" s="40" t="s">
        <v>1190</v>
      </c>
      <c r="G166" s="41">
        <v>411030468</v>
      </c>
      <c r="H166" s="42">
        <v>5.0010000000000003</v>
      </c>
      <c r="I166" s="41">
        <v>682793478</v>
      </c>
      <c r="J166" s="41">
        <v>3726345.06</v>
      </c>
      <c r="K166" s="41">
        <v>3725433.61</v>
      </c>
      <c r="L166" s="41">
        <v>0</v>
      </c>
      <c r="M166" s="41">
        <v>3725433.61</v>
      </c>
      <c r="N166" s="41">
        <v>0</v>
      </c>
      <c r="O166" s="41">
        <v>0</v>
      </c>
      <c r="P166" s="41">
        <v>136527.84</v>
      </c>
      <c r="Q166" s="41">
        <v>8590337</v>
      </c>
      <c r="R166" s="41">
        <v>3030292</v>
      </c>
      <c r="S166" s="41">
        <v>0</v>
      </c>
      <c r="T166" s="41">
        <v>4787419.9400000004</v>
      </c>
      <c r="U166" s="41">
        <v>57247.360000000001</v>
      </c>
      <c r="V166" s="41">
        <v>226188.09</v>
      </c>
      <c r="W166" s="41">
        <v>20553445.84</v>
      </c>
      <c r="X166" s="43">
        <v>4.1079753105303041E-2</v>
      </c>
      <c r="Y166" s="41">
        <v>5029.68</v>
      </c>
      <c r="Z166" s="41">
        <v>37000</v>
      </c>
      <c r="AA166" s="41">
        <v>840.59360000000004</v>
      </c>
      <c r="AB166" s="41">
        <v>42870.2736</v>
      </c>
      <c r="AC166" s="41">
        <v>-1500</v>
      </c>
      <c r="AD166" s="41">
        <v>41370.2736</v>
      </c>
      <c r="AE166" s="41">
        <v>0</v>
      </c>
      <c r="AF166" s="41">
        <v>0</v>
      </c>
      <c r="AG166" s="43">
        <f t="shared" si="6"/>
        <v>3861961.4499999997</v>
      </c>
      <c r="AH166" s="43">
        <f t="shared" si="7"/>
        <v>11620629</v>
      </c>
      <c r="AI166" s="43">
        <f t="shared" si="8"/>
        <v>5070855.3900000006</v>
      </c>
      <c r="AJ166" s="41">
        <v>603042193</v>
      </c>
      <c r="AK166" s="41">
        <v>678564887</v>
      </c>
      <c r="AL166" s="41">
        <v>712357712</v>
      </c>
      <c r="AM166" s="41">
        <v>664654930.66666663</v>
      </c>
      <c r="AN166" s="41">
        <v>237452.35588074001</v>
      </c>
      <c r="AO166" s="44"/>
    </row>
    <row r="167" spans="1:41" s="34" customFormat="1" ht="16.5" x14ac:dyDescent="0.3">
      <c r="A167" s="34" t="s">
        <v>390</v>
      </c>
      <c r="B167" s="34" t="s">
        <v>391</v>
      </c>
      <c r="C167" s="34" t="s">
        <v>329</v>
      </c>
      <c r="D167" s="39">
        <v>1</v>
      </c>
      <c r="E167" s="39" t="s">
        <v>1246</v>
      </c>
      <c r="F167" s="40" t="s">
        <v>1190</v>
      </c>
      <c r="G167" s="41">
        <v>25918700</v>
      </c>
      <c r="H167" s="42">
        <v>1.454</v>
      </c>
      <c r="I167" s="41">
        <v>26080011</v>
      </c>
      <c r="J167" s="41">
        <v>142331.65</v>
      </c>
      <c r="K167" s="41">
        <v>142331.65</v>
      </c>
      <c r="L167" s="41">
        <v>0</v>
      </c>
      <c r="M167" s="41">
        <v>142331.65</v>
      </c>
      <c r="N167" s="41">
        <v>9015.06</v>
      </c>
      <c r="O167" s="41">
        <v>0</v>
      </c>
      <c r="P167" s="41">
        <v>5216</v>
      </c>
      <c r="Q167" s="41">
        <v>0</v>
      </c>
      <c r="R167" s="41">
        <v>47000</v>
      </c>
      <c r="S167" s="41">
        <v>0</v>
      </c>
      <c r="T167" s="41">
        <v>173235.75</v>
      </c>
      <c r="U167" s="41">
        <v>0</v>
      </c>
      <c r="V167" s="41">
        <v>0</v>
      </c>
      <c r="W167" s="41">
        <v>376798.45999999996</v>
      </c>
      <c r="X167" s="43">
        <v>1.2609723560984314E-2</v>
      </c>
      <c r="Y167" s="41">
        <v>0</v>
      </c>
      <c r="Z167" s="41">
        <v>0</v>
      </c>
      <c r="AA167" s="41">
        <v>0</v>
      </c>
      <c r="AB167" s="41">
        <v>0</v>
      </c>
      <c r="AC167" s="41">
        <v>0</v>
      </c>
      <c r="AD167" s="41">
        <v>0</v>
      </c>
      <c r="AE167" s="41">
        <v>0</v>
      </c>
      <c r="AF167" s="41">
        <v>0</v>
      </c>
      <c r="AG167" s="43">
        <f t="shared" si="6"/>
        <v>156562.71</v>
      </c>
      <c r="AH167" s="43">
        <f t="shared" si="7"/>
        <v>47000</v>
      </c>
      <c r="AI167" s="43">
        <f t="shared" si="8"/>
        <v>173235.75</v>
      </c>
      <c r="AJ167" s="41">
        <v>21274399</v>
      </c>
      <c r="AK167" s="41">
        <v>25918600</v>
      </c>
      <c r="AL167" s="41">
        <v>25918600</v>
      </c>
      <c r="AM167" s="41">
        <v>24370533</v>
      </c>
      <c r="AN167" s="41">
        <v>8639.5580270999999</v>
      </c>
      <c r="AO167" s="44"/>
    </row>
    <row r="168" spans="1:41" s="34" customFormat="1" ht="16.5" x14ac:dyDescent="0.3">
      <c r="A168" s="34" t="s">
        <v>392</v>
      </c>
      <c r="B168" s="34" t="s">
        <v>393</v>
      </c>
      <c r="C168" s="34" t="s">
        <v>329</v>
      </c>
      <c r="D168" s="39">
        <v>2</v>
      </c>
      <c r="E168" s="39" t="s">
        <v>1247</v>
      </c>
      <c r="F168" s="40" t="s">
        <v>1190</v>
      </c>
      <c r="G168" s="41">
        <v>5687526300</v>
      </c>
      <c r="H168" s="42">
        <v>2.5739999999999998</v>
      </c>
      <c r="I168" s="41">
        <v>5293169931</v>
      </c>
      <c r="J168" s="41">
        <v>28887472.25</v>
      </c>
      <c r="K168" s="41">
        <v>28819556.719999999</v>
      </c>
      <c r="L168" s="41">
        <v>0</v>
      </c>
      <c r="M168" s="41">
        <v>28819556.719999999</v>
      </c>
      <c r="N168" s="41">
        <v>1825286.17</v>
      </c>
      <c r="O168" s="41">
        <v>0</v>
      </c>
      <c r="P168" s="41">
        <v>1056467.55</v>
      </c>
      <c r="Q168" s="41">
        <v>52970439</v>
      </c>
      <c r="R168" s="41">
        <v>22670698</v>
      </c>
      <c r="S168" s="41">
        <v>0</v>
      </c>
      <c r="T168" s="41">
        <v>37886065</v>
      </c>
      <c r="U168" s="41">
        <v>1139700</v>
      </c>
      <c r="V168" s="41">
        <v>0</v>
      </c>
      <c r="W168" s="41">
        <v>146368212.44</v>
      </c>
      <c r="X168" s="43">
        <v>3.6845997845392921E-2</v>
      </c>
      <c r="Y168" s="41">
        <v>10332.039999999999</v>
      </c>
      <c r="Z168" s="41">
        <v>78000</v>
      </c>
      <c r="AA168" s="41">
        <v>1766.6407999999999</v>
      </c>
      <c r="AB168" s="41">
        <v>90098.680800000002</v>
      </c>
      <c r="AC168" s="41">
        <v>-250</v>
      </c>
      <c r="AD168" s="41">
        <v>89848.680800000002</v>
      </c>
      <c r="AE168" s="41">
        <v>0</v>
      </c>
      <c r="AF168" s="41">
        <v>0</v>
      </c>
      <c r="AG168" s="43">
        <f t="shared" si="6"/>
        <v>31701310.440000001</v>
      </c>
      <c r="AH168" s="43">
        <f t="shared" si="7"/>
        <v>75641137</v>
      </c>
      <c r="AI168" s="43">
        <f t="shared" si="8"/>
        <v>39025765</v>
      </c>
      <c r="AJ168" s="41">
        <v>4522120794</v>
      </c>
      <c r="AK168" s="41">
        <v>4883507440</v>
      </c>
      <c r="AL168" s="41">
        <v>5391531140</v>
      </c>
      <c r="AM168" s="41">
        <v>4932386458</v>
      </c>
      <c r="AN168" s="41">
        <v>1797175.28282292</v>
      </c>
      <c r="AO168" s="44"/>
    </row>
    <row r="169" spans="1:41" s="34" customFormat="1" ht="16.5" x14ac:dyDescent="0.3">
      <c r="A169" s="34" t="s">
        <v>394</v>
      </c>
      <c r="B169" s="34" t="s">
        <v>395</v>
      </c>
      <c r="C169" s="34" t="s">
        <v>329</v>
      </c>
      <c r="D169" s="39">
        <v>3</v>
      </c>
      <c r="E169" s="39" t="s">
        <v>1247</v>
      </c>
      <c r="F169" s="40" t="s">
        <v>1190</v>
      </c>
      <c r="G169" s="41">
        <v>707935959</v>
      </c>
      <c r="H169" s="42">
        <v>4.5600000000000005</v>
      </c>
      <c r="I169" s="41">
        <v>1184630366</v>
      </c>
      <c r="J169" s="41">
        <v>6465119.6299999999</v>
      </c>
      <c r="K169" s="41">
        <v>6458494.9399999995</v>
      </c>
      <c r="L169" s="41">
        <v>0</v>
      </c>
      <c r="M169" s="41">
        <v>6458494.9399999995</v>
      </c>
      <c r="N169" s="41">
        <v>0</v>
      </c>
      <c r="O169" s="41">
        <v>0</v>
      </c>
      <c r="P169" s="41">
        <v>236707.91</v>
      </c>
      <c r="Q169" s="41">
        <v>15829833</v>
      </c>
      <c r="R169" s="41">
        <v>0</v>
      </c>
      <c r="S169" s="41">
        <v>0</v>
      </c>
      <c r="T169" s="41">
        <v>9355771.1199999992</v>
      </c>
      <c r="U169" s="41">
        <v>0</v>
      </c>
      <c r="V169" s="41">
        <v>394254.55</v>
      </c>
      <c r="W169" s="41">
        <v>32275061.52</v>
      </c>
      <c r="X169" s="43">
        <v>3.8807618008673245E-2</v>
      </c>
      <c r="Y169" s="41">
        <v>14000</v>
      </c>
      <c r="Z169" s="41">
        <v>61000</v>
      </c>
      <c r="AA169" s="41">
        <v>1500</v>
      </c>
      <c r="AB169" s="41">
        <v>76500</v>
      </c>
      <c r="AC169" s="41">
        <v>0</v>
      </c>
      <c r="AD169" s="41">
        <v>76500</v>
      </c>
      <c r="AE169" s="41">
        <v>0</v>
      </c>
      <c r="AF169" s="41">
        <v>0</v>
      </c>
      <c r="AG169" s="43">
        <f t="shared" si="6"/>
        <v>6695202.8499999996</v>
      </c>
      <c r="AH169" s="43">
        <f t="shared" si="7"/>
        <v>15829833</v>
      </c>
      <c r="AI169" s="43">
        <f t="shared" si="8"/>
        <v>9750025.6699999999</v>
      </c>
      <c r="AJ169" s="41">
        <v>1074526005</v>
      </c>
      <c r="AK169" s="41">
        <v>1182764755</v>
      </c>
      <c r="AL169" s="41">
        <v>1318807563</v>
      </c>
      <c r="AM169" s="41">
        <v>1192032774.3333333</v>
      </c>
      <c r="AN169" s="41">
        <v>439602.10106412601</v>
      </c>
      <c r="AO169" s="44"/>
    </row>
    <row r="170" spans="1:41" s="34" customFormat="1" ht="16.5" x14ac:dyDescent="0.3">
      <c r="A170" s="34" t="s">
        <v>396</v>
      </c>
      <c r="B170" s="34" t="s">
        <v>397</v>
      </c>
      <c r="C170" s="34" t="s">
        <v>329</v>
      </c>
      <c r="D170" s="39">
        <v>1</v>
      </c>
      <c r="E170" s="39" t="s">
        <v>1246</v>
      </c>
      <c r="F170" s="40" t="s">
        <v>1190</v>
      </c>
      <c r="G170" s="41">
        <v>2758813100</v>
      </c>
      <c r="H170" s="42">
        <v>3.6949999999999998</v>
      </c>
      <c r="I170" s="41">
        <v>4445563836</v>
      </c>
      <c r="J170" s="41">
        <v>24261662.41</v>
      </c>
      <c r="K170" s="41">
        <v>24225805.16</v>
      </c>
      <c r="L170" s="41">
        <v>0</v>
      </c>
      <c r="M170" s="41">
        <v>24225805.16</v>
      </c>
      <c r="N170" s="41">
        <v>1534394.36</v>
      </c>
      <c r="O170" s="41">
        <v>0</v>
      </c>
      <c r="P170" s="41">
        <v>887921.64</v>
      </c>
      <c r="Q170" s="41">
        <v>55282298</v>
      </c>
      <c r="R170" s="41">
        <v>0</v>
      </c>
      <c r="S170" s="41">
        <v>0</v>
      </c>
      <c r="T170" s="41">
        <v>19999964</v>
      </c>
      <c r="U170" s="41">
        <v>0</v>
      </c>
      <c r="V170" s="41">
        <v>0</v>
      </c>
      <c r="W170" s="41">
        <v>101930383.16</v>
      </c>
      <c r="X170" s="43">
        <v>3.2910993343955239E-2</v>
      </c>
      <c r="Y170" s="41">
        <v>58111.42</v>
      </c>
      <c r="Z170" s="41">
        <v>167750</v>
      </c>
      <c r="AA170" s="41">
        <v>4517.2284</v>
      </c>
      <c r="AB170" s="41">
        <v>230378.64839999998</v>
      </c>
      <c r="AC170" s="41">
        <v>250</v>
      </c>
      <c r="AD170" s="41">
        <v>230628.64839999998</v>
      </c>
      <c r="AE170" s="41">
        <v>0</v>
      </c>
      <c r="AF170" s="41">
        <v>0</v>
      </c>
      <c r="AG170" s="43">
        <f t="shared" si="6"/>
        <v>26648121.16</v>
      </c>
      <c r="AH170" s="43">
        <f t="shared" si="7"/>
        <v>55282298</v>
      </c>
      <c r="AI170" s="43">
        <f t="shared" si="8"/>
        <v>19999964</v>
      </c>
      <c r="AJ170" s="41">
        <v>3946828109</v>
      </c>
      <c r="AK170" s="41">
        <v>4384207188</v>
      </c>
      <c r="AL170" s="41">
        <v>4756574310</v>
      </c>
      <c r="AM170" s="41">
        <v>4362536535.666667</v>
      </c>
      <c r="AN170" s="41">
        <v>1585523.1844752301</v>
      </c>
      <c r="AO170" s="44"/>
    </row>
    <row r="171" spans="1:41" s="34" customFormat="1" ht="16.5" x14ac:dyDescent="0.3">
      <c r="A171" s="34" t="s">
        <v>398</v>
      </c>
      <c r="B171" s="34" t="s">
        <v>399</v>
      </c>
      <c r="C171" s="34" t="s">
        <v>329</v>
      </c>
      <c r="D171" s="39">
        <v>2</v>
      </c>
      <c r="E171" s="39" t="s">
        <v>1247</v>
      </c>
      <c r="F171" s="40" t="s">
        <v>1190</v>
      </c>
      <c r="G171" s="41">
        <v>67875635</v>
      </c>
      <c r="H171" s="42">
        <v>8.1029999999999998</v>
      </c>
      <c r="I171" s="41">
        <v>126901263</v>
      </c>
      <c r="J171" s="41">
        <v>692563.79999999993</v>
      </c>
      <c r="K171" s="41">
        <v>692563.79999999993</v>
      </c>
      <c r="L171" s="41">
        <v>0</v>
      </c>
      <c r="M171" s="41">
        <v>692563.79999999993</v>
      </c>
      <c r="N171" s="41">
        <v>43866.6</v>
      </c>
      <c r="O171" s="41">
        <v>0</v>
      </c>
      <c r="P171" s="41">
        <v>25380.25</v>
      </c>
      <c r="Q171" s="41">
        <v>2387116</v>
      </c>
      <c r="R171" s="41">
        <v>0</v>
      </c>
      <c r="S171" s="41">
        <v>0</v>
      </c>
      <c r="T171" s="41">
        <v>2350416.4</v>
      </c>
      <c r="U171" s="41">
        <v>0</v>
      </c>
      <c r="V171" s="41">
        <v>0</v>
      </c>
      <c r="W171" s="41">
        <v>5499343.0499999998</v>
      </c>
      <c r="X171" s="43">
        <v>7.3585494986489627E-2</v>
      </c>
      <c r="Y171" s="41">
        <v>2250</v>
      </c>
      <c r="Z171" s="41">
        <v>4000</v>
      </c>
      <c r="AA171" s="41">
        <v>125</v>
      </c>
      <c r="AB171" s="41">
        <v>6375</v>
      </c>
      <c r="AC171" s="41">
        <v>0</v>
      </c>
      <c r="AD171" s="41">
        <v>6375</v>
      </c>
      <c r="AE171" s="41">
        <v>0</v>
      </c>
      <c r="AF171" s="41">
        <v>0</v>
      </c>
      <c r="AG171" s="43">
        <f t="shared" si="6"/>
        <v>761810.64999999991</v>
      </c>
      <c r="AH171" s="43">
        <f t="shared" si="7"/>
        <v>2387116</v>
      </c>
      <c r="AI171" s="43">
        <f t="shared" si="8"/>
        <v>2350416.4</v>
      </c>
      <c r="AJ171" s="41">
        <v>94623533</v>
      </c>
      <c r="AK171" s="41">
        <v>125454240</v>
      </c>
      <c r="AL171" s="41">
        <v>146465774</v>
      </c>
      <c r="AM171" s="41">
        <v>122181182.33333333</v>
      </c>
      <c r="AN171" s="41">
        <v>48837.654162297003</v>
      </c>
      <c r="AO171" s="44"/>
    </row>
    <row r="172" spans="1:41" s="34" customFormat="1" ht="16.5" x14ac:dyDescent="0.3">
      <c r="A172" s="34" t="s">
        <v>400</v>
      </c>
      <c r="B172" s="34" t="s">
        <v>401</v>
      </c>
      <c r="C172" s="34" t="s">
        <v>402</v>
      </c>
      <c r="D172" s="39">
        <v>3</v>
      </c>
      <c r="E172" s="39" t="s">
        <v>1247</v>
      </c>
      <c r="F172" s="40" t="s">
        <v>1190</v>
      </c>
      <c r="G172" s="41">
        <v>10055189466</v>
      </c>
      <c r="H172" s="42">
        <v>0.60799999999999998</v>
      </c>
      <c r="I172" s="41">
        <v>17528450477</v>
      </c>
      <c r="J172" s="41">
        <v>29698812.98</v>
      </c>
      <c r="K172" s="41">
        <v>29696839.68</v>
      </c>
      <c r="L172" s="41">
        <v>0</v>
      </c>
      <c r="M172" s="41">
        <v>29696839.68</v>
      </c>
      <c r="N172" s="41">
        <v>0</v>
      </c>
      <c r="O172" s="41">
        <v>0</v>
      </c>
      <c r="P172" s="41">
        <v>1753391.12</v>
      </c>
      <c r="Q172" s="41">
        <v>3171671</v>
      </c>
      <c r="R172" s="41">
        <v>0</v>
      </c>
      <c r="S172" s="41">
        <v>0</v>
      </c>
      <c r="T172" s="41">
        <v>20660000</v>
      </c>
      <c r="U172" s="41">
        <v>0</v>
      </c>
      <c r="V172" s="41">
        <v>5774688</v>
      </c>
      <c r="W172" s="41">
        <v>61056589.799999997</v>
      </c>
      <c r="X172" s="43">
        <v>5.4710666401289213E-3</v>
      </c>
      <c r="Y172" s="41">
        <v>614.06999999999994</v>
      </c>
      <c r="Z172" s="41">
        <v>13250</v>
      </c>
      <c r="AA172" s="41">
        <v>277.28140000000002</v>
      </c>
      <c r="AB172" s="41">
        <v>14141.3514</v>
      </c>
      <c r="AC172" s="41">
        <v>0</v>
      </c>
      <c r="AD172" s="41">
        <v>14141.3514</v>
      </c>
      <c r="AE172" s="41">
        <v>0</v>
      </c>
      <c r="AF172" s="41">
        <v>0</v>
      </c>
      <c r="AG172" s="43">
        <f t="shared" si="6"/>
        <v>31450230.800000001</v>
      </c>
      <c r="AH172" s="43">
        <f t="shared" si="7"/>
        <v>3171671</v>
      </c>
      <c r="AI172" s="43">
        <f t="shared" si="8"/>
        <v>26434688</v>
      </c>
      <c r="AJ172" s="41">
        <v>15944352184</v>
      </c>
      <c r="AK172" s="41">
        <v>17323253528</v>
      </c>
      <c r="AL172" s="41">
        <v>18523202100</v>
      </c>
      <c r="AM172" s="41">
        <v>17263602604</v>
      </c>
      <c r="AN172" s="41">
        <v>6174659.647334178</v>
      </c>
      <c r="AO172" s="44"/>
    </row>
    <row r="173" spans="1:41" s="34" customFormat="1" ht="16.5" x14ac:dyDescent="0.3">
      <c r="A173" s="34" t="s">
        <v>403</v>
      </c>
      <c r="B173" s="34" t="s">
        <v>404</v>
      </c>
      <c r="C173" s="34" t="s">
        <v>402</v>
      </c>
      <c r="D173" s="39">
        <v>1</v>
      </c>
      <c r="E173" s="39" t="s">
        <v>1246</v>
      </c>
      <c r="F173" s="40" t="s">
        <v>1190</v>
      </c>
      <c r="G173" s="41">
        <v>3028160800</v>
      </c>
      <c r="H173" s="42">
        <v>1.093</v>
      </c>
      <c r="I173" s="41">
        <v>5637774543</v>
      </c>
      <c r="J173" s="41">
        <v>9552196.9800000004</v>
      </c>
      <c r="K173" s="41">
        <v>9550570.1799999997</v>
      </c>
      <c r="L173" s="41">
        <v>0</v>
      </c>
      <c r="M173" s="41">
        <v>9550570.1799999997</v>
      </c>
      <c r="N173" s="41">
        <v>1523007.24</v>
      </c>
      <c r="O173" s="41">
        <v>0</v>
      </c>
      <c r="P173" s="41">
        <v>563903.29</v>
      </c>
      <c r="Q173" s="41">
        <v>1962587</v>
      </c>
      <c r="R173" s="41">
        <v>8557251</v>
      </c>
      <c r="S173" s="41">
        <v>0</v>
      </c>
      <c r="T173" s="41">
        <v>10932100.210000001</v>
      </c>
      <c r="U173" s="41">
        <v>0</v>
      </c>
      <c r="V173" s="41">
        <v>0</v>
      </c>
      <c r="W173" s="41">
        <v>33089418.920000002</v>
      </c>
      <c r="X173" s="43">
        <v>8.2836004867178088E-3</v>
      </c>
      <c r="Y173" s="41">
        <v>2123.9700000000003</v>
      </c>
      <c r="Z173" s="41">
        <v>24000</v>
      </c>
      <c r="AA173" s="41">
        <v>522.47940000000006</v>
      </c>
      <c r="AB173" s="41">
        <v>26646.449400000001</v>
      </c>
      <c r="AC173" s="41">
        <v>0</v>
      </c>
      <c r="AD173" s="41">
        <v>26646.449400000001</v>
      </c>
      <c r="AE173" s="41">
        <v>0</v>
      </c>
      <c r="AF173" s="41">
        <v>0</v>
      </c>
      <c r="AG173" s="43">
        <f t="shared" si="6"/>
        <v>11637480.710000001</v>
      </c>
      <c r="AH173" s="43">
        <f t="shared" si="7"/>
        <v>10519838</v>
      </c>
      <c r="AI173" s="43">
        <f t="shared" si="8"/>
        <v>10932100.210000001</v>
      </c>
      <c r="AJ173" s="41">
        <v>4773553004</v>
      </c>
      <c r="AK173" s="41">
        <v>5582839985</v>
      </c>
      <c r="AL173" s="41">
        <v>5957428290</v>
      </c>
      <c r="AM173" s="41">
        <v>5437940426.333333</v>
      </c>
      <c r="AN173" s="41">
        <v>1985807.4441905699</v>
      </c>
      <c r="AO173" s="44"/>
    </row>
    <row r="174" spans="1:41" s="34" customFormat="1" ht="16.5" x14ac:dyDescent="0.3">
      <c r="A174" s="34" t="s">
        <v>405</v>
      </c>
      <c r="B174" s="34" t="s">
        <v>406</v>
      </c>
      <c r="C174" s="34" t="s">
        <v>402</v>
      </c>
      <c r="D174" s="39">
        <v>2</v>
      </c>
      <c r="E174" s="39" t="s">
        <v>1247</v>
      </c>
      <c r="F174" s="40" t="s">
        <v>1190</v>
      </c>
      <c r="G174" s="41">
        <v>495189900</v>
      </c>
      <c r="H174" s="42">
        <v>0.76600000000000001</v>
      </c>
      <c r="I174" s="41">
        <v>912508499</v>
      </c>
      <c r="J174" s="41">
        <v>1546081.86</v>
      </c>
      <c r="K174" s="41">
        <v>1543134.9300000002</v>
      </c>
      <c r="L174" s="41">
        <v>0</v>
      </c>
      <c r="M174" s="41">
        <v>1543134.9300000002</v>
      </c>
      <c r="N174" s="41">
        <v>246121.05</v>
      </c>
      <c r="O174" s="41">
        <v>0</v>
      </c>
      <c r="P174" s="41">
        <v>91122.21</v>
      </c>
      <c r="Q174" s="41">
        <v>103118</v>
      </c>
      <c r="R174" s="41">
        <v>0</v>
      </c>
      <c r="S174" s="41">
        <v>0</v>
      </c>
      <c r="T174" s="41">
        <v>1808088.08</v>
      </c>
      <c r="U174" s="41">
        <v>0</v>
      </c>
      <c r="V174" s="41">
        <v>0</v>
      </c>
      <c r="W174" s="41">
        <v>3791584.2700000005</v>
      </c>
      <c r="X174" s="43">
        <v>5.7327498000770329E-3</v>
      </c>
      <c r="Y174" s="41">
        <v>0</v>
      </c>
      <c r="Z174" s="41">
        <v>3250</v>
      </c>
      <c r="AA174" s="41">
        <v>65</v>
      </c>
      <c r="AB174" s="41">
        <v>3315</v>
      </c>
      <c r="AC174" s="41">
        <v>0</v>
      </c>
      <c r="AD174" s="41">
        <v>3315</v>
      </c>
      <c r="AE174" s="41">
        <v>0</v>
      </c>
      <c r="AF174" s="41">
        <v>0</v>
      </c>
      <c r="AG174" s="43">
        <f t="shared" si="6"/>
        <v>1880378.1900000002</v>
      </c>
      <c r="AH174" s="43">
        <f t="shared" si="7"/>
        <v>103118</v>
      </c>
      <c r="AI174" s="43">
        <f t="shared" si="8"/>
        <v>1808088.08</v>
      </c>
      <c r="AJ174" s="41">
        <v>789960849</v>
      </c>
      <c r="AK174" s="41">
        <v>903464898</v>
      </c>
      <c r="AL174" s="41">
        <v>925588598</v>
      </c>
      <c r="AM174" s="41">
        <v>873004781.66666663</v>
      </c>
      <c r="AN174" s="41">
        <v>308529.22413713398</v>
      </c>
      <c r="AO174" s="44"/>
    </row>
    <row r="175" spans="1:41" s="34" customFormat="1" ht="16.5" x14ac:dyDescent="0.3">
      <c r="A175" s="34" t="s">
        <v>407</v>
      </c>
      <c r="B175" s="34" t="s">
        <v>408</v>
      </c>
      <c r="C175" s="34" t="s">
        <v>402</v>
      </c>
      <c r="D175" s="39">
        <v>3</v>
      </c>
      <c r="E175" s="39" t="s">
        <v>1247</v>
      </c>
      <c r="F175" s="40" t="s">
        <v>1190</v>
      </c>
      <c r="G175" s="41">
        <v>914894012</v>
      </c>
      <c r="H175" s="42">
        <v>2.145</v>
      </c>
      <c r="I175" s="41">
        <v>1406789352</v>
      </c>
      <c r="J175" s="41">
        <v>2383552.04</v>
      </c>
      <c r="K175" s="41">
        <v>2381462.1</v>
      </c>
      <c r="L175" s="41">
        <v>0</v>
      </c>
      <c r="M175" s="41">
        <v>2381462.1</v>
      </c>
      <c r="N175" s="41">
        <v>379790.4</v>
      </c>
      <c r="O175" s="41">
        <v>0</v>
      </c>
      <c r="P175" s="41">
        <v>140621.88</v>
      </c>
      <c r="Q175" s="41">
        <v>14343615</v>
      </c>
      <c r="R175" s="41">
        <v>0</v>
      </c>
      <c r="S175" s="41">
        <v>0</v>
      </c>
      <c r="T175" s="41">
        <v>2376159.91</v>
      </c>
      <c r="U175" s="41">
        <v>0</v>
      </c>
      <c r="V175" s="41">
        <v>0</v>
      </c>
      <c r="W175" s="41">
        <v>19621649.289999999</v>
      </c>
      <c r="X175" s="43">
        <v>1.5393440524574283E-2</v>
      </c>
      <c r="Y175" s="41">
        <v>7000</v>
      </c>
      <c r="Z175" s="41">
        <v>52000</v>
      </c>
      <c r="AA175" s="41">
        <v>1180</v>
      </c>
      <c r="AB175" s="41">
        <v>60180</v>
      </c>
      <c r="AC175" s="41">
        <v>0</v>
      </c>
      <c r="AD175" s="41">
        <v>60180</v>
      </c>
      <c r="AE175" s="41">
        <v>0</v>
      </c>
      <c r="AF175" s="41">
        <v>0</v>
      </c>
      <c r="AG175" s="43">
        <f t="shared" si="6"/>
        <v>2901874.38</v>
      </c>
      <c r="AH175" s="43">
        <f t="shared" si="7"/>
        <v>14343615</v>
      </c>
      <c r="AI175" s="43">
        <f t="shared" si="8"/>
        <v>2376159.91</v>
      </c>
      <c r="AJ175" s="41">
        <v>1194542557</v>
      </c>
      <c r="AK175" s="41">
        <v>1394241931</v>
      </c>
      <c r="AL175" s="41">
        <v>1378584792</v>
      </c>
      <c r="AM175" s="41">
        <v>1322456426.6666667</v>
      </c>
      <c r="AN175" s="41">
        <v>459917.14141573198</v>
      </c>
      <c r="AO175" s="44"/>
    </row>
    <row r="176" spans="1:41" s="34" customFormat="1" ht="16.5" x14ac:dyDescent="0.3">
      <c r="A176" s="34" t="s">
        <v>409</v>
      </c>
      <c r="B176" s="34" t="s">
        <v>410</v>
      </c>
      <c r="C176" s="34" t="s">
        <v>402</v>
      </c>
      <c r="D176" s="39">
        <v>1</v>
      </c>
      <c r="E176" s="39" t="s">
        <v>1246</v>
      </c>
      <c r="F176" s="40" t="s">
        <v>1190</v>
      </c>
      <c r="G176" s="41">
        <v>3769121090</v>
      </c>
      <c r="H176" s="42">
        <v>2.0179999999999998</v>
      </c>
      <c r="I176" s="41">
        <v>7500704928</v>
      </c>
      <c r="J176" s="41">
        <v>12708598.119999999</v>
      </c>
      <c r="K176" s="41">
        <v>12697563.789999999</v>
      </c>
      <c r="L176" s="41">
        <v>0</v>
      </c>
      <c r="M176" s="41">
        <v>12697563.789999999</v>
      </c>
      <c r="N176" s="41">
        <v>2024967.97</v>
      </c>
      <c r="O176" s="41">
        <v>0</v>
      </c>
      <c r="P176" s="41">
        <v>749782.58</v>
      </c>
      <c r="Q176" s="41">
        <v>20724403</v>
      </c>
      <c r="R176" s="41">
        <v>15983987</v>
      </c>
      <c r="S176" s="41">
        <v>0</v>
      </c>
      <c r="T176" s="41">
        <v>23874081.489999998</v>
      </c>
      <c r="U176" s="41">
        <v>0</v>
      </c>
      <c r="V176" s="41">
        <v>0</v>
      </c>
      <c r="W176" s="41">
        <v>76054785.829999998</v>
      </c>
      <c r="X176" s="43">
        <v>1.6705965977045441E-2</v>
      </c>
      <c r="Y176" s="41">
        <v>42391.63</v>
      </c>
      <c r="Z176" s="41">
        <v>187250</v>
      </c>
      <c r="AA176" s="41">
        <v>4592.8326000000006</v>
      </c>
      <c r="AB176" s="41">
        <v>234234.4626</v>
      </c>
      <c r="AC176" s="41">
        <v>-1000</v>
      </c>
      <c r="AD176" s="41">
        <v>233234.4626</v>
      </c>
      <c r="AE176" s="41">
        <v>0</v>
      </c>
      <c r="AF176" s="41">
        <v>0</v>
      </c>
      <c r="AG176" s="43">
        <f t="shared" si="6"/>
        <v>15472314.34</v>
      </c>
      <c r="AH176" s="43">
        <f t="shared" si="7"/>
        <v>36708390</v>
      </c>
      <c r="AI176" s="43">
        <f t="shared" si="8"/>
        <v>23874081.489999998</v>
      </c>
      <c r="AJ176" s="41">
        <v>6439424494</v>
      </c>
      <c r="AK176" s="41">
        <v>7417933029</v>
      </c>
      <c r="AL176" s="41">
        <v>7984607802</v>
      </c>
      <c r="AM176" s="41">
        <v>7280655108.333333</v>
      </c>
      <c r="AN176" s="41">
        <v>2662460.4682035362</v>
      </c>
      <c r="AO176" s="44"/>
    </row>
    <row r="177" spans="1:41" s="34" customFormat="1" ht="16.5" x14ac:dyDescent="0.3">
      <c r="A177" s="34" t="s">
        <v>411</v>
      </c>
      <c r="B177" s="34" t="s">
        <v>412</v>
      </c>
      <c r="C177" s="34" t="s">
        <v>402</v>
      </c>
      <c r="D177" s="39">
        <v>2</v>
      </c>
      <c r="E177" s="39" t="s">
        <v>1247</v>
      </c>
      <c r="F177" s="40" t="s">
        <v>1190</v>
      </c>
      <c r="G177" s="41">
        <v>2953423624</v>
      </c>
      <c r="H177" s="42">
        <v>2.0819999999999999</v>
      </c>
      <c r="I177" s="41">
        <v>4429858601</v>
      </c>
      <c r="J177" s="41">
        <v>7505600.2400000002</v>
      </c>
      <c r="K177" s="41">
        <v>7488380.9800000004</v>
      </c>
      <c r="L177" s="41">
        <v>0</v>
      </c>
      <c r="M177" s="41">
        <v>7488380.9800000004</v>
      </c>
      <c r="N177" s="41">
        <v>1194197.46</v>
      </c>
      <c r="O177" s="41">
        <v>0</v>
      </c>
      <c r="P177" s="41">
        <v>442240.79</v>
      </c>
      <c r="Q177" s="41">
        <v>33961633</v>
      </c>
      <c r="R177" s="41">
        <v>0</v>
      </c>
      <c r="S177" s="41">
        <v>0</v>
      </c>
      <c r="T177" s="41">
        <v>18400232.140000001</v>
      </c>
      <c r="U177" s="41">
        <v>0</v>
      </c>
      <c r="V177" s="41">
        <v>0</v>
      </c>
      <c r="W177" s="41">
        <v>61486684.370000005</v>
      </c>
      <c r="X177" s="43">
        <v>1.6737752428769438E-2</v>
      </c>
      <c r="Y177" s="41">
        <v>14941.78</v>
      </c>
      <c r="Z177" s="41">
        <v>107500</v>
      </c>
      <c r="AA177" s="41">
        <v>2448.8355999999999</v>
      </c>
      <c r="AB177" s="41">
        <v>124890.6156</v>
      </c>
      <c r="AC177" s="41">
        <v>-750</v>
      </c>
      <c r="AD177" s="41">
        <v>124140.6156</v>
      </c>
      <c r="AE177" s="41">
        <v>0</v>
      </c>
      <c r="AF177" s="41">
        <v>0</v>
      </c>
      <c r="AG177" s="43">
        <f t="shared" si="6"/>
        <v>9124819.2300000004</v>
      </c>
      <c r="AH177" s="43">
        <f t="shared" si="7"/>
        <v>33961633</v>
      </c>
      <c r="AI177" s="43">
        <f t="shared" si="8"/>
        <v>18400232.140000001</v>
      </c>
      <c r="AJ177" s="41">
        <v>3860734256</v>
      </c>
      <c r="AK177" s="41">
        <v>4330190498</v>
      </c>
      <c r="AL177" s="41">
        <v>4598295834</v>
      </c>
      <c r="AM177" s="41">
        <v>4263073529.3333335</v>
      </c>
      <c r="AN177" s="41">
        <v>1534889.0177761139</v>
      </c>
      <c r="AO177" s="44"/>
    </row>
    <row r="178" spans="1:41" s="34" customFormat="1" ht="16.5" x14ac:dyDescent="0.3">
      <c r="A178" s="34" t="s">
        <v>413</v>
      </c>
      <c r="B178" s="34" t="s">
        <v>414</v>
      </c>
      <c r="C178" s="34" t="s">
        <v>402</v>
      </c>
      <c r="D178" s="39">
        <v>3</v>
      </c>
      <c r="E178" s="39" t="s">
        <v>1247</v>
      </c>
      <c r="F178" s="40" t="s">
        <v>1190</v>
      </c>
      <c r="G178" s="41">
        <v>2718160500</v>
      </c>
      <c r="H178" s="42">
        <v>1.585</v>
      </c>
      <c r="I178" s="41">
        <v>4902580294</v>
      </c>
      <c r="J178" s="41">
        <v>8306542.2999999998</v>
      </c>
      <c r="K178" s="41">
        <v>8300448.0899999999</v>
      </c>
      <c r="L178" s="41">
        <v>0</v>
      </c>
      <c r="M178" s="41">
        <v>8300448.0899999999</v>
      </c>
      <c r="N178" s="41">
        <v>1323710.5</v>
      </c>
      <c r="O178" s="41">
        <v>0</v>
      </c>
      <c r="P178" s="41">
        <v>490121.44</v>
      </c>
      <c r="Q178" s="41">
        <v>7716513</v>
      </c>
      <c r="R178" s="41">
        <v>0</v>
      </c>
      <c r="S178" s="41">
        <v>0</v>
      </c>
      <c r="T178" s="41">
        <v>25234721.859999999</v>
      </c>
      <c r="U178" s="41">
        <v>0</v>
      </c>
      <c r="V178" s="41">
        <v>0</v>
      </c>
      <c r="W178" s="41">
        <v>43065514.890000001</v>
      </c>
      <c r="X178" s="43">
        <v>1.2145125141867046E-2</v>
      </c>
      <c r="Y178" s="41">
        <v>7750</v>
      </c>
      <c r="Z178" s="41">
        <v>40500</v>
      </c>
      <c r="AA178" s="41">
        <v>965</v>
      </c>
      <c r="AB178" s="41">
        <v>49215</v>
      </c>
      <c r="AC178" s="41">
        <v>-175</v>
      </c>
      <c r="AD178" s="41">
        <v>49040</v>
      </c>
      <c r="AE178" s="41">
        <v>0</v>
      </c>
      <c r="AF178" s="41">
        <v>0</v>
      </c>
      <c r="AG178" s="43">
        <f t="shared" si="6"/>
        <v>10114280.029999999</v>
      </c>
      <c r="AH178" s="43">
        <f t="shared" si="7"/>
        <v>7716513</v>
      </c>
      <c r="AI178" s="43">
        <f t="shared" si="8"/>
        <v>25234721.859999999</v>
      </c>
      <c r="AJ178" s="41">
        <v>4359284298</v>
      </c>
      <c r="AK178" s="41">
        <v>4863888769</v>
      </c>
      <c r="AL178" s="41">
        <v>5325549569</v>
      </c>
      <c r="AM178" s="41">
        <v>4849574212</v>
      </c>
      <c r="AN178" s="41">
        <v>1775181.4144834769</v>
      </c>
      <c r="AO178" s="44"/>
    </row>
    <row r="179" spans="1:41" s="34" customFormat="1" ht="16.5" x14ac:dyDescent="0.3">
      <c r="A179" s="34" t="s">
        <v>415</v>
      </c>
      <c r="B179" s="34" t="s">
        <v>416</v>
      </c>
      <c r="C179" s="34" t="s">
        <v>402</v>
      </c>
      <c r="D179" s="39">
        <v>1</v>
      </c>
      <c r="E179" s="39" t="s">
        <v>1246</v>
      </c>
      <c r="F179" s="40" t="s">
        <v>1190</v>
      </c>
      <c r="G179" s="41">
        <v>12949222000</v>
      </c>
      <c r="H179" s="42">
        <v>1.1599999999999999</v>
      </c>
      <c r="I179" s="41">
        <v>23471135408</v>
      </c>
      <c r="J179" s="41">
        <v>39767625.880000003</v>
      </c>
      <c r="K179" s="41">
        <v>39771123.840000004</v>
      </c>
      <c r="L179" s="41">
        <v>0</v>
      </c>
      <c r="M179" s="41">
        <v>39771123.840000004</v>
      </c>
      <c r="N179" s="41">
        <v>0</v>
      </c>
      <c r="O179" s="41">
        <v>0</v>
      </c>
      <c r="P179" s="41">
        <v>2348161.9300000002</v>
      </c>
      <c r="Q179" s="41">
        <v>26327106</v>
      </c>
      <c r="R179" s="41">
        <v>0</v>
      </c>
      <c r="S179" s="41">
        <v>0</v>
      </c>
      <c r="T179" s="41">
        <v>74017131.829999998</v>
      </c>
      <c r="U179" s="41">
        <v>0</v>
      </c>
      <c r="V179" s="41">
        <v>7707100</v>
      </c>
      <c r="W179" s="41">
        <v>150170623.60000002</v>
      </c>
      <c r="X179" s="43">
        <v>9.0568429456515873E-3</v>
      </c>
      <c r="Y179" s="41">
        <v>2750</v>
      </c>
      <c r="Z179" s="41">
        <v>57750</v>
      </c>
      <c r="AA179" s="41">
        <v>1210</v>
      </c>
      <c r="AB179" s="41">
        <v>61710</v>
      </c>
      <c r="AC179" s="41">
        <v>-250</v>
      </c>
      <c r="AD179" s="41">
        <v>61460</v>
      </c>
      <c r="AE179" s="41">
        <v>0</v>
      </c>
      <c r="AF179" s="41">
        <v>0</v>
      </c>
      <c r="AG179" s="43">
        <f t="shared" si="6"/>
        <v>42119285.770000003</v>
      </c>
      <c r="AH179" s="43">
        <f t="shared" si="7"/>
        <v>26327106</v>
      </c>
      <c r="AI179" s="43">
        <f t="shared" si="8"/>
        <v>81724231.829999998</v>
      </c>
      <c r="AJ179" s="41">
        <v>21169343729</v>
      </c>
      <c r="AK179" s="41">
        <v>23121323620</v>
      </c>
      <c r="AL179" s="41">
        <v>25046851064</v>
      </c>
      <c r="AM179" s="41">
        <v>23112506137.666668</v>
      </c>
      <c r="AN179" s="41">
        <v>8348942.0057163117</v>
      </c>
      <c r="AO179" s="44"/>
    </row>
    <row r="180" spans="1:41" s="34" customFormat="1" ht="16.5" x14ac:dyDescent="0.3">
      <c r="A180" s="34" t="s">
        <v>417</v>
      </c>
      <c r="B180" s="34" t="s">
        <v>418</v>
      </c>
      <c r="C180" s="34" t="s">
        <v>402</v>
      </c>
      <c r="D180" s="39">
        <v>2</v>
      </c>
      <c r="E180" s="39" t="s">
        <v>1247</v>
      </c>
      <c r="F180" s="40" t="s">
        <v>1190</v>
      </c>
      <c r="G180" s="41">
        <v>5032302500</v>
      </c>
      <c r="H180" s="42">
        <v>0.90500000000000003</v>
      </c>
      <c r="I180" s="41">
        <v>10060476308</v>
      </c>
      <c r="J180" s="41">
        <v>17045671.25</v>
      </c>
      <c r="K180" s="41">
        <v>17041670.84</v>
      </c>
      <c r="L180" s="41">
        <v>0</v>
      </c>
      <c r="M180" s="41">
        <v>17041670.84</v>
      </c>
      <c r="N180" s="41">
        <v>2717633.18</v>
      </c>
      <c r="O180" s="41">
        <v>0</v>
      </c>
      <c r="P180" s="41">
        <v>1006205.1</v>
      </c>
      <c r="Q180" s="41">
        <v>2357758</v>
      </c>
      <c r="R180" s="41">
        <v>0</v>
      </c>
      <c r="S180" s="41">
        <v>0</v>
      </c>
      <c r="T180" s="41">
        <v>22405807.57</v>
      </c>
      <c r="U180" s="41">
        <v>0</v>
      </c>
      <c r="V180" s="41">
        <v>0</v>
      </c>
      <c r="W180" s="41">
        <v>45529074.689999998</v>
      </c>
      <c r="X180" s="43">
        <v>6.6915017898749023E-3</v>
      </c>
      <c r="Y180" s="41">
        <v>750</v>
      </c>
      <c r="Z180" s="41">
        <v>19250</v>
      </c>
      <c r="AA180" s="41">
        <v>400</v>
      </c>
      <c r="AB180" s="41">
        <v>20400</v>
      </c>
      <c r="AC180" s="41">
        <v>0</v>
      </c>
      <c r="AD180" s="41">
        <v>20400</v>
      </c>
      <c r="AE180" s="41">
        <v>0</v>
      </c>
      <c r="AF180" s="41">
        <v>0</v>
      </c>
      <c r="AG180" s="43">
        <f t="shared" si="6"/>
        <v>20765509.120000001</v>
      </c>
      <c r="AH180" s="43">
        <f t="shared" si="7"/>
        <v>2357758</v>
      </c>
      <c r="AI180" s="43">
        <f t="shared" si="8"/>
        <v>22405807.57</v>
      </c>
      <c r="AJ180" s="41">
        <v>9162207853</v>
      </c>
      <c r="AK180" s="41">
        <v>9965156475</v>
      </c>
      <c r="AL180" s="41">
        <v>10583180862</v>
      </c>
      <c r="AM180" s="41">
        <v>9903515063.333334</v>
      </c>
      <c r="AN180" s="41">
        <v>3527723.4262730461</v>
      </c>
      <c r="AO180" s="44"/>
    </row>
    <row r="181" spans="1:41" s="34" customFormat="1" ht="16.5" x14ac:dyDescent="0.3">
      <c r="A181" s="34" t="s">
        <v>419</v>
      </c>
      <c r="B181" s="34" t="s">
        <v>420</v>
      </c>
      <c r="C181" s="34" t="s">
        <v>402</v>
      </c>
      <c r="D181" s="39">
        <v>3</v>
      </c>
      <c r="E181" s="39" t="s">
        <v>1247</v>
      </c>
      <c r="F181" s="40" t="s">
        <v>1190</v>
      </c>
      <c r="G181" s="41">
        <v>5082550500</v>
      </c>
      <c r="H181" s="42">
        <v>0.77600000000000002</v>
      </c>
      <c r="I181" s="41">
        <v>9540421837</v>
      </c>
      <c r="J181" s="41">
        <v>16164532.300000001</v>
      </c>
      <c r="K181" s="41">
        <v>16165760.25</v>
      </c>
      <c r="L181" s="41">
        <v>0</v>
      </c>
      <c r="M181" s="41">
        <v>16165760.25</v>
      </c>
      <c r="N181" s="41">
        <v>2577902.16</v>
      </c>
      <c r="O181" s="41">
        <v>0</v>
      </c>
      <c r="P181" s="41">
        <v>954457.55</v>
      </c>
      <c r="Q181" s="41">
        <v>2698945</v>
      </c>
      <c r="R181" s="41">
        <v>0</v>
      </c>
      <c r="S181" s="41">
        <v>0</v>
      </c>
      <c r="T181" s="41">
        <v>16999580.98</v>
      </c>
      <c r="U181" s="41">
        <v>0</v>
      </c>
      <c r="V181" s="41">
        <v>0</v>
      </c>
      <c r="W181" s="41">
        <v>39396645.939999998</v>
      </c>
      <c r="X181" s="43">
        <v>5.2754261425350842E-3</v>
      </c>
      <c r="Y181" s="41">
        <v>250</v>
      </c>
      <c r="Z181" s="41">
        <v>7750</v>
      </c>
      <c r="AA181" s="41">
        <v>160</v>
      </c>
      <c r="AB181" s="41">
        <v>8160</v>
      </c>
      <c r="AC181" s="41">
        <v>250</v>
      </c>
      <c r="AD181" s="41">
        <v>8410</v>
      </c>
      <c r="AE181" s="41">
        <v>0</v>
      </c>
      <c r="AF181" s="41">
        <v>0</v>
      </c>
      <c r="AG181" s="43">
        <f t="shared" si="6"/>
        <v>19698119.960000001</v>
      </c>
      <c r="AH181" s="43">
        <f t="shared" si="7"/>
        <v>2698945</v>
      </c>
      <c r="AI181" s="43">
        <f t="shared" si="8"/>
        <v>16999580.98</v>
      </c>
      <c r="AJ181" s="41">
        <v>8512160211</v>
      </c>
      <c r="AK181" s="41">
        <v>9503892308</v>
      </c>
      <c r="AL181" s="41">
        <v>10120570490</v>
      </c>
      <c r="AM181" s="41">
        <v>9378874336.333334</v>
      </c>
      <c r="AN181" s="41">
        <v>3373520.12314317</v>
      </c>
      <c r="AO181" s="44"/>
    </row>
    <row r="182" spans="1:41" s="34" customFormat="1" ht="16.5" x14ac:dyDescent="0.3">
      <c r="A182" s="34" t="s">
        <v>421</v>
      </c>
      <c r="B182" s="34" t="s">
        <v>422</v>
      </c>
      <c r="C182" s="34" t="s">
        <v>402</v>
      </c>
      <c r="D182" s="39">
        <v>1</v>
      </c>
      <c r="E182" s="39" t="s">
        <v>1246</v>
      </c>
      <c r="F182" s="40" t="s">
        <v>1190</v>
      </c>
      <c r="G182" s="41">
        <v>1923310300</v>
      </c>
      <c r="H182" s="42">
        <v>2.3029999999999999</v>
      </c>
      <c r="I182" s="41">
        <v>3082864831</v>
      </c>
      <c r="J182" s="41">
        <v>5223361.08</v>
      </c>
      <c r="K182" s="41">
        <v>5223339.29</v>
      </c>
      <c r="L182" s="41">
        <v>0</v>
      </c>
      <c r="M182" s="41">
        <v>5223339.29</v>
      </c>
      <c r="N182" s="41">
        <v>832952.88</v>
      </c>
      <c r="O182" s="41">
        <v>0</v>
      </c>
      <c r="P182" s="41">
        <v>308399.09999999998</v>
      </c>
      <c r="Q182" s="41">
        <v>31715150</v>
      </c>
      <c r="R182" s="41">
        <v>0</v>
      </c>
      <c r="S182" s="41">
        <v>0</v>
      </c>
      <c r="T182" s="41">
        <v>6212542.9900000002</v>
      </c>
      <c r="U182" s="41">
        <v>0</v>
      </c>
      <c r="V182" s="41">
        <v>0</v>
      </c>
      <c r="W182" s="41">
        <v>44292384.259999998</v>
      </c>
      <c r="X182" s="43">
        <v>1.7705827274231006E-2</v>
      </c>
      <c r="Y182" s="41">
        <v>7338.36</v>
      </c>
      <c r="Z182" s="41">
        <v>77250</v>
      </c>
      <c r="AA182" s="41">
        <v>1691.7672</v>
      </c>
      <c r="AB182" s="41">
        <v>86280.127200000003</v>
      </c>
      <c r="AC182" s="41">
        <v>-250</v>
      </c>
      <c r="AD182" s="41">
        <v>86030.127200000003</v>
      </c>
      <c r="AE182" s="41">
        <v>0</v>
      </c>
      <c r="AF182" s="41">
        <v>0</v>
      </c>
      <c r="AG182" s="43">
        <f t="shared" si="6"/>
        <v>6364691.2699999996</v>
      </c>
      <c r="AH182" s="43">
        <f t="shared" si="7"/>
        <v>31715150</v>
      </c>
      <c r="AI182" s="43">
        <f t="shared" si="8"/>
        <v>6212542.9900000002</v>
      </c>
      <c r="AJ182" s="41">
        <v>2802224517</v>
      </c>
      <c r="AK182" s="41">
        <v>3059589904</v>
      </c>
      <c r="AL182" s="41">
        <v>3395075552</v>
      </c>
      <c r="AM182" s="41">
        <v>3085629991</v>
      </c>
      <c r="AN182" s="41">
        <v>1131690.7189748159</v>
      </c>
      <c r="AO182" s="44"/>
    </row>
    <row r="183" spans="1:41" s="34" customFormat="1" ht="16.5" x14ac:dyDescent="0.3">
      <c r="A183" s="34" t="s">
        <v>423</v>
      </c>
      <c r="B183" s="34" t="s">
        <v>424</v>
      </c>
      <c r="C183" s="34" t="s">
        <v>402</v>
      </c>
      <c r="D183" s="39">
        <v>2</v>
      </c>
      <c r="E183" s="39" t="s">
        <v>1247</v>
      </c>
      <c r="F183" s="40" t="s">
        <v>1190</v>
      </c>
      <c r="G183" s="41">
        <v>541788700</v>
      </c>
      <c r="H183" s="42">
        <v>1.444</v>
      </c>
      <c r="I183" s="41">
        <v>1133853935</v>
      </c>
      <c r="J183" s="41">
        <v>1921111.97</v>
      </c>
      <c r="K183" s="41">
        <v>1919870.97</v>
      </c>
      <c r="L183" s="41">
        <v>0</v>
      </c>
      <c r="M183" s="41">
        <v>1919870.97</v>
      </c>
      <c r="N183" s="41">
        <v>306173.13</v>
      </c>
      <c r="O183" s="41">
        <v>0</v>
      </c>
      <c r="P183" s="41">
        <v>113361.15</v>
      </c>
      <c r="Q183" s="41">
        <v>1391680</v>
      </c>
      <c r="R183" s="41">
        <v>1755383</v>
      </c>
      <c r="S183" s="41">
        <v>0</v>
      </c>
      <c r="T183" s="41">
        <v>2335221.7599999998</v>
      </c>
      <c r="U183" s="41">
        <v>0</v>
      </c>
      <c r="V183" s="41">
        <v>0</v>
      </c>
      <c r="W183" s="41">
        <v>7821690.0099999998</v>
      </c>
      <c r="X183" s="43">
        <v>1.2204929848688982E-2</v>
      </c>
      <c r="Y183" s="41">
        <v>0</v>
      </c>
      <c r="Z183" s="41">
        <v>7500</v>
      </c>
      <c r="AA183" s="41">
        <v>150</v>
      </c>
      <c r="AB183" s="41">
        <v>7650</v>
      </c>
      <c r="AC183" s="41">
        <v>0</v>
      </c>
      <c r="AD183" s="41">
        <v>7650</v>
      </c>
      <c r="AE183" s="41">
        <v>0</v>
      </c>
      <c r="AF183" s="41">
        <v>0</v>
      </c>
      <c r="AG183" s="43">
        <f t="shared" si="6"/>
        <v>2339405.25</v>
      </c>
      <c r="AH183" s="43">
        <f t="shared" si="7"/>
        <v>3147063</v>
      </c>
      <c r="AI183" s="43">
        <f t="shared" si="8"/>
        <v>2335221.7599999998</v>
      </c>
      <c r="AJ183" s="41">
        <v>1065355506</v>
      </c>
      <c r="AK183" s="41">
        <v>1118879941</v>
      </c>
      <c r="AL183" s="41">
        <v>1221345131</v>
      </c>
      <c r="AM183" s="41">
        <v>1135193526</v>
      </c>
      <c r="AN183" s="41">
        <v>407114.636551623</v>
      </c>
      <c r="AO183" s="44"/>
    </row>
    <row r="184" spans="1:41" s="34" customFormat="1" ht="16.5" x14ac:dyDescent="0.3">
      <c r="A184" s="34" t="s">
        <v>425</v>
      </c>
      <c r="B184" s="34" t="s">
        <v>426</v>
      </c>
      <c r="C184" s="34" t="s">
        <v>402</v>
      </c>
      <c r="D184" s="39">
        <v>3</v>
      </c>
      <c r="E184" s="39" t="s">
        <v>1247</v>
      </c>
      <c r="F184" s="40" t="s">
        <v>1190</v>
      </c>
      <c r="G184" s="41">
        <v>232145300</v>
      </c>
      <c r="H184" s="42">
        <v>2.0699999999999998</v>
      </c>
      <c r="I184" s="41">
        <v>463878492</v>
      </c>
      <c r="J184" s="41">
        <v>785958.84</v>
      </c>
      <c r="K184" s="41">
        <v>781462.63</v>
      </c>
      <c r="L184" s="41">
        <v>0</v>
      </c>
      <c r="M184" s="41">
        <v>781462.63</v>
      </c>
      <c r="N184" s="41">
        <v>124648.19</v>
      </c>
      <c r="O184" s="41">
        <v>0</v>
      </c>
      <c r="P184" s="41">
        <v>46173.54</v>
      </c>
      <c r="Q184" s="41">
        <v>934193</v>
      </c>
      <c r="R184" s="41">
        <v>0</v>
      </c>
      <c r="S184" s="41">
        <v>0</v>
      </c>
      <c r="T184" s="41">
        <v>2917962.43</v>
      </c>
      <c r="U184" s="41">
        <v>0</v>
      </c>
      <c r="V184" s="41">
        <v>0</v>
      </c>
      <c r="W184" s="41">
        <v>4804439.79</v>
      </c>
      <c r="X184" s="43">
        <v>1.4254386505109129E-2</v>
      </c>
      <c r="Y184" s="41">
        <v>1250</v>
      </c>
      <c r="Z184" s="41">
        <v>5000</v>
      </c>
      <c r="AA184" s="41">
        <v>125</v>
      </c>
      <c r="AB184" s="41">
        <v>6375</v>
      </c>
      <c r="AC184" s="41">
        <v>0</v>
      </c>
      <c r="AD184" s="41">
        <v>6375</v>
      </c>
      <c r="AE184" s="41">
        <v>0</v>
      </c>
      <c r="AF184" s="41">
        <v>0</v>
      </c>
      <c r="AG184" s="43">
        <f t="shared" si="6"/>
        <v>952284.3600000001</v>
      </c>
      <c r="AH184" s="43">
        <f t="shared" si="7"/>
        <v>934193</v>
      </c>
      <c r="AI184" s="43">
        <f t="shared" si="8"/>
        <v>2917962.43</v>
      </c>
      <c r="AJ184" s="41">
        <v>405706191</v>
      </c>
      <c r="AK184" s="41">
        <v>457794488</v>
      </c>
      <c r="AL184" s="41">
        <v>516567201</v>
      </c>
      <c r="AM184" s="41">
        <v>460022626.66666669</v>
      </c>
      <c r="AN184" s="41">
        <v>172188.89481093301</v>
      </c>
      <c r="AO184" s="44"/>
    </row>
    <row r="185" spans="1:41" s="34" customFormat="1" ht="16.5" x14ac:dyDescent="0.3">
      <c r="A185" s="34" t="s">
        <v>427</v>
      </c>
      <c r="B185" s="34" t="s">
        <v>428</v>
      </c>
      <c r="C185" s="34" t="s">
        <v>402</v>
      </c>
      <c r="D185" s="39">
        <v>1</v>
      </c>
      <c r="E185" s="39" t="s">
        <v>1246</v>
      </c>
      <c r="F185" s="40" t="s">
        <v>1190</v>
      </c>
      <c r="G185" s="41">
        <v>1454161700</v>
      </c>
      <c r="H185" s="42">
        <v>3.0840000000000001</v>
      </c>
      <c r="I185" s="41">
        <v>2843003376</v>
      </c>
      <c r="J185" s="41">
        <v>4816958.9000000004</v>
      </c>
      <c r="K185" s="41">
        <v>4811239.04</v>
      </c>
      <c r="L185" s="41">
        <v>0</v>
      </c>
      <c r="M185" s="41">
        <v>4811239.04</v>
      </c>
      <c r="N185" s="41">
        <v>767288.9</v>
      </c>
      <c r="O185" s="41">
        <v>0</v>
      </c>
      <c r="P185" s="41">
        <v>284097.11</v>
      </c>
      <c r="Q185" s="41">
        <v>15259589</v>
      </c>
      <c r="R185" s="41">
        <v>0</v>
      </c>
      <c r="S185" s="41">
        <v>0</v>
      </c>
      <c r="T185" s="41">
        <v>23723921.600000001</v>
      </c>
      <c r="U185" s="41">
        <v>0</v>
      </c>
      <c r="V185" s="41">
        <v>0</v>
      </c>
      <c r="W185" s="41">
        <v>44846135.650000006</v>
      </c>
      <c r="X185" s="43">
        <v>2.3213417527845594E-2</v>
      </c>
      <c r="Y185" s="41">
        <v>4319.18</v>
      </c>
      <c r="Z185" s="41">
        <v>18750</v>
      </c>
      <c r="AA185" s="41">
        <v>461.3836</v>
      </c>
      <c r="AB185" s="41">
        <v>23530.563600000001</v>
      </c>
      <c r="AC185" s="41">
        <v>0</v>
      </c>
      <c r="AD185" s="41">
        <v>23530.563600000001</v>
      </c>
      <c r="AE185" s="41">
        <v>0</v>
      </c>
      <c r="AF185" s="41">
        <v>0</v>
      </c>
      <c r="AG185" s="43">
        <f t="shared" si="6"/>
        <v>5862625.0500000007</v>
      </c>
      <c r="AH185" s="43">
        <f t="shared" si="7"/>
        <v>15259589</v>
      </c>
      <c r="AI185" s="43">
        <f t="shared" si="8"/>
        <v>23723921.600000001</v>
      </c>
      <c r="AJ185" s="41">
        <v>2385131255</v>
      </c>
      <c r="AK185" s="41">
        <v>2783918125</v>
      </c>
      <c r="AL185" s="41">
        <v>3172255017</v>
      </c>
      <c r="AM185" s="41">
        <v>2780434799</v>
      </c>
      <c r="AN185" s="41">
        <v>1057417.281581661</v>
      </c>
      <c r="AO185" s="44"/>
    </row>
    <row r="186" spans="1:41" s="34" customFormat="1" ht="16.5" x14ac:dyDescent="0.3">
      <c r="A186" s="34" t="s">
        <v>429</v>
      </c>
      <c r="B186" s="34" t="s">
        <v>430</v>
      </c>
      <c r="C186" s="34" t="s">
        <v>402</v>
      </c>
      <c r="D186" s="39">
        <v>2</v>
      </c>
      <c r="E186" s="39" t="s">
        <v>1247</v>
      </c>
      <c r="F186" s="40" t="s">
        <v>1190</v>
      </c>
      <c r="G186" s="41">
        <v>2406995800</v>
      </c>
      <c r="H186" s="42">
        <v>1.4469999999999998</v>
      </c>
      <c r="I186" s="41">
        <v>4034801557</v>
      </c>
      <c r="J186" s="41">
        <v>6836246.9900000002</v>
      </c>
      <c r="K186" s="41">
        <v>6821766.2000000002</v>
      </c>
      <c r="L186" s="41">
        <v>0</v>
      </c>
      <c r="M186" s="41">
        <v>6821766.2000000002</v>
      </c>
      <c r="N186" s="41">
        <v>1087973.46</v>
      </c>
      <c r="O186" s="41">
        <v>0</v>
      </c>
      <c r="P186" s="41">
        <v>402879.25</v>
      </c>
      <c r="Q186" s="41">
        <v>9054014</v>
      </c>
      <c r="R186" s="41">
        <v>0</v>
      </c>
      <c r="S186" s="41">
        <v>0</v>
      </c>
      <c r="T186" s="41">
        <v>17441245.719999999</v>
      </c>
      <c r="U186" s="41">
        <v>0</v>
      </c>
      <c r="V186" s="41">
        <v>0</v>
      </c>
      <c r="W186" s="41">
        <v>34807878.629999995</v>
      </c>
      <c r="X186" s="43">
        <v>1.1913916438890478E-2</v>
      </c>
      <c r="Y186" s="41">
        <v>1750</v>
      </c>
      <c r="Z186" s="41">
        <v>27000</v>
      </c>
      <c r="AA186" s="41">
        <v>575</v>
      </c>
      <c r="AB186" s="41">
        <v>29325</v>
      </c>
      <c r="AC186" s="41">
        <v>0</v>
      </c>
      <c r="AD186" s="41">
        <v>29325</v>
      </c>
      <c r="AE186" s="41">
        <v>0</v>
      </c>
      <c r="AF186" s="41">
        <v>0</v>
      </c>
      <c r="AG186" s="43">
        <f t="shared" si="6"/>
        <v>8312618.9100000001</v>
      </c>
      <c r="AH186" s="43">
        <f t="shared" si="7"/>
        <v>9054014</v>
      </c>
      <c r="AI186" s="43">
        <f t="shared" si="8"/>
        <v>17441245.719999999</v>
      </c>
      <c r="AJ186" s="41">
        <v>3549553035</v>
      </c>
      <c r="AK186" s="41">
        <v>3985314787</v>
      </c>
      <c r="AL186" s="41">
        <v>4523577899</v>
      </c>
      <c r="AM186" s="41">
        <v>4019481907</v>
      </c>
      <c r="AN186" s="41">
        <v>1507857.791807367</v>
      </c>
      <c r="AO186" s="44"/>
    </row>
    <row r="187" spans="1:41" s="34" customFormat="1" ht="16.5" x14ac:dyDescent="0.3">
      <c r="A187" s="34" t="s">
        <v>431</v>
      </c>
      <c r="B187" s="34" t="s">
        <v>432</v>
      </c>
      <c r="C187" s="34" t="s">
        <v>402</v>
      </c>
      <c r="D187" s="39">
        <v>3</v>
      </c>
      <c r="E187" s="39" t="s">
        <v>1247</v>
      </c>
      <c r="F187" s="40" t="s">
        <v>1190</v>
      </c>
      <c r="G187" s="41">
        <v>180426140</v>
      </c>
      <c r="H187" s="42">
        <v>1.712</v>
      </c>
      <c r="I187" s="41">
        <v>221960219</v>
      </c>
      <c r="J187" s="41">
        <v>376068.22</v>
      </c>
      <c r="K187" s="41">
        <v>375785.11</v>
      </c>
      <c r="L187" s="41">
        <v>0</v>
      </c>
      <c r="M187" s="41">
        <v>375785.11</v>
      </c>
      <c r="N187" s="41">
        <v>59932.21</v>
      </c>
      <c r="O187" s="41">
        <v>0</v>
      </c>
      <c r="P187" s="41">
        <v>22188.23</v>
      </c>
      <c r="Q187" s="41">
        <v>2211824</v>
      </c>
      <c r="R187" s="41">
        <v>0</v>
      </c>
      <c r="S187" s="41">
        <v>0</v>
      </c>
      <c r="T187" s="41">
        <v>417709.09</v>
      </c>
      <c r="U187" s="41">
        <v>0</v>
      </c>
      <c r="V187" s="41">
        <v>0</v>
      </c>
      <c r="W187" s="41">
        <v>3087438.6399999997</v>
      </c>
      <c r="X187" s="43">
        <v>1.4423631301739853E-2</v>
      </c>
      <c r="Y187" s="41">
        <v>1250</v>
      </c>
      <c r="Z187" s="41">
        <v>8500</v>
      </c>
      <c r="AA187" s="41">
        <v>195</v>
      </c>
      <c r="AB187" s="41">
        <v>9945</v>
      </c>
      <c r="AC187" s="41">
        <v>0</v>
      </c>
      <c r="AD187" s="41">
        <v>9945</v>
      </c>
      <c r="AE187" s="41">
        <v>0</v>
      </c>
      <c r="AF187" s="41">
        <v>0</v>
      </c>
      <c r="AG187" s="43">
        <f t="shared" si="6"/>
        <v>457905.55</v>
      </c>
      <c r="AH187" s="43">
        <f t="shared" si="7"/>
        <v>2211824</v>
      </c>
      <c r="AI187" s="43">
        <f t="shared" si="8"/>
        <v>417709.09</v>
      </c>
      <c r="AJ187" s="41">
        <v>192608997</v>
      </c>
      <c r="AK187" s="41">
        <v>218268460</v>
      </c>
      <c r="AL187" s="41">
        <v>231684584</v>
      </c>
      <c r="AM187" s="41">
        <v>214187347</v>
      </c>
      <c r="AN187" s="41">
        <v>77456.530543392</v>
      </c>
      <c r="AO187" s="44"/>
    </row>
    <row r="188" spans="1:41" s="34" customFormat="1" ht="16.5" x14ac:dyDescent="0.3">
      <c r="A188" s="34" t="s">
        <v>433</v>
      </c>
      <c r="B188" s="34" t="s">
        <v>434</v>
      </c>
      <c r="C188" s="34" t="s">
        <v>435</v>
      </c>
      <c r="D188" s="39">
        <v>1</v>
      </c>
      <c r="E188" s="39" t="s">
        <v>1246</v>
      </c>
      <c r="F188" s="40"/>
      <c r="G188" s="41">
        <v>494043364</v>
      </c>
      <c r="H188" s="42">
        <v>5.79</v>
      </c>
      <c r="I188" s="41">
        <v>788665941</v>
      </c>
      <c r="J188" s="41">
        <v>6654094.7000000002</v>
      </c>
      <c r="K188" s="41">
        <v>6637166.4500000002</v>
      </c>
      <c r="L188" s="41">
        <v>0</v>
      </c>
      <c r="M188" s="41">
        <v>6637166.4500000002</v>
      </c>
      <c r="N188" s="41">
        <v>0</v>
      </c>
      <c r="O188" s="41">
        <v>366380.65</v>
      </c>
      <c r="P188" s="41">
        <v>78888.850000000006</v>
      </c>
      <c r="Q188" s="41">
        <v>3680603</v>
      </c>
      <c r="R188" s="41">
        <v>0</v>
      </c>
      <c r="S188" s="41">
        <v>0</v>
      </c>
      <c r="T188" s="41">
        <v>17470587.600000001</v>
      </c>
      <c r="U188" s="41">
        <v>98808.67</v>
      </c>
      <c r="V188" s="41">
        <v>257023.79</v>
      </c>
      <c r="W188" s="41">
        <v>28589459.010000002</v>
      </c>
      <c r="X188" s="43">
        <v>4.3844186935711418E-2</v>
      </c>
      <c r="Y188" s="41">
        <v>27500</v>
      </c>
      <c r="Z188" s="41">
        <v>27000</v>
      </c>
      <c r="AA188" s="41">
        <v>1090</v>
      </c>
      <c r="AB188" s="41">
        <v>55590</v>
      </c>
      <c r="AC188" s="41">
        <v>0</v>
      </c>
      <c r="AD188" s="41">
        <v>55590</v>
      </c>
      <c r="AE188" s="41">
        <v>0</v>
      </c>
      <c r="AF188" s="41">
        <v>0</v>
      </c>
      <c r="AG188" s="43">
        <f t="shared" si="6"/>
        <v>7082435.9500000002</v>
      </c>
      <c r="AH188" s="43">
        <f t="shared" si="7"/>
        <v>3680603</v>
      </c>
      <c r="AI188" s="43">
        <f t="shared" si="8"/>
        <v>17826420.060000002</v>
      </c>
      <c r="AJ188" s="41">
        <v>697739822</v>
      </c>
      <c r="AK188" s="41">
        <v>767782186</v>
      </c>
      <c r="AL188" s="41">
        <v>867978076</v>
      </c>
      <c r="AM188" s="41">
        <v>777833361.33333337</v>
      </c>
      <c r="AN188" s="41">
        <v>290364.05630231998</v>
      </c>
      <c r="AO188" s="44"/>
    </row>
    <row r="189" spans="1:41" s="34" customFormat="1" ht="16.5" x14ac:dyDescent="0.3">
      <c r="A189" s="34" t="s">
        <v>436</v>
      </c>
      <c r="B189" s="34" t="s">
        <v>437</v>
      </c>
      <c r="C189" s="34" t="s">
        <v>435</v>
      </c>
      <c r="D189" s="39">
        <v>2</v>
      </c>
      <c r="E189" s="39" t="s">
        <v>1247</v>
      </c>
      <c r="F189" s="40" t="s">
        <v>1190</v>
      </c>
      <c r="G189" s="41">
        <v>276481200</v>
      </c>
      <c r="H189" s="42">
        <v>2.7579999999999996</v>
      </c>
      <c r="I189" s="41">
        <v>352097637</v>
      </c>
      <c r="J189" s="41">
        <v>2970701.41</v>
      </c>
      <c r="K189" s="41">
        <v>2968866.7600000002</v>
      </c>
      <c r="L189" s="41">
        <v>0</v>
      </c>
      <c r="M189" s="41">
        <v>2968866.7600000002</v>
      </c>
      <c r="N189" s="41">
        <v>0</v>
      </c>
      <c r="O189" s="41">
        <v>163884.96</v>
      </c>
      <c r="P189" s="41">
        <v>35285.870000000003</v>
      </c>
      <c r="Q189" s="41">
        <v>2503269</v>
      </c>
      <c r="R189" s="41">
        <v>0</v>
      </c>
      <c r="S189" s="41">
        <v>0</v>
      </c>
      <c r="T189" s="41">
        <v>1946693.46</v>
      </c>
      <c r="U189" s="41">
        <v>0</v>
      </c>
      <c r="V189" s="41">
        <v>0</v>
      </c>
      <c r="W189" s="41">
        <v>7618000.0499999998</v>
      </c>
      <c r="X189" s="43">
        <v>2.1308067948620505E-2</v>
      </c>
      <c r="Y189" s="41">
        <v>26500</v>
      </c>
      <c r="Z189" s="41">
        <v>19500</v>
      </c>
      <c r="AA189" s="41">
        <v>920</v>
      </c>
      <c r="AB189" s="41">
        <v>46920</v>
      </c>
      <c r="AC189" s="41">
        <v>0</v>
      </c>
      <c r="AD189" s="41">
        <v>46920</v>
      </c>
      <c r="AE189" s="41">
        <v>0</v>
      </c>
      <c r="AF189" s="41">
        <v>0</v>
      </c>
      <c r="AG189" s="43">
        <f t="shared" si="6"/>
        <v>3168037.5900000003</v>
      </c>
      <c r="AH189" s="43">
        <f t="shared" si="7"/>
        <v>2503269</v>
      </c>
      <c r="AI189" s="43">
        <f t="shared" si="8"/>
        <v>1946693.46</v>
      </c>
      <c r="AJ189" s="41">
        <v>292945969</v>
      </c>
      <c r="AK189" s="41">
        <v>343901889</v>
      </c>
      <c r="AL189" s="41">
        <v>343326959</v>
      </c>
      <c r="AM189" s="41">
        <v>326724939</v>
      </c>
      <c r="AN189" s="41">
        <v>114442.205224347</v>
      </c>
      <c r="AO189" s="44"/>
    </row>
    <row r="190" spans="1:41" s="34" customFormat="1" ht="16.5" x14ac:dyDescent="0.3">
      <c r="A190" s="34" t="s">
        <v>438</v>
      </c>
      <c r="B190" s="34" t="s">
        <v>439</v>
      </c>
      <c r="C190" s="34" t="s">
        <v>435</v>
      </c>
      <c r="D190" s="39">
        <v>3</v>
      </c>
      <c r="E190" s="39" t="s">
        <v>1247</v>
      </c>
      <c r="F190" s="40" t="s">
        <v>1190</v>
      </c>
      <c r="G190" s="41">
        <v>197464058</v>
      </c>
      <c r="H190" s="42">
        <v>3.8939999999999997</v>
      </c>
      <c r="I190" s="41">
        <v>296083040</v>
      </c>
      <c r="J190" s="41">
        <v>2498097.7200000002</v>
      </c>
      <c r="K190" s="41">
        <v>2492647</v>
      </c>
      <c r="L190" s="41">
        <v>0</v>
      </c>
      <c r="M190" s="41">
        <v>2492647</v>
      </c>
      <c r="N190" s="41">
        <v>0</v>
      </c>
      <c r="O190" s="41">
        <v>137598.88</v>
      </c>
      <c r="P190" s="41">
        <v>29628.080000000002</v>
      </c>
      <c r="Q190" s="41">
        <v>3284911</v>
      </c>
      <c r="R190" s="41">
        <v>1406063</v>
      </c>
      <c r="S190" s="41">
        <v>0</v>
      </c>
      <c r="T190" s="41">
        <v>330051.69</v>
      </c>
      <c r="U190" s="41">
        <v>0</v>
      </c>
      <c r="V190" s="41">
        <v>0</v>
      </c>
      <c r="W190" s="41">
        <v>7680899.6500000004</v>
      </c>
      <c r="X190" s="43">
        <v>3.3042354019838495E-2</v>
      </c>
      <c r="Y190" s="41">
        <v>6500</v>
      </c>
      <c r="Z190" s="41">
        <v>15500</v>
      </c>
      <c r="AA190" s="41">
        <v>440</v>
      </c>
      <c r="AB190" s="41">
        <v>22440</v>
      </c>
      <c r="AC190" s="41">
        <v>0</v>
      </c>
      <c r="AD190" s="41">
        <v>22440</v>
      </c>
      <c r="AE190" s="41">
        <v>0</v>
      </c>
      <c r="AF190" s="41">
        <v>0</v>
      </c>
      <c r="AG190" s="43">
        <f t="shared" si="6"/>
        <v>2659873.96</v>
      </c>
      <c r="AH190" s="43">
        <f t="shared" si="7"/>
        <v>4690974</v>
      </c>
      <c r="AI190" s="43">
        <f t="shared" si="8"/>
        <v>330051.69</v>
      </c>
      <c r="AJ190" s="41">
        <v>268784679</v>
      </c>
      <c r="AK190" s="41">
        <v>293915062</v>
      </c>
      <c r="AL190" s="41">
        <v>327851198</v>
      </c>
      <c r="AM190" s="41">
        <v>296850313</v>
      </c>
      <c r="AN190" s="41">
        <v>109447.309219248</v>
      </c>
      <c r="AO190" s="44"/>
    </row>
    <row r="191" spans="1:41" s="34" customFormat="1" ht="16.5" x14ac:dyDescent="0.3">
      <c r="A191" s="34" t="s">
        <v>440</v>
      </c>
      <c r="B191" s="34" t="s">
        <v>441</v>
      </c>
      <c r="C191" s="34" t="s">
        <v>435</v>
      </c>
      <c r="D191" s="39">
        <v>1</v>
      </c>
      <c r="E191" s="39" t="s">
        <v>1246</v>
      </c>
      <c r="F191" s="40" t="s">
        <v>1190</v>
      </c>
      <c r="G191" s="41">
        <v>157497600</v>
      </c>
      <c r="H191" s="42">
        <v>2.9329999999999998</v>
      </c>
      <c r="I191" s="41">
        <v>188163040</v>
      </c>
      <c r="J191" s="41">
        <v>1587560.24</v>
      </c>
      <c r="K191" s="41">
        <v>1579149.01</v>
      </c>
      <c r="L191" s="41">
        <v>0</v>
      </c>
      <c r="M191" s="41">
        <v>1579149.01</v>
      </c>
      <c r="N191" s="41">
        <v>0</v>
      </c>
      <c r="O191" s="41">
        <v>87165.58</v>
      </c>
      <c r="P191" s="41">
        <v>18765.53</v>
      </c>
      <c r="Q191" s="41">
        <v>2289762</v>
      </c>
      <c r="R191" s="41">
        <v>0</v>
      </c>
      <c r="S191" s="41">
        <v>0</v>
      </c>
      <c r="T191" s="41">
        <v>641050.41</v>
      </c>
      <c r="U191" s="41">
        <v>0</v>
      </c>
      <c r="V191" s="41">
        <v>0</v>
      </c>
      <c r="W191" s="41">
        <v>4615892.53</v>
      </c>
      <c r="X191" s="43">
        <v>2.1361549612919438E-2</v>
      </c>
      <c r="Y191" s="41">
        <v>9292.98</v>
      </c>
      <c r="Z191" s="41">
        <v>14500</v>
      </c>
      <c r="AA191" s="41">
        <v>475.8596</v>
      </c>
      <c r="AB191" s="41">
        <v>24268.839599999999</v>
      </c>
      <c r="AC191" s="41">
        <v>-250</v>
      </c>
      <c r="AD191" s="41">
        <v>24018.839599999999</v>
      </c>
      <c r="AE191" s="41">
        <v>0</v>
      </c>
      <c r="AF191" s="41">
        <v>0</v>
      </c>
      <c r="AG191" s="43">
        <f t="shared" si="6"/>
        <v>1685080.12</v>
      </c>
      <c r="AH191" s="43">
        <f t="shared" si="7"/>
        <v>2289762</v>
      </c>
      <c r="AI191" s="43">
        <f t="shared" si="8"/>
        <v>641050.41</v>
      </c>
      <c r="AJ191" s="41">
        <v>175269641</v>
      </c>
      <c r="AK191" s="41">
        <v>187878098</v>
      </c>
      <c r="AL191" s="41">
        <v>200889796</v>
      </c>
      <c r="AM191" s="41">
        <v>188012511.66666666</v>
      </c>
      <c r="AN191" s="41">
        <v>66963.198370067999</v>
      </c>
      <c r="AO191" s="44"/>
    </row>
    <row r="192" spans="1:41" s="34" customFormat="1" ht="16.5" x14ac:dyDescent="0.3">
      <c r="A192" s="34" t="s">
        <v>442</v>
      </c>
      <c r="B192" s="34" t="s">
        <v>443</v>
      </c>
      <c r="C192" s="34" t="s">
        <v>435</v>
      </c>
      <c r="D192" s="39">
        <v>2</v>
      </c>
      <c r="E192" s="39" t="s">
        <v>1247</v>
      </c>
      <c r="F192" s="40" t="s">
        <v>1190</v>
      </c>
      <c r="G192" s="41">
        <v>318542140</v>
      </c>
      <c r="H192" s="42">
        <v>2.9750000000000001</v>
      </c>
      <c r="I192" s="41">
        <v>364240324</v>
      </c>
      <c r="J192" s="41">
        <v>3073151.1100000003</v>
      </c>
      <c r="K192" s="41">
        <v>3072686.0100000002</v>
      </c>
      <c r="L192" s="41">
        <v>0</v>
      </c>
      <c r="M192" s="41">
        <v>3072686.0100000002</v>
      </c>
      <c r="N192" s="41">
        <v>0</v>
      </c>
      <c r="O192" s="41">
        <v>169616.81</v>
      </c>
      <c r="P192" s="41">
        <v>36518.959999999999</v>
      </c>
      <c r="Q192" s="41">
        <v>2508957</v>
      </c>
      <c r="R192" s="41">
        <v>2099731</v>
      </c>
      <c r="S192" s="41">
        <v>0</v>
      </c>
      <c r="T192" s="41">
        <v>1577581.94</v>
      </c>
      <c r="U192" s="41">
        <v>0</v>
      </c>
      <c r="V192" s="41">
        <v>0</v>
      </c>
      <c r="W192" s="41">
        <v>9465091.7200000007</v>
      </c>
      <c r="X192" s="43">
        <v>2.3714925855189504E-2</v>
      </c>
      <c r="Y192" s="41">
        <v>19471.23</v>
      </c>
      <c r="Z192" s="41">
        <v>21250</v>
      </c>
      <c r="AA192" s="41">
        <v>814.42459999999994</v>
      </c>
      <c r="AB192" s="41">
        <v>41535.654599999994</v>
      </c>
      <c r="AC192" s="41">
        <v>0</v>
      </c>
      <c r="AD192" s="41">
        <v>41535.654599999994</v>
      </c>
      <c r="AE192" s="41">
        <v>0</v>
      </c>
      <c r="AF192" s="41">
        <v>0</v>
      </c>
      <c r="AG192" s="43">
        <f t="shared" si="6"/>
        <v>3278821.7800000003</v>
      </c>
      <c r="AH192" s="43">
        <f t="shared" si="7"/>
        <v>4608688</v>
      </c>
      <c r="AI192" s="43">
        <f t="shared" si="8"/>
        <v>1577581.94</v>
      </c>
      <c r="AJ192" s="41">
        <v>339377288</v>
      </c>
      <c r="AK192" s="41">
        <v>362677659</v>
      </c>
      <c r="AL192" s="41">
        <v>381481699</v>
      </c>
      <c r="AM192" s="41">
        <v>361178882</v>
      </c>
      <c r="AN192" s="41">
        <v>127378.252288287</v>
      </c>
      <c r="AO192" s="44"/>
    </row>
    <row r="193" spans="1:41" s="34" customFormat="1" ht="16.5" x14ac:dyDescent="0.3">
      <c r="A193" s="34" t="s">
        <v>444</v>
      </c>
      <c r="B193" s="34" t="s">
        <v>445</v>
      </c>
      <c r="C193" s="34" t="s">
        <v>435</v>
      </c>
      <c r="D193" s="39">
        <v>3</v>
      </c>
      <c r="E193" s="39" t="s">
        <v>1247</v>
      </c>
      <c r="F193" s="40" t="s">
        <v>1190</v>
      </c>
      <c r="G193" s="41">
        <v>75667417</v>
      </c>
      <c r="H193" s="42">
        <v>3.6419999999999999</v>
      </c>
      <c r="I193" s="41">
        <v>98060289</v>
      </c>
      <c r="J193" s="41">
        <v>827349.6</v>
      </c>
      <c r="K193" s="41">
        <v>827219.41</v>
      </c>
      <c r="L193" s="41">
        <v>0</v>
      </c>
      <c r="M193" s="41">
        <v>827219.41</v>
      </c>
      <c r="N193" s="41">
        <v>0</v>
      </c>
      <c r="O193" s="41">
        <v>45663.69</v>
      </c>
      <c r="P193" s="41">
        <v>9831.48</v>
      </c>
      <c r="Q193" s="41">
        <v>1154102</v>
      </c>
      <c r="R193" s="41">
        <v>350363</v>
      </c>
      <c r="S193" s="41">
        <v>0</v>
      </c>
      <c r="T193" s="41">
        <v>365811.02</v>
      </c>
      <c r="U193" s="41">
        <v>0</v>
      </c>
      <c r="V193" s="41">
        <v>0</v>
      </c>
      <c r="W193" s="41">
        <v>2752990.6</v>
      </c>
      <c r="X193" s="43">
        <v>4.0646686589747259E-2</v>
      </c>
      <c r="Y193" s="41">
        <v>500</v>
      </c>
      <c r="Z193" s="41">
        <v>6250</v>
      </c>
      <c r="AA193" s="41">
        <v>135</v>
      </c>
      <c r="AB193" s="41">
        <v>6885</v>
      </c>
      <c r="AC193" s="41">
        <v>0</v>
      </c>
      <c r="AD193" s="41">
        <v>6885</v>
      </c>
      <c r="AE193" s="41">
        <v>0</v>
      </c>
      <c r="AF193" s="41">
        <v>0</v>
      </c>
      <c r="AG193" s="43">
        <f t="shared" si="6"/>
        <v>882714.58000000007</v>
      </c>
      <c r="AH193" s="43">
        <f t="shared" si="7"/>
        <v>1504465</v>
      </c>
      <c r="AI193" s="43">
        <f t="shared" si="8"/>
        <v>365811.02</v>
      </c>
      <c r="AJ193" s="41">
        <v>91351701</v>
      </c>
      <c r="AK193" s="41">
        <v>96807499</v>
      </c>
      <c r="AL193" s="41">
        <v>101743579</v>
      </c>
      <c r="AM193" s="41">
        <v>96634259.666666672</v>
      </c>
      <c r="AN193" s="41">
        <v>34046.997952967999</v>
      </c>
      <c r="AO193" s="44"/>
    </row>
    <row r="194" spans="1:41" s="34" customFormat="1" ht="16.5" x14ac:dyDescent="0.3">
      <c r="A194" s="34" t="s">
        <v>446</v>
      </c>
      <c r="B194" s="34" t="s">
        <v>447</v>
      </c>
      <c r="C194" s="34" t="s">
        <v>435</v>
      </c>
      <c r="D194" s="39">
        <v>1</v>
      </c>
      <c r="E194" s="39" t="s">
        <v>1246</v>
      </c>
      <c r="F194" s="40" t="s">
        <v>1190</v>
      </c>
      <c r="G194" s="41">
        <v>309248059</v>
      </c>
      <c r="H194" s="42">
        <v>3.6929999999999996</v>
      </c>
      <c r="I194" s="41">
        <v>456468306</v>
      </c>
      <c r="J194" s="41">
        <v>3851292.6500000004</v>
      </c>
      <c r="K194" s="41">
        <v>3848787.0400000005</v>
      </c>
      <c r="L194" s="41">
        <v>0</v>
      </c>
      <c r="M194" s="41">
        <v>3848787.0400000005</v>
      </c>
      <c r="N194" s="41">
        <v>0</v>
      </c>
      <c r="O194" s="41">
        <v>212458.07</v>
      </c>
      <c r="P194" s="41">
        <v>45742.69</v>
      </c>
      <c r="Q194" s="41">
        <v>3765172</v>
      </c>
      <c r="R194" s="41">
        <v>2433580</v>
      </c>
      <c r="S194" s="41">
        <v>0</v>
      </c>
      <c r="T194" s="41">
        <v>1110145</v>
      </c>
      <c r="U194" s="41">
        <v>0</v>
      </c>
      <c r="V194" s="41">
        <v>0</v>
      </c>
      <c r="W194" s="41">
        <v>11415884.800000001</v>
      </c>
      <c r="X194" s="43">
        <v>3.7319249473390208E-2</v>
      </c>
      <c r="Y194" s="41">
        <v>5250</v>
      </c>
      <c r="Z194" s="41">
        <v>26250</v>
      </c>
      <c r="AA194" s="41">
        <v>630</v>
      </c>
      <c r="AB194" s="41">
        <v>32130</v>
      </c>
      <c r="AC194" s="41">
        <v>0</v>
      </c>
      <c r="AD194" s="41">
        <v>32130</v>
      </c>
      <c r="AE194" s="41">
        <v>0</v>
      </c>
      <c r="AF194" s="41">
        <v>0</v>
      </c>
      <c r="AG194" s="43">
        <f t="shared" ref="AG194:AG257" si="9">SUM(M194:P194)</f>
        <v>4106987.8000000003</v>
      </c>
      <c r="AH194" s="43">
        <f t="shared" ref="AH194:AH257" si="10">SUM(Q194:S194)</f>
        <v>6198752</v>
      </c>
      <c r="AI194" s="43">
        <f t="shared" ref="AI194:AI257" si="11">SUM(T194:V194)</f>
        <v>1110145</v>
      </c>
      <c r="AJ194" s="41">
        <v>434167020</v>
      </c>
      <c r="AK194" s="41">
        <v>452810512</v>
      </c>
      <c r="AL194" s="41">
        <v>504738228</v>
      </c>
      <c r="AM194" s="41">
        <v>463905253.33333331</v>
      </c>
      <c r="AN194" s="41">
        <v>168429.293903871</v>
      </c>
      <c r="AO194" s="44"/>
    </row>
    <row r="195" spans="1:41" s="34" customFormat="1" ht="16.5" x14ac:dyDescent="0.3">
      <c r="A195" s="34" t="s">
        <v>448</v>
      </c>
      <c r="B195" s="34" t="s">
        <v>449</v>
      </c>
      <c r="C195" s="34" t="s">
        <v>435</v>
      </c>
      <c r="D195" s="39">
        <v>2</v>
      </c>
      <c r="E195" s="39" t="s">
        <v>1247</v>
      </c>
      <c r="F195" s="40" t="s">
        <v>1190</v>
      </c>
      <c r="G195" s="41">
        <v>232091527</v>
      </c>
      <c r="H195" s="42">
        <v>2.9799999999999995</v>
      </c>
      <c r="I195" s="41">
        <v>281824658</v>
      </c>
      <c r="J195" s="41">
        <v>2377797.58</v>
      </c>
      <c r="K195" s="41">
        <v>2375564.0100000002</v>
      </c>
      <c r="L195" s="41">
        <v>0</v>
      </c>
      <c r="M195" s="41">
        <v>2375564.0100000002</v>
      </c>
      <c r="N195" s="41">
        <v>0</v>
      </c>
      <c r="O195" s="41">
        <v>131133.54999999999</v>
      </c>
      <c r="P195" s="41">
        <v>28233.39</v>
      </c>
      <c r="Q195" s="41">
        <v>2817094</v>
      </c>
      <c r="R195" s="41">
        <v>0</v>
      </c>
      <c r="S195" s="41">
        <v>0</v>
      </c>
      <c r="T195" s="41">
        <v>1557956.69</v>
      </c>
      <c r="U195" s="41">
        <v>0</v>
      </c>
      <c r="V195" s="41">
        <v>0</v>
      </c>
      <c r="W195" s="41">
        <v>6909981.6400000006</v>
      </c>
      <c r="X195" s="43">
        <v>2.4445917005278012E-2</v>
      </c>
      <c r="Y195" s="41">
        <v>10545.89</v>
      </c>
      <c r="Z195" s="41">
        <v>20750</v>
      </c>
      <c r="AA195" s="41">
        <v>625.91780000000006</v>
      </c>
      <c r="AB195" s="41">
        <v>31921.807799999999</v>
      </c>
      <c r="AC195" s="41">
        <v>0</v>
      </c>
      <c r="AD195" s="41">
        <v>31921.807799999999</v>
      </c>
      <c r="AE195" s="41">
        <v>0</v>
      </c>
      <c r="AF195" s="41">
        <v>0</v>
      </c>
      <c r="AG195" s="43">
        <f t="shared" si="9"/>
        <v>2534930.9500000002</v>
      </c>
      <c r="AH195" s="43">
        <f t="shared" si="10"/>
        <v>2817094</v>
      </c>
      <c r="AI195" s="43">
        <f t="shared" si="11"/>
        <v>1557956.69</v>
      </c>
      <c r="AJ195" s="41">
        <v>257566076</v>
      </c>
      <c r="AK195" s="41">
        <v>279020816</v>
      </c>
      <c r="AL195" s="41">
        <v>312416025</v>
      </c>
      <c r="AM195" s="41">
        <v>283000972.33333331</v>
      </c>
      <c r="AN195" s="41">
        <v>104429.379570516</v>
      </c>
      <c r="AO195" s="44"/>
    </row>
    <row r="196" spans="1:41" s="34" customFormat="1" ht="16.5" x14ac:dyDescent="0.3">
      <c r="A196" s="34" t="s">
        <v>450</v>
      </c>
      <c r="B196" s="34" t="s">
        <v>451</v>
      </c>
      <c r="C196" s="34" t="s">
        <v>435</v>
      </c>
      <c r="D196" s="39">
        <v>3</v>
      </c>
      <c r="E196" s="39" t="s">
        <v>1247</v>
      </c>
      <c r="F196" s="40" t="s">
        <v>1190</v>
      </c>
      <c r="G196" s="41">
        <v>293607433</v>
      </c>
      <c r="H196" s="42">
        <v>2.6679999999999997</v>
      </c>
      <c r="I196" s="41">
        <v>339231585</v>
      </c>
      <c r="J196" s="41">
        <v>2862148.5700000003</v>
      </c>
      <c r="K196" s="41">
        <v>2860457.4400000004</v>
      </c>
      <c r="L196" s="41">
        <v>0</v>
      </c>
      <c r="M196" s="41">
        <v>2860457.4400000004</v>
      </c>
      <c r="N196" s="41">
        <v>0</v>
      </c>
      <c r="O196" s="41">
        <v>157901.71</v>
      </c>
      <c r="P196" s="41">
        <v>33996.58</v>
      </c>
      <c r="Q196" s="41">
        <v>3458212</v>
      </c>
      <c r="R196" s="41">
        <v>0</v>
      </c>
      <c r="S196" s="41">
        <v>0</v>
      </c>
      <c r="T196" s="41">
        <v>1316442.5900000001</v>
      </c>
      <c r="U196" s="41">
        <v>0</v>
      </c>
      <c r="V196" s="41">
        <v>0</v>
      </c>
      <c r="W196" s="41">
        <v>7827010.3200000003</v>
      </c>
      <c r="X196" s="43">
        <v>2.5015767450890361E-2</v>
      </c>
      <c r="Y196" s="41">
        <v>11250</v>
      </c>
      <c r="Z196" s="41">
        <v>24500</v>
      </c>
      <c r="AA196" s="41">
        <v>715</v>
      </c>
      <c r="AB196" s="41">
        <v>36465</v>
      </c>
      <c r="AC196" s="41">
        <v>0</v>
      </c>
      <c r="AD196" s="41">
        <v>36465</v>
      </c>
      <c r="AE196" s="41">
        <v>0</v>
      </c>
      <c r="AF196" s="41">
        <v>0</v>
      </c>
      <c r="AG196" s="43">
        <f t="shared" si="9"/>
        <v>3052355.7300000004</v>
      </c>
      <c r="AH196" s="43">
        <f t="shared" si="10"/>
        <v>3458212</v>
      </c>
      <c r="AI196" s="43">
        <f t="shared" si="11"/>
        <v>1316442.5900000001</v>
      </c>
      <c r="AJ196" s="41">
        <v>329584304</v>
      </c>
      <c r="AK196" s="41">
        <v>334426752</v>
      </c>
      <c r="AL196" s="41">
        <v>352378788</v>
      </c>
      <c r="AM196" s="41">
        <v>338796614.66666669</v>
      </c>
      <c r="AN196" s="41">
        <v>117649.22268399299</v>
      </c>
      <c r="AO196" s="44"/>
    </row>
    <row r="197" spans="1:41" s="34" customFormat="1" ht="16.5" x14ac:dyDescent="0.3">
      <c r="A197" s="34" t="s">
        <v>452</v>
      </c>
      <c r="B197" s="34" t="s">
        <v>453</v>
      </c>
      <c r="C197" s="34" t="s">
        <v>435</v>
      </c>
      <c r="D197" s="39">
        <v>1</v>
      </c>
      <c r="E197" s="39" t="s">
        <v>1246</v>
      </c>
      <c r="F197" s="40" t="s">
        <v>1190</v>
      </c>
      <c r="G197" s="41">
        <v>1497734085</v>
      </c>
      <c r="H197" s="42">
        <v>4.056</v>
      </c>
      <c r="I197" s="41">
        <v>2501632974</v>
      </c>
      <c r="J197" s="41">
        <v>21106658.559999999</v>
      </c>
      <c r="K197" s="41">
        <v>20966385.039999999</v>
      </c>
      <c r="L197" s="41">
        <v>0</v>
      </c>
      <c r="M197" s="41">
        <v>20966385.039999999</v>
      </c>
      <c r="N197" s="41">
        <v>0</v>
      </c>
      <c r="O197" s="41">
        <v>1157400.53</v>
      </c>
      <c r="P197" s="41">
        <v>249205.79</v>
      </c>
      <c r="Q197" s="41">
        <v>17093564</v>
      </c>
      <c r="R197" s="41">
        <v>0</v>
      </c>
      <c r="S197" s="41">
        <v>0</v>
      </c>
      <c r="T197" s="41">
        <v>21240893.899999999</v>
      </c>
      <c r="U197" s="41">
        <v>0</v>
      </c>
      <c r="V197" s="41">
        <v>0</v>
      </c>
      <c r="W197" s="41">
        <v>60707449.259999998</v>
      </c>
      <c r="X197" s="43">
        <v>3.2924704301142999E-2</v>
      </c>
      <c r="Y197" s="41">
        <v>39383.64</v>
      </c>
      <c r="Z197" s="41">
        <v>123500</v>
      </c>
      <c r="AA197" s="41">
        <v>3257.6728000000003</v>
      </c>
      <c r="AB197" s="41">
        <v>166141.31280000001</v>
      </c>
      <c r="AC197" s="41">
        <v>-1750</v>
      </c>
      <c r="AD197" s="41">
        <v>164391.31280000001</v>
      </c>
      <c r="AE197" s="41">
        <v>0</v>
      </c>
      <c r="AF197" s="41">
        <v>0</v>
      </c>
      <c r="AG197" s="43">
        <f t="shared" si="9"/>
        <v>22372991.359999999</v>
      </c>
      <c r="AH197" s="43">
        <f t="shared" si="10"/>
        <v>17093564</v>
      </c>
      <c r="AI197" s="43">
        <f t="shared" si="11"/>
        <v>21240893.899999999</v>
      </c>
      <c r="AJ197" s="41">
        <v>2219982528</v>
      </c>
      <c r="AK197" s="41">
        <v>2444746029</v>
      </c>
      <c r="AL197" s="41">
        <v>2601826253</v>
      </c>
      <c r="AM197" s="41">
        <v>2422184936.6666665</v>
      </c>
      <c r="AN197" s="41">
        <v>868356.24430955399</v>
      </c>
      <c r="AO197" s="44"/>
    </row>
    <row r="198" spans="1:41" s="34" customFormat="1" ht="16.5" x14ac:dyDescent="0.3">
      <c r="A198" s="34" t="s">
        <v>454</v>
      </c>
      <c r="B198" s="34" t="s">
        <v>455</v>
      </c>
      <c r="C198" s="34" t="s">
        <v>435</v>
      </c>
      <c r="D198" s="39">
        <v>2</v>
      </c>
      <c r="E198" s="39" t="s">
        <v>1247</v>
      </c>
      <c r="F198" s="40" t="s">
        <v>1190</v>
      </c>
      <c r="G198" s="41">
        <v>33181893</v>
      </c>
      <c r="H198" s="42">
        <v>3.1469999999999998</v>
      </c>
      <c r="I198" s="41">
        <v>39554354</v>
      </c>
      <c r="J198" s="41">
        <v>333726.11</v>
      </c>
      <c r="K198" s="41">
        <v>333726.11</v>
      </c>
      <c r="L198" s="41">
        <v>0</v>
      </c>
      <c r="M198" s="41">
        <v>333726.11</v>
      </c>
      <c r="N198" s="41">
        <v>0</v>
      </c>
      <c r="O198" s="41">
        <v>18422.18</v>
      </c>
      <c r="P198" s="41">
        <v>3966.33</v>
      </c>
      <c r="Q198" s="41">
        <v>403411</v>
      </c>
      <c r="R198" s="41">
        <v>172701</v>
      </c>
      <c r="S198" s="41">
        <v>0</v>
      </c>
      <c r="T198" s="41">
        <v>111393.3</v>
      </c>
      <c r="U198" s="41">
        <v>0</v>
      </c>
      <c r="V198" s="41">
        <v>0</v>
      </c>
      <c r="W198" s="41">
        <v>1043619.92</v>
      </c>
      <c r="X198" s="43">
        <v>2.5977892095744012E-2</v>
      </c>
      <c r="Y198" s="41">
        <v>1250</v>
      </c>
      <c r="Z198" s="41">
        <v>4750</v>
      </c>
      <c r="AA198" s="41">
        <v>120</v>
      </c>
      <c r="AB198" s="41">
        <v>6120</v>
      </c>
      <c r="AC198" s="41">
        <v>0</v>
      </c>
      <c r="AD198" s="41">
        <v>6120</v>
      </c>
      <c r="AE198" s="41">
        <v>0</v>
      </c>
      <c r="AF198" s="41">
        <v>0</v>
      </c>
      <c r="AG198" s="43">
        <f t="shared" si="9"/>
        <v>356114.62</v>
      </c>
      <c r="AH198" s="43">
        <f t="shared" si="10"/>
        <v>576112</v>
      </c>
      <c r="AI198" s="43">
        <f t="shared" si="11"/>
        <v>111393.3</v>
      </c>
      <c r="AJ198" s="41">
        <v>38491794</v>
      </c>
      <c r="AK198" s="41">
        <v>39111283</v>
      </c>
      <c r="AL198" s="41">
        <v>45135172</v>
      </c>
      <c r="AM198" s="41">
        <v>40912749.666666664</v>
      </c>
      <c r="AN198" s="41">
        <v>15086.673246644999</v>
      </c>
      <c r="AO198" s="44"/>
    </row>
    <row r="199" spans="1:41" s="34" customFormat="1" ht="16.5" x14ac:dyDescent="0.3">
      <c r="A199" s="34" t="s">
        <v>456</v>
      </c>
      <c r="B199" s="34" t="s">
        <v>457</v>
      </c>
      <c r="C199" s="34" t="s">
        <v>435</v>
      </c>
      <c r="D199" s="39">
        <v>3</v>
      </c>
      <c r="E199" s="39" t="s">
        <v>1247</v>
      </c>
      <c r="F199" s="40" t="s">
        <v>1190</v>
      </c>
      <c r="G199" s="41">
        <v>110405149</v>
      </c>
      <c r="H199" s="42">
        <v>2.9950000000000001</v>
      </c>
      <c r="I199" s="41">
        <v>126453959</v>
      </c>
      <c r="J199" s="41">
        <v>1066911.32</v>
      </c>
      <c r="K199" s="41">
        <v>1066567.03</v>
      </c>
      <c r="L199" s="41">
        <v>0</v>
      </c>
      <c r="M199" s="41">
        <v>1066567.03</v>
      </c>
      <c r="N199" s="41">
        <v>0</v>
      </c>
      <c r="O199" s="41">
        <v>58875.97</v>
      </c>
      <c r="P199" s="41">
        <v>12676.06</v>
      </c>
      <c r="Q199" s="41">
        <v>1383151</v>
      </c>
      <c r="R199" s="41">
        <v>548800</v>
      </c>
      <c r="S199" s="41">
        <v>0</v>
      </c>
      <c r="T199" s="41">
        <v>232873.17</v>
      </c>
      <c r="U199" s="41">
        <v>0</v>
      </c>
      <c r="V199" s="41">
        <v>0</v>
      </c>
      <c r="W199" s="41">
        <v>3302943.23</v>
      </c>
      <c r="X199" s="43">
        <v>2.8587100003896537E-2</v>
      </c>
      <c r="Y199" s="41">
        <v>250</v>
      </c>
      <c r="Z199" s="41">
        <v>7500</v>
      </c>
      <c r="AA199" s="41">
        <v>155</v>
      </c>
      <c r="AB199" s="41">
        <v>7905</v>
      </c>
      <c r="AC199" s="41">
        <v>0</v>
      </c>
      <c r="AD199" s="41">
        <v>7905</v>
      </c>
      <c r="AE199" s="41">
        <v>0</v>
      </c>
      <c r="AF199" s="41">
        <v>0</v>
      </c>
      <c r="AG199" s="43">
        <f t="shared" si="9"/>
        <v>1138119.06</v>
      </c>
      <c r="AH199" s="43">
        <f t="shared" si="10"/>
        <v>1931951</v>
      </c>
      <c r="AI199" s="43">
        <f t="shared" si="11"/>
        <v>232873.17</v>
      </c>
      <c r="AJ199" s="41">
        <v>130282930</v>
      </c>
      <c r="AK199" s="41">
        <v>124107936</v>
      </c>
      <c r="AL199" s="41">
        <v>136444582</v>
      </c>
      <c r="AM199" s="41">
        <v>130278482.66666667</v>
      </c>
      <c r="AN199" s="41">
        <v>45638.731361222999</v>
      </c>
      <c r="AO199" s="44"/>
    </row>
    <row r="200" spans="1:41" s="34" customFormat="1" ht="16.5" x14ac:dyDescent="0.3">
      <c r="A200" s="34" t="s">
        <v>458</v>
      </c>
      <c r="B200" s="34" t="s">
        <v>459</v>
      </c>
      <c r="C200" s="34" t="s">
        <v>435</v>
      </c>
      <c r="D200" s="39">
        <v>1</v>
      </c>
      <c r="E200" s="39" t="s">
        <v>1246</v>
      </c>
      <c r="F200" s="40" t="s">
        <v>1190</v>
      </c>
      <c r="G200" s="41">
        <v>664732029</v>
      </c>
      <c r="H200" s="42">
        <v>3.2929999999999997</v>
      </c>
      <c r="I200" s="41">
        <v>870951318</v>
      </c>
      <c r="J200" s="41">
        <v>7348348.9699999997</v>
      </c>
      <c r="K200" s="41">
        <v>7326757.5199999996</v>
      </c>
      <c r="L200" s="41">
        <v>0</v>
      </c>
      <c r="M200" s="41">
        <v>7326757.5199999996</v>
      </c>
      <c r="N200" s="41">
        <v>0</v>
      </c>
      <c r="O200" s="41">
        <v>404447.42</v>
      </c>
      <c r="P200" s="41">
        <v>87094.79</v>
      </c>
      <c r="Q200" s="41">
        <v>8445901</v>
      </c>
      <c r="R200" s="41">
        <v>4351847</v>
      </c>
      <c r="S200" s="41">
        <v>0</v>
      </c>
      <c r="T200" s="41">
        <v>1256343.5</v>
      </c>
      <c r="U200" s="41">
        <v>0</v>
      </c>
      <c r="V200" s="41">
        <v>0</v>
      </c>
      <c r="W200" s="41">
        <v>21872391.23</v>
      </c>
      <c r="X200" s="43">
        <v>2.8330980933842464E-2</v>
      </c>
      <c r="Y200" s="41">
        <v>15000</v>
      </c>
      <c r="Z200" s="41">
        <v>51250</v>
      </c>
      <c r="AA200" s="41">
        <v>1325</v>
      </c>
      <c r="AB200" s="41">
        <v>67575</v>
      </c>
      <c r="AC200" s="41">
        <v>0</v>
      </c>
      <c r="AD200" s="41">
        <v>67575</v>
      </c>
      <c r="AE200" s="41">
        <v>0</v>
      </c>
      <c r="AF200" s="41">
        <v>0</v>
      </c>
      <c r="AG200" s="43">
        <f t="shared" si="9"/>
        <v>7818299.7299999995</v>
      </c>
      <c r="AH200" s="43">
        <f t="shared" si="10"/>
        <v>12797748</v>
      </c>
      <c r="AI200" s="43">
        <f t="shared" si="11"/>
        <v>1256343.5</v>
      </c>
      <c r="AJ200" s="41">
        <v>846817316</v>
      </c>
      <c r="AK200" s="41">
        <v>853778835</v>
      </c>
      <c r="AL200" s="41">
        <v>957314286</v>
      </c>
      <c r="AM200" s="41">
        <v>885970145.66666663</v>
      </c>
      <c r="AN200" s="41">
        <v>319542.18545749498</v>
      </c>
      <c r="AO200" s="44"/>
    </row>
    <row r="201" spans="1:41" s="34" customFormat="1" ht="16.5" x14ac:dyDescent="0.3">
      <c r="A201" s="34" t="s">
        <v>460</v>
      </c>
      <c r="B201" s="34" t="s">
        <v>461</v>
      </c>
      <c r="C201" s="34" t="s">
        <v>435</v>
      </c>
      <c r="D201" s="39">
        <v>2</v>
      </c>
      <c r="E201" s="39" t="s">
        <v>1246</v>
      </c>
      <c r="F201" s="40" t="s">
        <v>1190</v>
      </c>
      <c r="G201" s="41">
        <v>3991145100</v>
      </c>
      <c r="H201" s="42">
        <v>3.3090000000000002</v>
      </c>
      <c r="I201" s="41">
        <v>6016967157</v>
      </c>
      <c r="J201" s="41">
        <v>50766068.660000004</v>
      </c>
      <c r="K201" s="41">
        <v>50664021.170000002</v>
      </c>
      <c r="L201" s="41">
        <v>0</v>
      </c>
      <c r="M201" s="41">
        <v>50664021.170000002</v>
      </c>
      <c r="N201" s="41">
        <v>0</v>
      </c>
      <c r="O201" s="41">
        <v>0</v>
      </c>
      <c r="P201" s="41">
        <v>602205.06000000006</v>
      </c>
      <c r="Q201" s="41">
        <v>34306047</v>
      </c>
      <c r="R201" s="41">
        <v>0</v>
      </c>
      <c r="S201" s="41">
        <v>0</v>
      </c>
      <c r="T201" s="41">
        <v>44415511.710000001</v>
      </c>
      <c r="U201" s="41">
        <v>0</v>
      </c>
      <c r="V201" s="41">
        <v>1958265</v>
      </c>
      <c r="W201" s="41">
        <v>131946049.94</v>
      </c>
      <c r="X201" s="43">
        <v>2.5737478123611164E-2</v>
      </c>
      <c r="Y201" s="41">
        <v>94193.99</v>
      </c>
      <c r="Z201" s="41">
        <v>181250</v>
      </c>
      <c r="AA201" s="41">
        <v>5508.8797999999997</v>
      </c>
      <c r="AB201" s="41">
        <v>280952.86979999999</v>
      </c>
      <c r="AC201" s="41">
        <v>0</v>
      </c>
      <c r="AD201" s="41">
        <v>280952.86979999999</v>
      </c>
      <c r="AE201" s="41">
        <v>0</v>
      </c>
      <c r="AF201" s="41">
        <v>0</v>
      </c>
      <c r="AG201" s="43">
        <f t="shared" si="9"/>
        <v>51266226.230000004</v>
      </c>
      <c r="AH201" s="43">
        <f t="shared" si="10"/>
        <v>34306047</v>
      </c>
      <c r="AI201" s="43">
        <f t="shared" si="11"/>
        <v>46373776.710000001</v>
      </c>
      <c r="AJ201" s="41">
        <v>5253029186</v>
      </c>
      <c r="AK201" s="41">
        <v>5874802288</v>
      </c>
      <c r="AL201" s="41">
        <v>6426964734</v>
      </c>
      <c r="AM201" s="41">
        <v>5851598736</v>
      </c>
      <c r="AN201" s="41">
        <v>2142319.435678422</v>
      </c>
      <c r="AO201" s="44"/>
    </row>
    <row r="202" spans="1:41" s="34" customFormat="1" ht="16.5" x14ac:dyDescent="0.3">
      <c r="A202" s="34" t="s">
        <v>462</v>
      </c>
      <c r="B202" s="34" t="s">
        <v>463</v>
      </c>
      <c r="C202" s="34" t="s">
        <v>464</v>
      </c>
      <c r="D202" s="39">
        <v>3</v>
      </c>
      <c r="E202" s="39" t="s">
        <v>1246</v>
      </c>
      <c r="F202" s="40" t="s">
        <v>1190</v>
      </c>
      <c r="G202" s="41">
        <v>3114054400</v>
      </c>
      <c r="H202" s="42">
        <v>4.157</v>
      </c>
      <c r="I202" s="41">
        <v>4776645335</v>
      </c>
      <c r="J202" s="41">
        <v>16169085.369999999</v>
      </c>
      <c r="K202" s="41">
        <v>16123380.539999999</v>
      </c>
      <c r="L202" s="41">
        <v>0</v>
      </c>
      <c r="M202" s="41">
        <v>16123380.539999999</v>
      </c>
      <c r="N202" s="41">
        <v>0</v>
      </c>
      <c r="O202" s="41">
        <v>0</v>
      </c>
      <c r="P202" s="41">
        <v>718210.88</v>
      </c>
      <c r="Q202" s="41">
        <v>51450171</v>
      </c>
      <c r="R202" s="41">
        <v>0</v>
      </c>
      <c r="S202" s="41">
        <v>0</v>
      </c>
      <c r="T202" s="41">
        <v>59551677.07</v>
      </c>
      <c r="U202" s="41">
        <v>0</v>
      </c>
      <c r="V202" s="41">
        <v>1589556.32</v>
      </c>
      <c r="W202" s="41">
        <v>129432995.81</v>
      </c>
      <c r="X202" s="43">
        <v>3.8332561325680317E-2</v>
      </c>
      <c r="Y202" s="41">
        <v>22746.579999999998</v>
      </c>
      <c r="Z202" s="41">
        <v>56000</v>
      </c>
      <c r="AA202" s="41">
        <v>1574.9316000000001</v>
      </c>
      <c r="AB202" s="41">
        <v>80321.511599999998</v>
      </c>
      <c r="AC202" s="41">
        <v>0</v>
      </c>
      <c r="AD202" s="41">
        <v>80321.511599999998</v>
      </c>
      <c r="AE202" s="41">
        <v>0</v>
      </c>
      <c r="AF202" s="41">
        <v>0</v>
      </c>
      <c r="AG202" s="43">
        <f t="shared" si="9"/>
        <v>16841591.419999998</v>
      </c>
      <c r="AH202" s="43">
        <f t="shared" si="10"/>
        <v>51450171</v>
      </c>
      <c r="AI202" s="43">
        <f t="shared" si="11"/>
        <v>61141233.390000001</v>
      </c>
      <c r="AJ202" s="41">
        <v>4193145253</v>
      </c>
      <c r="AK202" s="41">
        <v>4763242036</v>
      </c>
      <c r="AL202" s="41">
        <v>5297628386</v>
      </c>
      <c r="AM202" s="41">
        <v>4751338558.333333</v>
      </c>
      <c r="AN202" s="41">
        <v>1767499.794498438</v>
      </c>
      <c r="AO202" s="44"/>
    </row>
    <row r="203" spans="1:41" s="34" customFormat="1" ht="16.5" x14ac:dyDescent="0.3">
      <c r="A203" s="34" t="s">
        <v>465</v>
      </c>
      <c r="B203" s="34" t="s">
        <v>466</v>
      </c>
      <c r="C203" s="34" t="s">
        <v>464</v>
      </c>
      <c r="D203" s="39">
        <v>1</v>
      </c>
      <c r="E203" s="39" t="s">
        <v>1246</v>
      </c>
      <c r="F203" s="40" t="s">
        <v>1190</v>
      </c>
      <c r="G203" s="41">
        <v>5314118200</v>
      </c>
      <c r="H203" s="42">
        <v>3.4889999999999999</v>
      </c>
      <c r="I203" s="41">
        <v>7752291229</v>
      </c>
      <c r="J203" s="41">
        <v>26241734.5</v>
      </c>
      <c r="K203" s="41">
        <v>26217845.489999998</v>
      </c>
      <c r="L203" s="41">
        <v>0</v>
      </c>
      <c r="M203" s="41">
        <v>26217845.489999998</v>
      </c>
      <c r="N203" s="41">
        <v>0</v>
      </c>
      <c r="O203" s="41">
        <v>0</v>
      </c>
      <c r="P203" s="41">
        <v>1167815.8899999999</v>
      </c>
      <c r="Q203" s="41">
        <v>84437385</v>
      </c>
      <c r="R203" s="41">
        <v>0</v>
      </c>
      <c r="S203" s="41">
        <v>0</v>
      </c>
      <c r="T203" s="41">
        <v>70723709.209999993</v>
      </c>
      <c r="U203" s="41">
        <v>265705.90999999997</v>
      </c>
      <c r="V203" s="41">
        <v>2561016.0099999998</v>
      </c>
      <c r="W203" s="41">
        <v>185373477.50999999</v>
      </c>
      <c r="X203" s="43">
        <v>3.8595561251969536E-2</v>
      </c>
      <c r="Y203" s="41">
        <v>18272.599999999999</v>
      </c>
      <c r="Z203" s="41">
        <v>81500</v>
      </c>
      <c r="AA203" s="41">
        <v>1995.4520000000002</v>
      </c>
      <c r="AB203" s="41">
        <v>101768.05200000001</v>
      </c>
      <c r="AC203" s="41">
        <v>0</v>
      </c>
      <c r="AD203" s="41">
        <v>101768.05200000001</v>
      </c>
      <c r="AE203" s="41">
        <v>0</v>
      </c>
      <c r="AF203" s="41">
        <v>0</v>
      </c>
      <c r="AG203" s="43">
        <f t="shared" si="9"/>
        <v>27385661.379999999</v>
      </c>
      <c r="AH203" s="43">
        <f t="shared" si="10"/>
        <v>84437385</v>
      </c>
      <c r="AI203" s="43">
        <f t="shared" si="11"/>
        <v>73550431.129999995</v>
      </c>
      <c r="AJ203" s="41">
        <v>6871381125</v>
      </c>
      <c r="AK203" s="41">
        <v>7676477513</v>
      </c>
      <c r="AL203" s="41">
        <v>8351512744</v>
      </c>
      <c r="AM203" s="41">
        <v>7633123794</v>
      </c>
      <c r="AN203" s="41">
        <v>2785800.362196852</v>
      </c>
      <c r="AO203" s="44"/>
    </row>
    <row r="204" spans="1:41" s="34" customFormat="1" ht="16.5" x14ac:dyDescent="0.3">
      <c r="A204" s="34" t="s">
        <v>467</v>
      </c>
      <c r="B204" s="34" t="s">
        <v>468</v>
      </c>
      <c r="C204" s="34" t="s">
        <v>464</v>
      </c>
      <c r="D204" s="39">
        <v>2</v>
      </c>
      <c r="E204" s="39" t="s">
        <v>1246</v>
      </c>
      <c r="F204" s="40" t="s">
        <v>1190</v>
      </c>
      <c r="G204" s="41">
        <v>1066256400</v>
      </c>
      <c r="H204" s="42">
        <v>3.2570000000000001</v>
      </c>
      <c r="I204" s="41">
        <v>1540542582</v>
      </c>
      <c r="J204" s="41">
        <v>5214782.09</v>
      </c>
      <c r="K204" s="41">
        <v>5212775.6399999997</v>
      </c>
      <c r="L204" s="41">
        <v>0</v>
      </c>
      <c r="M204" s="41">
        <v>5212775.6399999997</v>
      </c>
      <c r="N204" s="41">
        <v>0</v>
      </c>
      <c r="O204" s="41">
        <v>0</v>
      </c>
      <c r="P204" s="41">
        <v>232159.39</v>
      </c>
      <c r="Q204" s="41">
        <v>0</v>
      </c>
      <c r="R204" s="41">
        <v>17935180</v>
      </c>
      <c r="S204" s="41">
        <v>0</v>
      </c>
      <c r="T204" s="41">
        <v>10731444.220000001</v>
      </c>
      <c r="U204" s="41">
        <v>106625.64</v>
      </c>
      <c r="V204" s="41">
        <v>504975.21</v>
      </c>
      <c r="W204" s="41">
        <v>34723160.100000001</v>
      </c>
      <c r="X204" s="43">
        <v>2.7112616105556372E-2</v>
      </c>
      <c r="Y204" s="41">
        <v>2000</v>
      </c>
      <c r="Z204" s="41">
        <v>19250</v>
      </c>
      <c r="AA204" s="41">
        <v>425</v>
      </c>
      <c r="AB204" s="41">
        <v>21675</v>
      </c>
      <c r="AC204" s="41">
        <v>250</v>
      </c>
      <c r="AD204" s="41">
        <v>21925</v>
      </c>
      <c r="AE204" s="41">
        <v>0</v>
      </c>
      <c r="AF204" s="41">
        <v>0</v>
      </c>
      <c r="AG204" s="43">
        <f t="shared" si="9"/>
        <v>5444935.0299999993</v>
      </c>
      <c r="AH204" s="43">
        <f t="shared" si="10"/>
        <v>17935180</v>
      </c>
      <c r="AI204" s="43">
        <f t="shared" si="11"/>
        <v>11343045.070000002</v>
      </c>
      <c r="AJ204" s="41">
        <v>1423615175</v>
      </c>
      <c r="AK204" s="41">
        <v>1514927142</v>
      </c>
      <c r="AL204" s="41">
        <v>1637874654</v>
      </c>
      <c r="AM204" s="41">
        <v>1525472323.6666667</v>
      </c>
      <c r="AN204" s="41">
        <v>545957.67204178195</v>
      </c>
      <c r="AO204" s="44"/>
    </row>
    <row r="205" spans="1:41" s="34" customFormat="1" ht="16.5" x14ac:dyDescent="0.3">
      <c r="A205" s="34" t="s">
        <v>469</v>
      </c>
      <c r="B205" s="34" t="s">
        <v>470</v>
      </c>
      <c r="C205" s="34" t="s">
        <v>464</v>
      </c>
      <c r="D205" s="39">
        <v>3</v>
      </c>
      <c r="E205" s="39" t="s">
        <v>1247</v>
      </c>
      <c r="F205" s="40" t="s">
        <v>1190</v>
      </c>
      <c r="G205" s="41">
        <v>2276824900</v>
      </c>
      <c r="H205" s="42">
        <v>2.6030000000000002</v>
      </c>
      <c r="I205" s="41">
        <v>3049686803</v>
      </c>
      <c r="J205" s="41">
        <v>10323279.789999999</v>
      </c>
      <c r="K205" s="41">
        <v>10307068.050000001</v>
      </c>
      <c r="L205" s="41">
        <v>0</v>
      </c>
      <c r="M205" s="41">
        <v>10307068.050000001</v>
      </c>
      <c r="N205" s="41">
        <v>0</v>
      </c>
      <c r="O205" s="41">
        <v>0</v>
      </c>
      <c r="P205" s="41">
        <v>459168.71</v>
      </c>
      <c r="Q205" s="41">
        <v>35226434</v>
      </c>
      <c r="R205" s="41">
        <v>0</v>
      </c>
      <c r="S205" s="41">
        <v>0</v>
      </c>
      <c r="T205" s="41">
        <v>12254481.640000001</v>
      </c>
      <c r="U205" s="41">
        <v>0</v>
      </c>
      <c r="V205" s="41">
        <v>1006751.41</v>
      </c>
      <c r="W205" s="41">
        <v>59253903.810000002</v>
      </c>
      <c r="X205" s="43">
        <v>2.2254429532332792E-2</v>
      </c>
      <c r="Y205" s="41">
        <v>3250</v>
      </c>
      <c r="Z205" s="41">
        <v>42500</v>
      </c>
      <c r="AA205" s="41">
        <v>915</v>
      </c>
      <c r="AB205" s="41">
        <v>46665</v>
      </c>
      <c r="AC205" s="41">
        <v>0</v>
      </c>
      <c r="AD205" s="41">
        <v>46665</v>
      </c>
      <c r="AE205" s="41">
        <v>0</v>
      </c>
      <c r="AF205" s="41">
        <v>0</v>
      </c>
      <c r="AG205" s="43">
        <f t="shared" si="9"/>
        <v>10766236.760000002</v>
      </c>
      <c r="AH205" s="43">
        <f t="shared" si="10"/>
        <v>35226434</v>
      </c>
      <c r="AI205" s="43">
        <f t="shared" si="11"/>
        <v>13261233.050000001</v>
      </c>
      <c r="AJ205" s="41">
        <v>2807894626</v>
      </c>
      <c r="AK205" s="41">
        <v>3018736139</v>
      </c>
      <c r="AL205" s="41">
        <v>3336374633</v>
      </c>
      <c r="AM205" s="41">
        <v>3054335132.6666665</v>
      </c>
      <c r="AN205" s="41">
        <v>1112596.231735989</v>
      </c>
      <c r="AO205" s="44"/>
    </row>
    <row r="206" spans="1:41" s="34" customFormat="1" ht="16.5" x14ac:dyDescent="0.3">
      <c r="A206" s="34" t="s">
        <v>471</v>
      </c>
      <c r="B206" s="34" t="s">
        <v>472</v>
      </c>
      <c r="C206" s="34" t="s">
        <v>464</v>
      </c>
      <c r="D206" s="39">
        <v>1</v>
      </c>
      <c r="E206" s="39" t="s">
        <v>1246</v>
      </c>
      <c r="F206" s="40" t="s">
        <v>1190</v>
      </c>
      <c r="G206" s="41">
        <v>4840836420</v>
      </c>
      <c r="H206" s="42">
        <v>3.2410000000000001</v>
      </c>
      <c r="I206" s="41">
        <v>5435761071</v>
      </c>
      <c r="J206" s="41">
        <v>18400211.579999998</v>
      </c>
      <c r="K206" s="41">
        <v>18353839.219999999</v>
      </c>
      <c r="L206" s="41">
        <v>0</v>
      </c>
      <c r="M206" s="41">
        <v>18353839.219999999</v>
      </c>
      <c r="N206" s="41">
        <v>0</v>
      </c>
      <c r="O206" s="41">
        <v>0</v>
      </c>
      <c r="P206" s="41">
        <v>817660.85</v>
      </c>
      <c r="Q206" s="41">
        <v>41022064</v>
      </c>
      <c r="R206" s="41">
        <v>0</v>
      </c>
      <c r="S206" s="41">
        <v>0</v>
      </c>
      <c r="T206" s="41">
        <v>94429734.829999998</v>
      </c>
      <c r="U206" s="41">
        <v>484083.55</v>
      </c>
      <c r="V206" s="41">
        <v>1776939</v>
      </c>
      <c r="W206" s="41">
        <v>156884321.44999999</v>
      </c>
      <c r="X206" s="43">
        <v>5.1026947353787981E-2</v>
      </c>
      <c r="Y206" s="41">
        <v>12504.18</v>
      </c>
      <c r="Z206" s="41">
        <v>51000</v>
      </c>
      <c r="AA206" s="41">
        <v>1270.0835999999999</v>
      </c>
      <c r="AB206" s="41">
        <v>64774.263599999998</v>
      </c>
      <c r="AC206" s="41">
        <v>-6000</v>
      </c>
      <c r="AD206" s="41">
        <v>58774.263599999998</v>
      </c>
      <c r="AE206" s="41">
        <v>0</v>
      </c>
      <c r="AF206" s="41">
        <v>0</v>
      </c>
      <c r="AG206" s="43">
        <f t="shared" si="9"/>
        <v>19171500.07</v>
      </c>
      <c r="AH206" s="43">
        <f t="shared" si="10"/>
        <v>41022064</v>
      </c>
      <c r="AI206" s="43">
        <f t="shared" si="11"/>
        <v>96690757.379999995</v>
      </c>
      <c r="AJ206" s="41">
        <v>5112962931</v>
      </c>
      <c r="AK206" s="41">
        <v>5330821801</v>
      </c>
      <c r="AL206" s="41">
        <v>6101380792</v>
      </c>
      <c r="AM206" s="41">
        <v>5515055174.666667</v>
      </c>
      <c r="AN206" s="41">
        <v>2033791.8635394359</v>
      </c>
      <c r="AO206" s="44"/>
    </row>
    <row r="207" spans="1:41" s="34" customFormat="1" ht="16.5" x14ac:dyDescent="0.3">
      <c r="A207" s="34" t="s">
        <v>473</v>
      </c>
      <c r="B207" s="34" t="s">
        <v>474</v>
      </c>
      <c r="C207" s="34" t="s">
        <v>464</v>
      </c>
      <c r="D207" s="39">
        <v>2</v>
      </c>
      <c r="E207" s="39" t="s">
        <v>1247</v>
      </c>
      <c r="F207" s="40" t="s">
        <v>1190</v>
      </c>
      <c r="G207" s="41">
        <v>757315100</v>
      </c>
      <c r="H207" s="42">
        <v>2.3109999999999999</v>
      </c>
      <c r="I207" s="41">
        <v>928379107</v>
      </c>
      <c r="J207" s="41">
        <v>3142590.66</v>
      </c>
      <c r="K207" s="41">
        <v>3138852.7</v>
      </c>
      <c r="L207" s="41">
        <v>0</v>
      </c>
      <c r="M207" s="41">
        <v>3138852.7</v>
      </c>
      <c r="N207" s="41">
        <v>0</v>
      </c>
      <c r="O207" s="41">
        <v>0</v>
      </c>
      <c r="P207" s="41">
        <v>139801.49</v>
      </c>
      <c r="Q207" s="41">
        <v>6022594</v>
      </c>
      <c r="R207" s="41">
        <v>3340076</v>
      </c>
      <c r="S207" s="41">
        <v>0</v>
      </c>
      <c r="T207" s="41">
        <v>4856284.53</v>
      </c>
      <c r="U207" s="41" t="s">
        <v>1248</v>
      </c>
      <c r="V207" s="41" t="s">
        <v>1248</v>
      </c>
      <c r="W207" s="41">
        <v>17497608.719999999</v>
      </c>
      <c r="X207" s="43">
        <v>2.0306235527797534E-2</v>
      </c>
      <c r="Y207" s="41">
        <v>0</v>
      </c>
      <c r="Z207" s="41">
        <v>5000</v>
      </c>
      <c r="AA207" s="41">
        <v>100</v>
      </c>
      <c r="AB207" s="41">
        <v>5100</v>
      </c>
      <c r="AC207" s="41">
        <v>0</v>
      </c>
      <c r="AD207" s="41">
        <v>5100</v>
      </c>
      <c r="AE207" s="41">
        <v>0</v>
      </c>
      <c r="AF207" s="41">
        <v>0</v>
      </c>
      <c r="AG207" s="43">
        <f t="shared" si="9"/>
        <v>3278654.1900000004</v>
      </c>
      <c r="AH207" s="43">
        <f t="shared" si="10"/>
        <v>9362670</v>
      </c>
      <c r="AI207" s="43">
        <f t="shared" si="11"/>
        <v>4856284.53</v>
      </c>
      <c r="AJ207" s="41">
        <v>806530708</v>
      </c>
      <c r="AK207" s="41">
        <v>928995098</v>
      </c>
      <c r="AL207" s="41">
        <v>1040696853</v>
      </c>
      <c r="AM207" s="41">
        <v>925407553</v>
      </c>
      <c r="AN207" s="41">
        <v>346898.60410104902</v>
      </c>
      <c r="AO207" s="44"/>
    </row>
    <row r="208" spans="1:41" s="34" customFormat="1" ht="16.5" x14ac:dyDescent="0.3">
      <c r="A208" s="34" t="s">
        <v>475</v>
      </c>
      <c r="B208" s="34" t="s">
        <v>443</v>
      </c>
      <c r="C208" s="34" t="s">
        <v>464</v>
      </c>
      <c r="D208" s="39">
        <v>3</v>
      </c>
      <c r="E208" s="39" t="s">
        <v>1247</v>
      </c>
      <c r="F208" s="40" t="s">
        <v>1190</v>
      </c>
      <c r="G208" s="41">
        <v>3207108800</v>
      </c>
      <c r="H208" s="42">
        <v>2.081</v>
      </c>
      <c r="I208" s="41">
        <v>4057822119</v>
      </c>
      <c r="J208" s="41">
        <v>13735847.58</v>
      </c>
      <c r="K208" s="41">
        <v>13637246.310000001</v>
      </c>
      <c r="L208" s="41">
        <v>0</v>
      </c>
      <c r="M208" s="41">
        <v>13637246.310000001</v>
      </c>
      <c r="N208" s="41">
        <v>0</v>
      </c>
      <c r="O208" s="41">
        <v>0</v>
      </c>
      <c r="P208" s="41">
        <v>608146</v>
      </c>
      <c r="Q208" s="41">
        <v>14926728</v>
      </c>
      <c r="R208" s="41">
        <v>18929640</v>
      </c>
      <c r="S208" s="41">
        <v>0</v>
      </c>
      <c r="T208" s="41">
        <v>16965359.550000001</v>
      </c>
      <c r="U208" s="41">
        <v>320711</v>
      </c>
      <c r="V208" s="41">
        <v>1347006</v>
      </c>
      <c r="W208" s="41">
        <v>66734836.859999999</v>
      </c>
      <c r="X208" s="43">
        <v>2.2026490371938726E-2</v>
      </c>
      <c r="Y208" s="41">
        <v>1750</v>
      </c>
      <c r="Z208" s="41">
        <v>37000</v>
      </c>
      <c r="AA208" s="41">
        <v>775</v>
      </c>
      <c r="AB208" s="41">
        <v>39525</v>
      </c>
      <c r="AC208" s="41">
        <v>0</v>
      </c>
      <c r="AD208" s="41">
        <v>39525</v>
      </c>
      <c r="AE208" s="41">
        <v>0</v>
      </c>
      <c r="AF208" s="41">
        <v>0</v>
      </c>
      <c r="AG208" s="43">
        <f t="shared" si="9"/>
        <v>14245392.310000001</v>
      </c>
      <c r="AH208" s="43">
        <f t="shared" si="10"/>
        <v>33856368</v>
      </c>
      <c r="AI208" s="43">
        <f t="shared" si="11"/>
        <v>18633076.550000001</v>
      </c>
      <c r="AJ208" s="41">
        <v>4073199516</v>
      </c>
      <c r="AK208" s="41">
        <v>4041014316</v>
      </c>
      <c r="AL208" s="41">
        <v>4545855422</v>
      </c>
      <c r="AM208" s="41">
        <v>4220023084.6666665</v>
      </c>
      <c r="AN208" s="41">
        <v>1515286.2253789259</v>
      </c>
      <c r="AO208" s="44"/>
    </row>
    <row r="209" spans="1:41" s="34" customFormat="1" ht="16.5" x14ac:dyDescent="0.3">
      <c r="A209" s="34" t="s">
        <v>476</v>
      </c>
      <c r="B209" s="34" t="s">
        <v>477</v>
      </c>
      <c r="C209" s="34" t="s">
        <v>464</v>
      </c>
      <c r="D209" s="39">
        <v>1</v>
      </c>
      <c r="E209" s="39" t="s">
        <v>1246</v>
      </c>
      <c r="F209" s="40" t="s">
        <v>1190</v>
      </c>
      <c r="G209" s="41">
        <v>1729624400</v>
      </c>
      <c r="H209" s="42">
        <v>3.508</v>
      </c>
      <c r="I209" s="41">
        <v>2688398304</v>
      </c>
      <c r="J209" s="41">
        <v>9100307.5700000003</v>
      </c>
      <c r="K209" s="41">
        <v>9093227.9299999997</v>
      </c>
      <c r="L209" s="41">
        <v>0</v>
      </c>
      <c r="M209" s="41">
        <v>9093227.9299999997</v>
      </c>
      <c r="N209" s="41">
        <v>0</v>
      </c>
      <c r="O209" s="41">
        <v>0</v>
      </c>
      <c r="P209" s="41">
        <v>405025.4</v>
      </c>
      <c r="Q209" s="41">
        <v>36943996</v>
      </c>
      <c r="R209" s="41">
        <v>0</v>
      </c>
      <c r="S209" s="41">
        <v>0</v>
      </c>
      <c r="T209" s="41">
        <v>13332991.99</v>
      </c>
      <c r="U209" s="41">
        <v>0</v>
      </c>
      <c r="V209" s="41">
        <v>892711.01</v>
      </c>
      <c r="W209" s="41">
        <v>60667952.329999998</v>
      </c>
      <c r="X209" s="43">
        <v>3.5038135206419019E-2</v>
      </c>
      <c r="Y209" s="41">
        <v>1000</v>
      </c>
      <c r="Z209" s="41">
        <v>13000</v>
      </c>
      <c r="AA209" s="41">
        <v>280</v>
      </c>
      <c r="AB209" s="41">
        <v>14280</v>
      </c>
      <c r="AC209" s="41">
        <v>0</v>
      </c>
      <c r="AD209" s="41">
        <v>14280</v>
      </c>
      <c r="AE209" s="41">
        <v>0</v>
      </c>
      <c r="AF209" s="41">
        <v>0</v>
      </c>
      <c r="AG209" s="43">
        <f t="shared" si="9"/>
        <v>9498253.3300000001</v>
      </c>
      <c r="AH209" s="43">
        <f t="shared" si="10"/>
        <v>36943996</v>
      </c>
      <c r="AI209" s="43">
        <f t="shared" si="11"/>
        <v>14225703</v>
      </c>
      <c r="AJ209" s="41">
        <v>2454486652</v>
      </c>
      <c r="AK209" s="41">
        <v>2677425509</v>
      </c>
      <c r="AL209" s="41">
        <v>2968192618</v>
      </c>
      <c r="AM209" s="41">
        <v>2700034926.3333335</v>
      </c>
      <c r="AN209" s="41">
        <v>989613.94971839397</v>
      </c>
      <c r="AO209" s="44"/>
    </row>
    <row r="210" spans="1:41" s="34" customFormat="1" ht="16.5" x14ac:dyDescent="0.3">
      <c r="A210" s="34" t="s">
        <v>478</v>
      </c>
      <c r="B210" s="34" t="s">
        <v>479</v>
      </c>
      <c r="C210" s="34" t="s">
        <v>464</v>
      </c>
      <c r="D210" s="39">
        <v>2</v>
      </c>
      <c r="E210" s="39" t="s">
        <v>1246</v>
      </c>
      <c r="F210" s="40" t="s">
        <v>1190</v>
      </c>
      <c r="G210" s="41">
        <v>4906265000</v>
      </c>
      <c r="H210" s="42">
        <v>2.5870000000000002</v>
      </c>
      <c r="I210" s="41">
        <v>4355947856</v>
      </c>
      <c r="J210" s="41">
        <v>14745011.99</v>
      </c>
      <c r="K210" s="41">
        <v>14727942.529999999</v>
      </c>
      <c r="L210" s="41">
        <v>0</v>
      </c>
      <c r="M210" s="41">
        <v>14727942.529999999</v>
      </c>
      <c r="N210" s="41">
        <v>0</v>
      </c>
      <c r="O210" s="41">
        <v>0</v>
      </c>
      <c r="P210" s="41">
        <v>655995.93000000005</v>
      </c>
      <c r="Q210" s="41">
        <v>17459529</v>
      </c>
      <c r="R210" s="41">
        <v>0</v>
      </c>
      <c r="S210" s="41">
        <v>3329840.75</v>
      </c>
      <c r="T210" s="41">
        <v>89280789.900000006</v>
      </c>
      <c r="U210" s="41">
        <v>0</v>
      </c>
      <c r="V210" s="41">
        <v>1429417.52</v>
      </c>
      <c r="W210" s="41">
        <v>126883515.63</v>
      </c>
      <c r="X210" s="43">
        <v>5.5511387566030516E-2</v>
      </c>
      <c r="Y210" s="41">
        <v>9056.85</v>
      </c>
      <c r="Z210" s="41">
        <v>41000</v>
      </c>
      <c r="AA210" s="41">
        <v>1001.1369999999999</v>
      </c>
      <c r="AB210" s="41">
        <v>51057.987000000001</v>
      </c>
      <c r="AC210" s="41">
        <v>0</v>
      </c>
      <c r="AD210" s="41">
        <v>51057.987000000001</v>
      </c>
      <c r="AE210" s="41">
        <v>0</v>
      </c>
      <c r="AF210" s="41">
        <v>0</v>
      </c>
      <c r="AG210" s="43">
        <f t="shared" si="9"/>
        <v>15383938.459999999</v>
      </c>
      <c r="AH210" s="43">
        <f t="shared" si="10"/>
        <v>20789369.75</v>
      </c>
      <c r="AI210" s="43">
        <f t="shared" si="11"/>
        <v>90710207.420000002</v>
      </c>
      <c r="AJ210" s="41">
        <v>3518380775</v>
      </c>
      <c r="AK210" s="41">
        <v>4288256344</v>
      </c>
      <c r="AL210" s="41">
        <v>5274985485</v>
      </c>
      <c r="AM210" s="41">
        <v>4360540868</v>
      </c>
      <c r="AN210" s="41">
        <v>1758327.0700045051</v>
      </c>
      <c r="AO210" s="44"/>
    </row>
    <row r="211" spans="1:41" s="34" customFormat="1" ht="16.5" x14ac:dyDescent="0.3">
      <c r="A211" s="34" t="s">
        <v>480</v>
      </c>
      <c r="B211" s="34" t="s">
        <v>481</v>
      </c>
      <c r="C211" s="34" t="s">
        <v>464</v>
      </c>
      <c r="D211" s="39">
        <v>3</v>
      </c>
      <c r="E211" s="39" t="s">
        <v>1246</v>
      </c>
      <c r="F211" s="40" t="s">
        <v>1190</v>
      </c>
      <c r="G211" s="41">
        <v>8702453200</v>
      </c>
      <c r="H211" s="42">
        <v>2.5310000000000001</v>
      </c>
      <c r="I211" s="41">
        <v>11700968427</v>
      </c>
      <c r="J211" s="41">
        <v>39608123.299999997</v>
      </c>
      <c r="K211" s="41">
        <v>39301577.57</v>
      </c>
      <c r="L211" s="41">
        <v>0</v>
      </c>
      <c r="M211" s="41">
        <v>39301577.57</v>
      </c>
      <c r="N211" s="41">
        <v>0</v>
      </c>
      <c r="O211" s="41">
        <v>0</v>
      </c>
      <c r="P211" s="41">
        <v>1752727.17</v>
      </c>
      <c r="Q211" s="41">
        <v>134177693</v>
      </c>
      <c r="R211" s="41">
        <v>0</v>
      </c>
      <c r="S211" s="41" t="s">
        <v>1248</v>
      </c>
      <c r="T211" s="41">
        <v>39358080.450000003</v>
      </c>
      <c r="U211" s="41">
        <v>1740490.64</v>
      </c>
      <c r="V211" s="41">
        <v>3872612.37</v>
      </c>
      <c r="W211" s="41">
        <v>220203181.19999999</v>
      </c>
      <c r="X211" s="43">
        <v>2.4997199948863645E-2</v>
      </c>
      <c r="Y211" s="41">
        <v>9197.9500000000007</v>
      </c>
      <c r="Z211" s="41">
        <v>79750</v>
      </c>
      <c r="AA211" s="41">
        <v>1778.9590000000001</v>
      </c>
      <c r="AB211" s="41">
        <v>90726.909</v>
      </c>
      <c r="AC211" s="41">
        <v>0</v>
      </c>
      <c r="AD211" s="41">
        <v>90726.909</v>
      </c>
      <c r="AE211" s="41">
        <v>0</v>
      </c>
      <c r="AF211" s="41">
        <v>0</v>
      </c>
      <c r="AG211" s="43">
        <f t="shared" si="9"/>
        <v>41054304.740000002</v>
      </c>
      <c r="AH211" s="43">
        <f t="shared" si="10"/>
        <v>134177693</v>
      </c>
      <c r="AI211" s="43">
        <f t="shared" si="11"/>
        <v>44971183.460000001</v>
      </c>
      <c r="AJ211" s="41">
        <v>10355437193</v>
      </c>
      <c r="AK211" s="41">
        <v>11607225832</v>
      </c>
      <c r="AL211" s="41">
        <v>12565631541</v>
      </c>
      <c r="AM211" s="41">
        <v>11509431522</v>
      </c>
      <c r="AN211" s="41">
        <v>4191722.755273053</v>
      </c>
      <c r="AO211" s="44"/>
    </row>
    <row r="212" spans="1:41" s="34" customFormat="1" ht="16.5" x14ac:dyDescent="0.3">
      <c r="A212" s="34" t="s">
        <v>482</v>
      </c>
      <c r="B212" s="34" t="s">
        <v>483</v>
      </c>
      <c r="C212" s="34" t="s">
        <v>464</v>
      </c>
      <c r="D212" s="39">
        <v>1</v>
      </c>
      <c r="E212" s="39" t="s">
        <v>1246</v>
      </c>
      <c r="F212" s="40" t="s">
        <v>1190</v>
      </c>
      <c r="G212" s="41">
        <v>6213444300</v>
      </c>
      <c r="H212" s="42">
        <v>2.4009999999999998</v>
      </c>
      <c r="I212" s="41">
        <v>6128379557</v>
      </c>
      <c r="J212" s="41">
        <v>20744745.59</v>
      </c>
      <c r="K212" s="41">
        <v>20718597.41</v>
      </c>
      <c r="L212" s="41">
        <v>0</v>
      </c>
      <c r="M212" s="41">
        <v>20718597.41</v>
      </c>
      <c r="N212" s="41">
        <v>0</v>
      </c>
      <c r="O212" s="41">
        <v>0</v>
      </c>
      <c r="P212" s="41">
        <v>922807.68</v>
      </c>
      <c r="Q212" s="41">
        <v>0</v>
      </c>
      <c r="R212" s="41">
        <v>84245343</v>
      </c>
      <c r="S212" s="41">
        <v>0</v>
      </c>
      <c r="T212" s="41">
        <v>40626236.149999999</v>
      </c>
      <c r="U212" s="41">
        <v>621344.43000000005</v>
      </c>
      <c r="V212" s="41">
        <v>2035118.85</v>
      </c>
      <c r="W212" s="41">
        <v>149169447.52000001</v>
      </c>
      <c r="X212" s="43">
        <v>3.6841198500461268E-2</v>
      </c>
      <c r="Y212" s="41">
        <v>3000</v>
      </c>
      <c r="Z212" s="41">
        <v>36750</v>
      </c>
      <c r="AA212" s="41">
        <v>795</v>
      </c>
      <c r="AB212" s="41">
        <v>40545</v>
      </c>
      <c r="AC212" s="41">
        <v>0</v>
      </c>
      <c r="AD212" s="41">
        <v>40545</v>
      </c>
      <c r="AE212" s="41">
        <v>0</v>
      </c>
      <c r="AF212" s="41">
        <v>0</v>
      </c>
      <c r="AG212" s="43">
        <f t="shared" si="9"/>
        <v>21641405.09</v>
      </c>
      <c r="AH212" s="43">
        <f t="shared" si="10"/>
        <v>84245343</v>
      </c>
      <c r="AI212" s="43">
        <f t="shared" si="11"/>
        <v>43282699.43</v>
      </c>
      <c r="AJ212" s="41">
        <v>5300639805</v>
      </c>
      <c r="AK212" s="41">
        <v>6102576870</v>
      </c>
      <c r="AL212" s="41">
        <v>6443257496</v>
      </c>
      <c r="AM212" s="41">
        <v>5948824723.666667</v>
      </c>
      <c r="AN212" s="41">
        <v>2148679.816651368</v>
      </c>
      <c r="AO212" s="44"/>
    </row>
    <row r="213" spans="1:41" s="34" customFormat="1" ht="16.5" x14ac:dyDescent="0.3">
      <c r="A213" s="34" t="s">
        <v>484</v>
      </c>
      <c r="B213" s="34" t="s">
        <v>485</v>
      </c>
      <c r="C213" s="34" t="s">
        <v>464</v>
      </c>
      <c r="D213" s="39">
        <v>2</v>
      </c>
      <c r="E213" s="39" t="s">
        <v>1247</v>
      </c>
      <c r="F213" s="40" t="s">
        <v>1190</v>
      </c>
      <c r="G213" s="41">
        <v>10009185800</v>
      </c>
      <c r="H213" s="42">
        <v>2.0190000000000001</v>
      </c>
      <c r="I213" s="41">
        <v>12861877906</v>
      </c>
      <c r="J213" s="41">
        <v>43537836.140000001</v>
      </c>
      <c r="K213" s="41">
        <v>43426353.700000003</v>
      </c>
      <c r="L213" s="41">
        <v>0</v>
      </c>
      <c r="M213" s="41">
        <v>43426353.700000003</v>
      </c>
      <c r="N213" s="41">
        <v>0</v>
      </c>
      <c r="O213" s="41">
        <v>0</v>
      </c>
      <c r="P213" s="41">
        <v>1934991.83</v>
      </c>
      <c r="Q213" s="41">
        <v>103408453</v>
      </c>
      <c r="R213" s="41">
        <v>0</v>
      </c>
      <c r="S213" s="41">
        <v>0</v>
      </c>
      <c r="T213" s="41">
        <v>48027936.5</v>
      </c>
      <c r="U213" s="41">
        <v>1000289.92</v>
      </c>
      <c r="V213" s="41">
        <v>4239056</v>
      </c>
      <c r="W213" s="41">
        <v>202037080.94999999</v>
      </c>
      <c r="X213" s="43">
        <v>2.1539301403600289E-2</v>
      </c>
      <c r="Y213" s="41">
        <v>750</v>
      </c>
      <c r="Z213" s="41">
        <v>23250</v>
      </c>
      <c r="AA213" s="41">
        <v>480</v>
      </c>
      <c r="AB213" s="41">
        <v>24480</v>
      </c>
      <c r="AC213" s="41">
        <v>0</v>
      </c>
      <c r="AD213" s="41">
        <v>24480</v>
      </c>
      <c r="AE213" s="41">
        <v>0</v>
      </c>
      <c r="AF213" s="41">
        <v>0</v>
      </c>
      <c r="AG213" s="43">
        <f t="shared" si="9"/>
        <v>45361345.530000001</v>
      </c>
      <c r="AH213" s="43">
        <f t="shared" si="10"/>
        <v>103408453</v>
      </c>
      <c r="AI213" s="43">
        <f t="shared" si="11"/>
        <v>53267282.420000002</v>
      </c>
      <c r="AJ213" s="41">
        <v>11811388031</v>
      </c>
      <c r="AK213" s="41">
        <v>12710485956</v>
      </c>
      <c r="AL213" s="41">
        <v>14285774350</v>
      </c>
      <c r="AM213" s="41">
        <v>12935882779</v>
      </c>
      <c r="AN213" s="41">
        <v>4764015.5526463501</v>
      </c>
      <c r="AO213" s="44"/>
    </row>
    <row r="214" spans="1:41" s="34" customFormat="1" ht="16.5" x14ac:dyDescent="0.3">
      <c r="A214" s="34" t="s">
        <v>486</v>
      </c>
      <c r="B214" s="34" t="s">
        <v>487</v>
      </c>
      <c r="C214" s="34" t="s">
        <v>464</v>
      </c>
      <c r="D214" s="39">
        <v>3</v>
      </c>
      <c r="E214" s="39" t="s">
        <v>1246</v>
      </c>
      <c r="F214" s="40" t="s">
        <v>1190</v>
      </c>
      <c r="G214" s="41">
        <v>7212368100</v>
      </c>
      <c r="H214" s="42">
        <v>3.516</v>
      </c>
      <c r="I214" s="41">
        <v>11736435844</v>
      </c>
      <c r="J214" s="41">
        <v>39728181.560000002</v>
      </c>
      <c r="K214" s="41">
        <v>39715379.079999998</v>
      </c>
      <c r="L214" s="41">
        <v>0</v>
      </c>
      <c r="M214" s="41">
        <v>39715379.079999998</v>
      </c>
      <c r="N214" s="41">
        <v>0</v>
      </c>
      <c r="O214" s="41">
        <v>0</v>
      </c>
      <c r="P214" s="41">
        <v>1768829.24</v>
      </c>
      <c r="Q214" s="41">
        <v>137850631</v>
      </c>
      <c r="R214" s="41">
        <v>0</v>
      </c>
      <c r="S214" s="41">
        <v>7744101</v>
      </c>
      <c r="T214" s="41">
        <v>62590915.350000001</v>
      </c>
      <c r="U214" s="41">
        <v>0</v>
      </c>
      <c r="V214" s="41">
        <v>3888915</v>
      </c>
      <c r="W214" s="41">
        <v>253558770.66999999</v>
      </c>
      <c r="X214" s="43">
        <v>3.6334003814252905E-2</v>
      </c>
      <c r="Y214" s="41">
        <v>500</v>
      </c>
      <c r="Z214" s="41">
        <v>39250</v>
      </c>
      <c r="AA214" s="41">
        <v>795</v>
      </c>
      <c r="AB214" s="41">
        <v>40545</v>
      </c>
      <c r="AC214" s="41">
        <v>0</v>
      </c>
      <c r="AD214" s="41">
        <v>40545</v>
      </c>
      <c r="AE214" s="41">
        <v>0</v>
      </c>
      <c r="AF214" s="41">
        <v>0</v>
      </c>
      <c r="AG214" s="43">
        <f t="shared" si="9"/>
        <v>41484208.32</v>
      </c>
      <c r="AH214" s="43">
        <f t="shared" si="10"/>
        <v>145594732</v>
      </c>
      <c r="AI214" s="43">
        <f t="shared" si="11"/>
        <v>66479830.350000001</v>
      </c>
      <c r="AJ214" s="41">
        <v>10710573269</v>
      </c>
      <c r="AK214" s="41">
        <v>11659067458</v>
      </c>
      <c r="AL214" s="41">
        <v>12806847494</v>
      </c>
      <c r="AM214" s="41">
        <v>11725496073.666666</v>
      </c>
      <c r="AN214" s="41">
        <v>4271356.7933056019</v>
      </c>
      <c r="AO214" s="44"/>
    </row>
    <row r="215" spans="1:41" s="34" customFormat="1" ht="16.5" x14ac:dyDescent="0.3">
      <c r="A215" s="34" t="s">
        <v>488</v>
      </c>
      <c r="B215" s="34" t="s">
        <v>489</v>
      </c>
      <c r="C215" s="34" t="s">
        <v>464</v>
      </c>
      <c r="D215" s="39">
        <v>1</v>
      </c>
      <c r="E215" s="39" t="s">
        <v>1246</v>
      </c>
      <c r="F215" s="40" t="s">
        <v>1190</v>
      </c>
      <c r="G215" s="41">
        <v>12785121100</v>
      </c>
      <c r="H215" s="42">
        <v>3.9990000000000001</v>
      </c>
      <c r="I215" s="41">
        <v>27705429865</v>
      </c>
      <c r="J215" s="41">
        <v>93783697.400000006</v>
      </c>
      <c r="K215" s="41">
        <v>92195808.819999993</v>
      </c>
      <c r="L215" s="41">
        <v>30000000</v>
      </c>
      <c r="M215" s="41">
        <v>62195808.82</v>
      </c>
      <c r="N215" s="41">
        <v>0</v>
      </c>
      <c r="O215" s="41">
        <v>0</v>
      </c>
      <c r="P215" s="41">
        <v>4120780.45</v>
      </c>
      <c r="Q215" s="41">
        <v>141387912</v>
      </c>
      <c r="R215" s="41">
        <v>0</v>
      </c>
      <c r="S215" s="41">
        <v>7223376.7800000003</v>
      </c>
      <c r="T215" s="41">
        <v>283584246.67000002</v>
      </c>
      <c r="U215" s="41">
        <v>3835536.33</v>
      </c>
      <c r="V215" s="41">
        <v>8910231.6799999997</v>
      </c>
      <c r="W215" s="41">
        <v>511257892.73000002</v>
      </c>
      <c r="X215" s="43">
        <v>3.4395695327813787E-2</v>
      </c>
      <c r="Y215" s="41">
        <v>24329.759999999998</v>
      </c>
      <c r="Z215" s="41">
        <v>99750</v>
      </c>
      <c r="AA215" s="41">
        <v>2481.5951999999997</v>
      </c>
      <c r="AB215" s="41">
        <v>126561.35519999999</v>
      </c>
      <c r="AC215" s="41">
        <v>0</v>
      </c>
      <c r="AD215" s="41">
        <v>126561.35519999999</v>
      </c>
      <c r="AE215" s="41">
        <v>0</v>
      </c>
      <c r="AF215" s="41">
        <v>0</v>
      </c>
      <c r="AG215" s="43">
        <f t="shared" si="9"/>
        <v>66316589.270000003</v>
      </c>
      <c r="AH215" s="43">
        <f t="shared" si="10"/>
        <v>148611288.78</v>
      </c>
      <c r="AI215" s="43">
        <f t="shared" si="11"/>
        <v>296330014.68000001</v>
      </c>
      <c r="AJ215" s="41">
        <v>22629834885</v>
      </c>
      <c r="AK215" s="41">
        <v>26730721164</v>
      </c>
      <c r="AL215" s="41">
        <v>31637683544</v>
      </c>
      <c r="AM215" s="41">
        <v>26999413197.666668</v>
      </c>
      <c r="AN215" s="41">
        <v>10558650.089339351</v>
      </c>
      <c r="AO215" s="44"/>
    </row>
    <row r="216" spans="1:41" s="34" customFormat="1" ht="16.5" x14ac:dyDescent="0.3">
      <c r="A216" s="34" t="s">
        <v>490</v>
      </c>
      <c r="B216" s="34" t="s">
        <v>491</v>
      </c>
      <c r="C216" s="34" t="s">
        <v>464</v>
      </c>
      <c r="D216" s="39">
        <v>2</v>
      </c>
      <c r="E216" s="39" t="s">
        <v>1247</v>
      </c>
      <c r="F216" s="40" t="s">
        <v>1190</v>
      </c>
      <c r="G216" s="41">
        <v>1917325900</v>
      </c>
      <c r="H216" s="42">
        <v>2.3079999999999998</v>
      </c>
      <c r="I216" s="41">
        <v>2501225682</v>
      </c>
      <c r="J216" s="41">
        <v>8466722.7200000007</v>
      </c>
      <c r="K216" s="41">
        <v>8466722.7200000007</v>
      </c>
      <c r="L216" s="41">
        <v>0</v>
      </c>
      <c r="M216" s="41">
        <v>8466722.7200000007</v>
      </c>
      <c r="N216" s="41">
        <v>0</v>
      </c>
      <c r="O216" s="41">
        <v>0</v>
      </c>
      <c r="P216" s="41">
        <v>377063.27</v>
      </c>
      <c r="Q216" s="41">
        <v>15839682</v>
      </c>
      <c r="R216" s="41">
        <v>11347998</v>
      </c>
      <c r="S216" s="41">
        <v>0</v>
      </c>
      <c r="T216" s="41">
        <v>7917758.7699999996</v>
      </c>
      <c r="U216" s="41">
        <v>287600</v>
      </c>
      <c r="V216" s="41">
        <v>0</v>
      </c>
      <c r="W216" s="41">
        <v>44236824.759999998</v>
      </c>
      <c r="X216" s="43">
        <v>2.2471579952119156E-2</v>
      </c>
      <c r="Y216" s="41">
        <v>500</v>
      </c>
      <c r="Z216" s="41">
        <v>19000</v>
      </c>
      <c r="AA216" s="41">
        <v>390</v>
      </c>
      <c r="AB216" s="41">
        <v>19890</v>
      </c>
      <c r="AC216" s="41">
        <v>0</v>
      </c>
      <c r="AD216" s="41">
        <v>19890</v>
      </c>
      <c r="AE216" s="41">
        <v>0</v>
      </c>
      <c r="AF216" s="41">
        <v>0</v>
      </c>
      <c r="AG216" s="43">
        <f t="shared" si="9"/>
        <v>8843785.9900000002</v>
      </c>
      <c r="AH216" s="43">
        <f t="shared" si="10"/>
        <v>27187680</v>
      </c>
      <c r="AI216" s="43">
        <f t="shared" si="11"/>
        <v>8205358.7699999996</v>
      </c>
      <c r="AJ216" s="41">
        <v>2330556113</v>
      </c>
      <c r="AK216" s="41">
        <v>2487569361</v>
      </c>
      <c r="AL216" s="41">
        <v>2690983719</v>
      </c>
      <c r="AM216" s="41">
        <v>2503036397.6666665</v>
      </c>
      <c r="AN216" s="41">
        <v>896993.67600542703</v>
      </c>
      <c r="AO216" s="44"/>
    </row>
    <row r="217" spans="1:41" s="34" customFormat="1" ht="16.5" x14ac:dyDescent="0.3">
      <c r="A217" s="34" t="s">
        <v>492</v>
      </c>
      <c r="B217" s="34" t="s">
        <v>493</v>
      </c>
      <c r="C217" s="34" t="s">
        <v>464</v>
      </c>
      <c r="D217" s="39">
        <v>3</v>
      </c>
      <c r="E217" s="39" t="s">
        <v>1246</v>
      </c>
      <c r="F217" s="40" t="s">
        <v>1190</v>
      </c>
      <c r="G217" s="41">
        <v>4974135700</v>
      </c>
      <c r="H217" s="42">
        <v>2.6989999999999998</v>
      </c>
      <c r="I217" s="41">
        <v>5590568265</v>
      </c>
      <c r="J217" s="41">
        <v>18924238.5</v>
      </c>
      <c r="K217" s="41">
        <v>18904472.449999999</v>
      </c>
      <c r="L217" s="41">
        <v>0</v>
      </c>
      <c r="M217" s="41">
        <v>18904472.449999999</v>
      </c>
      <c r="N217" s="41">
        <v>0</v>
      </c>
      <c r="O217" s="41">
        <v>0</v>
      </c>
      <c r="P217" s="41">
        <v>842073.54</v>
      </c>
      <c r="Q217" s="41">
        <v>68754968</v>
      </c>
      <c r="R217" s="41">
        <v>0</v>
      </c>
      <c r="S217" s="41">
        <v>0</v>
      </c>
      <c r="T217" s="41">
        <v>43876408.119999997</v>
      </c>
      <c r="U217" s="41">
        <v>0</v>
      </c>
      <c r="V217" s="41">
        <v>1851813.1</v>
      </c>
      <c r="W217" s="41">
        <v>134229735.21000001</v>
      </c>
      <c r="X217" s="43">
        <v>3.3693792817587886E-2</v>
      </c>
      <c r="Y217" s="41">
        <v>7194.4999999999991</v>
      </c>
      <c r="Z217" s="41">
        <v>92750</v>
      </c>
      <c r="AA217" s="41">
        <v>1998.89</v>
      </c>
      <c r="AB217" s="41">
        <v>101943.39</v>
      </c>
      <c r="AC217" s="41">
        <v>0</v>
      </c>
      <c r="AD217" s="41">
        <v>101943.39</v>
      </c>
      <c r="AE217" s="41">
        <v>0</v>
      </c>
      <c r="AF217" s="41">
        <v>0</v>
      </c>
      <c r="AG217" s="43">
        <f t="shared" si="9"/>
        <v>19746545.989999998</v>
      </c>
      <c r="AH217" s="43">
        <f t="shared" si="10"/>
        <v>68754968</v>
      </c>
      <c r="AI217" s="43">
        <f t="shared" si="11"/>
        <v>45728221.219999999</v>
      </c>
      <c r="AJ217" s="41">
        <v>5129597625</v>
      </c>
      <c r="AK217" s="41">
        <v>5555435143</v>
      </c>
      <c r="AL217" s="41">
        <v>6099481055</v>
      </c>
      <c r="AM217" s="41">
        <v>5594837941</v>
      </c>
      <c r="AN217" s="41">
        <v>2033161.2851700149</v>
      </c>
      <c r="AO217" s="44"/>
    </row>
    <row r="218" spans="1:41" s="34" customFormat="1" ht="16.5" x14ac:dyDescent="0.3">
      <c r="A218" s="34" t="s">
        <v>494</v>
      </c>
      <c r="B218" s="34" t="s">
        <v>495</v>
      </c>
      <c r="C218" s="34" t="s">
        <v>464</v>
      </c>
      <c r="D218" s="39">
        <v>1</v>
      </c>
      <c r="E218" s="39" t="s">
        <v>1246</v>
      </c>
      <c r="F218" s="40" t="s">
        <v>1190</v>
      </c>
      <c r="G218" s="41">
        <v>2240009300</v>
      </c>
      <c r="H218" s="42">
        <v>4.03</v>
      </c>
      <c r="I218" s="41">
        <v>2397043603</v>
      </c>
      <c r="J218" s="41">
        <v>8114063.3099999996</v>
      </c>
      <c r="K218" s="41">
        <v>8120133.7800000003</v>
      </c>
      <c r="L218" s="41">
        <v>0</v>
      </c>
      <c r="M218" s="41">
        <v>8120133.7800000003</v>
      </c>
      <c r="N218" s="41">
        <v>0</v>
      </c>
      <c r="O218" s="41">
        <v>0</v>
      </c>
      <c r="P218" s="41">
        <v>361321.12</v>
      </c>
      <c r="Q218" s="41">
        <v>13407812</v>
      </c>
      <c r="R218" s="41">
        <v>0</v>
      </c>
      <c r="S218" s="41">
        <v>0</v>
      </c>
      <c r="T218" s="41">
        <v>66890251</v>
      </c>
      <c r="U218" s="41">
        <v>672003</v>
      </c>
      <c r="V218" s="41">
        <v>800343</v>
      </c>
      <c r="W218" s="41">
        <v>90251863.900000006</v>
      </c>
      <c r="X218" s="43">
        <v>4.7779052843598437E-2</v>
      </c>
      <c r="Y218" s="41">
        <v>13750</v>
      </c>
      <c r="Z218" s="41">
        <v>18000</v>
      </c>
      <c r="AA218" s="41">
        <v>635</v>
      </c>
      <c r="AB218" s="41">
        <v>32385</v>
      </c>
      <c r="AC218" s="41">
        <v>-750</v>
      </c>
      <c r="AD218" s="41">
        <v>31635</v>
      </c>
      <c r="AE218" s="41">
        <v>0</v>
      </c>
      <c r="AF218" s="41">
        <v>0</v>
      </c>
      <c r="AG218" s="43">
        <f t="shared" si="9"/>
        <v>8481454.9000000004</v>
      </c>
      <c r="AH218" s="43">
        <f t="shared" si="10"/>
        <v>13407812</v>
      </c>
      <c r="AI218" s="43">
        <f t="shared" si="11"/>
        <v>68362597</v>
      </c>
      <c r="AJ218" s="41">
        <v>2253798526</v>
      </c>
      <c r="AK218" s="41">
        <v>2401021114</v>
      </c>
      <c r="AL218" s="41">
        <v>2835442152</v>
      </c>
      <c r="AM218" s="41">
        <v>2496753930.6666665</v>
      </c>
      <c r="AN218" s="41">
        <v>945149.77218261606</v>
      </c>
      <c r="AO218" s="44"/>
    </row>
    <row r="219" spans="1:41" s="34" customFormat="1" ht="16.5" x14ac:dyDescent="0.3">
      <c r="A219" s="34" t="s">
        <v>496</v>
      </c>
      <c r="B219" s="34" t="s">
        <v>497</v>
      </c>
      <c r="C219" s="34" t="s">
        <v>464</v>
      </c>
      <c r="D219" s="39">
        <v>2</v>
      </c>
      <c r="E219" s="39" t="s">
        <v>1247</v>
      </c>
      <c r="F219" s="40" t="s">
        <v>1190</v>
      </c>
      <c r="G219" s="41">
        <v>2103249500</v>
      </c>
      <c r="H219" s="42">
        <v>1.8620000000000001</v>
      </c>
      <c r="I219" s="41">
        <v>2154699935</v>
      </c>
      <c r="J219" s="41">
        <v>7293722.8399999999</v>
      </c>
      <c r="K219" s="41">
        <v>6924108.6200000001</v>
      </c>
      <c r="L219" s="41">
        <v>0</v>
      </c>
      <c r="M219" s="41">
        <v>6924108.6200000001</v>
      </c>
      <c r="N219" s="41">
        <v>0</v>
      </c>
      <c r="O219" s="41">
        <v>0</v>
      </c>
      <c r="P219" s="41">
        <v>312656.65000000002</v>
      </c>
      <c r="Q219" s="41">
        <v>10325632</v>
      </c>
      <c r="R219" s="41">
        <v>9972706</v>
      </c>
      <c r="S219" s="41" t="s">
        <v>1248</v>
      </c>
      <c r="T219" s="41">
        <v>10470798.710000001</v>
      </c>
      <c r="U219" s="41">
        <v>420649.9</v>
      </c>
      <c r="V219" s="41">
        <v>716451.81</v>
      </c>
      <c r="W219" s="41">
        <v>39143003.689999998</v>
      </c>
      <c r="X219" s="43">
        <v>2.2174437010023092E-2</v>
      </c>
      <c r="Y219" s="41">
        <v>2410.35</v>
      </c>
      <c r="Z219" s="41">
        <v>21500</v>
      </c>
      <c r="AA219" s="41">
        <v>478.20699999999999</v>
      </c>
      <c r="AB219" s="41">
        <v>24388.557000000001</v>
      </c>
      <c r="AC219" s="41">
        <v>0</v>
      </c>
      <c r="AD219" s="41">
        <v>24388.557000000001</v>
      </c>
      <c r="AE219" s="41">
        <v>0</v>
      </c>
      <c r="AF219" s="41">
        <v>0</v>
      </c>
      <c r="AG219" s="43">
        <f t="shared" si="9"/>
        <v>7236765.2700000005</v>
      </c>
      <c r="AH219" s="43">
        <f t="shared" si="10"/>
        <v>20298338</v>
      </c>
      <c r="AI219" s="43">
        <f t="shared" si="11"/>
        <v>11607900.420000002</v>
      </c>
      <c r="AJ219" s="41">
        <v>1945111935</v>
      </c>
      <c r="AK219" s="41">
        <v>2147576589</v>
      </c>
      <c r="AL219" s="41">
        <v>2244721213</v>
      </c>
      <c r="AM219" s="41">
        <v>2112469912.3333333</v>
      </c>
      <c r="AN219" s="41">
        <v>748820.15551242896</v>
      </c>
      <c r="AO219" s="44"/>
    </row>
    <row r="220" spans="1:41" s="34" customFormat="1" ht="16.5" x14ac:dyDescent="0.3">
      <c r="A220" s="34" t="s">
        <v>498</v>
      </c>
      <c r="B220" s="34" t="s">
        <v>499</v>
      </c>
      <c r="C220" s="34" t="s">
        <v>464</v>
      </c>
      <c r="D220" s="39">
        <v>3</v>
      </c>
      <c r="E220" s="39" t="s">
        <v>1247</v>
      </c>
      <c r="F220" s="40" t="s">
        <v>1190</v>
      </c>
      <c r="G220" s="41">
        <v>4258015100</v>
      </c>
      <c r="H220" s="42">
        <v>2.5840000000000001</v>
      </c>
      <c r="I220" s="41">
        <v>4454941462</v>
      </c>
      <c r="J220" s="41">
        <v>15080108.27</v>
      </c>
      <c r="K220" s="41">
        <v>15045122.890000001</v>
      </c>
      <c r="L220" s="41">
        <v>0</v>
      </c>
      <c r="M220" s="41">
        <v>15045122.890000001</v>
      </c>
      <c r="N220" s="41">
        <v>0</v>
      </c>
      <c r="O220" s="41">
        <v>0</v>
      </c>
      <c r="P220" s="41">
        <v>670238.18999999994</v>
      </c>
      <c r="Q220" s="41">
        <v>0</v>
      </c>
      <c r="R220" s="41">
        <v>63075025</v>
      </c>
      <c r="S220" s="41">
        <v>0</v>
      </c>
      <c r="T220" s="41">
        <v>29306388.41</v>
      </c>
      <c r="U220" s="41">
        <v>425801.51</v>
      </c>
      <c r="V220" s="41">
        <v>1486661.5</v>
      </c>
      <c r="W220" s="41">
        <v>110009237.5</v>
      </c>
      <c r="X220" s="43">
        <v>3.8270507957487057E-2</v>
      </c>
      <c r="Y220" s="41">
        <v>1113.01</v>
      </c>
      <c r="Z220" s="41">
        <v>19500</v>
      </c>
      <c r="AA220" s="41">
        <v>412.2602</v>
      </c>
      <c r="AB220" s="41">
        <v>21025.270199999999</v>
      </c>
      <c r="AC220" s="41">
        <v>0</v>
      </c>
      <c r="AD220" s="41">
        <v>21025.270199999999</v>
      </c>
      <c r="AE220" s="41">
        <v>0</v>
      </c>
      <c r="AF220" s="41">
        <v>0</v>
      </c>
      <c r="AG220" s="43">
        <f t="shared" si="9"/>
        <v>15715361.08</v>
      </c>
      <c r="AH220" s="43">
        <f t="shared" si="10"/>
        <v>63075025</v>
      </c>
      <c r="AI220" s="43">
        <f t="shared" si="11"/>
        <v>31218851.420000002</v>
      </c>
      <c r="AJ220" s="41">
        <v>4108238254</v>
      </c>
      <c r="AK220" s="41">
        <v>4454390450</v>
      </c>
      <c r="AL220" s="41">
        <v>4788540705</v>
      </c>
      <c r="AM220" s="41">
        <v>4450389803</v>
      </c>
      <c r="AN220" s="41">
        <v>1597949.3370490649</v>
      </c>
      <c r="AO220" s="44"/>
    </row>
    <row r="221" spans="1:41" s="34" customFormat="1" ht="16.5" x14ac:dyDescent="0.3">
      <c r="A221" s="34" t="s">
        <v>500</v>
      </c>
      <c r="B221" s="34" t="s">
        <v>501</v>
      </c>
      <c r="C221" s="34" t="s">
        <v>464</v>
      </c>
      <c r="D221" s="39">
        <v>1</v>
      </c>
      <c r="E221" s="39" t="s">
        <v>1246</v>
      </c>
      <c r="F221" s="40" t="s">
        <v>1190</v>
      </c>
      <c r="G221" s="41">
        <v>2404312800</v>
      </c>
      <c r="H221" s="42">
        <v>3.165</v>
      </c>
      <c r="I221" s="41">
        <v>3432332111</v>
      </c>
      <c r="J221" s="41">
        <v>11618545.449999999</v>
      </c>
      <c r="K221" s="41">
        <v>11616147.25</v>
      </c>
      <c r="L221" s="41">
        <v>0</v>
      </c>
      <c r="M221" s="41">
        <v>11616147.25</v>
      </c>
      <c r="N221" s="41">
        <v>0</v>
      </c>
      <c r="O221" s="41">
        <v>0</v>
      </c>
      <c r="P221" s="41">
        <v>517338.03</v>
      </c>
      <c r="Q221" s="41">
        <v>43776264</v>
      </c>
      <c r="R221" s="41">
        <v>0</v>
      </c>
      <c r="S221" s="41">
        <v>0</v>
      </c>
      <c r="T221" s="41">
        <v>18305584</v>
      </c>
      <c r="U221" s="41">
        <v>720921.93</v>
      </c>
      <c r="V221" s="41">
        <v>1140016</v>
      </c>
      <c r="W221" s="41">
        <v>76076271.209999993</v>
      </c>
      <c r="X221" s="43">
        <v>3.0620850437348014E-2</v>
      </c>
      <c r="Y221" s="41">
        <v>4712.33</v>
      </c>
      <c r="Z221" s="41">
        <v>39250</v>
      </c>
      <c r="AA221" s="41">
        <v>879.24660000000006</v>
      </c>
      <c r="AB221" s="41">
        <v>44841.5766</v>
      </c>
      <c r="AC221" s="41">
        <v>0</v>
      </c>
      <c r="AD221" s="41">
        <v>44841.5766</v>
      </c>
      <c r="AE221" s="41">
        <v>0</v>
      </c>
      <c r="AF221" s="41">
        <v>0</v>
      </c>
      <c r="AG221" s="43">
        <f t="shared" si="9"/>
        <v>12133485.279999999</v>
      </c>
      <c r="AH221" s="43">
        <f t="shared" si="10"/>
        <v>43776264</v>
      </c>
      <c r="AI221" s="43">
        <f t="shared" si="11"/>
        <v>20166521.93</v>
      </c>
      <c r="AJ221" s="41">
        <v>3144211425</v>
      </c>
      <c r="AK221" s="41">
        <v>3418707936</v>
      </c>
      <c r="AL221" s="41">
        <v>3712456512</v>
      </c>
      <c r="AM221" s="41">
        <v>3425125291</v>
      </c>
      <c r="AN221" s="41">
        <v>1237897.4994345959</v>
      </c>
      <c r="AO221" s="44"/>
    </row>
    <row r="222" spans="1:41" s="34" customFormat="1" ht="16.5" x14ac:dyDescent="0.3">
      <c r="A222" s="34" t="s">
        <v>502</v>
      </c>
      <c r="B222" s="34" t="s">
        <v>503</v>
      </c>
      <c r="C222" s="34" t="s">
        <v>464</v>
      </c>
      <c r="D222" s="39">
        <v>2</v>
      </c>
      <c r="E222" s="39" t="s">
        <v>1247</v>
      </c>
      <c r="F222" s="40" t="s">
        <v>1190</v>
      </c>
      <c r="G222" s="41">
        <v>2360915200</v>
      </c>
      <c r="H222" s="42">
        <v>2.7490000000000001</v>
      </c>
      <c r="I222" s="41">
        <v>3096881317</v>
      </c>
      <c r="J222" s="41">
        <v>10483034.619999999</v>
      </c>
      <c r="K222" s="41">
        <v>10475273</v>
      </c>
      <c r="L222" s="41">
        <v>0</v>
      </c>
      <c r="M222" s="41">
        <v>10475273</v>
      </c>
      <c r="N222" s="41">
        <v>0</v>
      </c>
      <c r="O222" s="41">
        <v>0</v>
      </c>
      <c r="P222" s="41">
        <v>466606.42</v>
      </c>
      <c r="Q222" s="41">
        <v>0</v>
      </c>
      <c r="R222" s="41">
        <v>36505285</v>
      </c>
      <c r="S222" s="41">
        <v>0</v>
      </c>
      <c r="T222" s="41">
        <v>16428739.25</v>
      </c>
      <c r="U222" s="41">
        <v>0</v>
      </c>
      <c r="V222" s="41">
        <v>1024514.65</v>
      </c>
      <c r="W222" s="41">
        <v>64900418.32</v>
      </c>
      <c r="X222" s="43">
        <v>2.3621708534154701E-2</v>
      </c>
      <c r="Y222" s="41">
        <v>2500</v>
      </c>
      <c r="Z222" s="41">
        <v>43000</v>
      </c>
      <c r="AA222" s="41">
        <v>910</v>
      </c>
      <c r="AB222" s="41">
        <v>46410</v>
      </c>
      <c r="AC222" s="41">
        <v>-500</v>
      </c>
      <c r="AD222" s="41">
        <v>45910</v>
      </c>
      <c r="AE222" s="41">
        <v>0</v>
      </c>
      <c r="AF222" s="41">
        <v>0</v>
      </c>
      <c r="AG222" s="43">
        <f t="shared" si="9"/>
        <v>10941879.42</v>
      </c>
      <c r="AH222" s="43">
        <f t="shared" si="10"/>
        <v>36505285</v>
      </c>
      <c r="AI222" s="43">
        <f t="shared" si="11"/>
        <v>17453253.899999999</v>
      </c>
      <c r="AJ222" s="41">
        <v>2949081689</v>
      </c>
      <c r="AK222" s="41">
        <v>3073539015</v>
      </c>
      <c r="AL222" s="41">
        <v>3783505609</v>
      </c>
      <c r="AM222" s="41">
        <v>3268708771</v>
      </c>
      <c r="AN222" s="41">
        <v>1261169.8418288969</v>
      </c>
      <c r="AO222" s="44"/>
    </row>
    <row r="223" spans="1:41" s="34" customFormat="1" ht="16.5" x14ac:dyDescent="0.3">
      <c r="A223" s="34" t="s">
        <v>504</v>
      </c>
      <c r="B223" s="34" t="s">
        <v>505</v>
      </c>
      <c r="C223" s="34" t="s">
        <v>464</v>
      </c>
      <c r="D223" s="39">
        <v>3</v>
      </c>
      <c r="E223" s="39" t="s">
        <v>1246</v>
      </c>
      <c r="F223" s="40" t="s">
        <v>1190</v>
      </c>
      <c r="G223" s="41">
        <v>10001287802</v>
      </c>
      <c r="H223" s="42">
        <v>2.6269999999999998</v>
      </c>
      <c r="I223" s="41">
        <v>8526569139</v>
      </c>
      <c r="J223" s="41">
        <v>28862688.07</v>
      </c>
      <c r="K223" s="41">
        <v>28713127.949999999</v>
      </c>
      <c r="L223" s="41">
        <v>0</v>
      </c>
      <c r="M223" s="41">
        <v>28713127.949999999</v>
      </c>
      <c r="N223" s="41">
        <v>0</v>
      </c>
      <c r="O223" s="41">
        <v>0</v>
      </c>
      <c r="P223" s="41">
        <v>1279509.5</v>
      </c>
      <c r="Q223" s="41">
        <v>162836460</v>
      </c>
      <c r="R223" s="41">
        <v>0</v>
      </c>
      <c r="S223" s="41">
        <v>0</v>
      </c>
      <c r="T223" s="41">
        <v>66429352.109999999</v>
      </c>
      <c r="U223" s="41">
        <v>547993.09</v>
      </c>
      <c r="V223" s="41">
        <v>2828055.36</v>
      </c>
      <c r="W223" s="41">
        <v>262634498.00999999</v>
      </c>
      <c r="X223" s="43">
        <v>3.8897225477733159E-2</v>
      </c>
      <c r="Y223" s="41">
        <v>9452.0600000000013</v>
      </c>
      <c r="Z223" s="41">
        <v>82500</v>
      </c>
      <c r="AA223" s="41">
        <v>1839.0411999999999</v>
      </c>
      <c r="AB223" s="41">
        <v>93791.101200000005</v>
      </c>
      <c r="AC223" s="41">
        <v>0</v>
      </c>
      <c r="AD223" s="41">
        <v>93791.101200000005</v>
      </c>
      <c r="AE223" s="41">
        <v>0</v>
      </c>
      <c r="AF223" s="41">
        <v>0</v>
      </c>
      <c r="AG223" s="43">
        <f t="shared" si="9"/>
        <v>29992637.449999999</v>
      </c>
      <c r="AH223" s="43">
        <f t="shared" si="10"/>
        <v>162836460</v>
      </c>
      <c r="AI223" s="43">
        <f t="shared" si="11"/>
        <v>69805400.560000002</v>
      </c>
      <c r="AJ223" s="41">
        <v>7595325978</v>
      </c>
      <c r="AK223" s="41">
        <v>8484167363</v>
      </c>
      <c r="AL223" s="41">
        <v>9990686869</v>
      </c>
      <c r="AM223" s="41">
        <v>8690060070</v>
      </c>
      <c r="AN223" s="41">
        <v>3334092.2895710431</v>
      </c>
      <c r="AO223" s="44"/>
    </row>
    <row r="224" spans="1:41" s="34" customFormat="1" ht="16.5" x14ac:dyDescent="0.3">
      <c r="A224" s="34" t="s">
        <v>506</v>
      </c>
      <c r="B224" s="34" t="s">
        <v>507</v>
      </c>
      <c r="C224" s="34" t="s">
        <v>508</v>
      </c>
      <c r="D224" s="39">
        <v>1</v>
      </c>
      <c r="E224" s="39" t="s">
        <v>1246</v>
      </c>
      <c r="F224" s="40" t="s">
        <v>1190</v>
      </c>
      <c r="G224" s="41">
        <v>799445500</v>
      </c>
      <c r="H224" s="42">
        <v>2.569</v>
      </c>
      <c r="I224" s="41">
        <v>793883945</v>
      </c>
      <c r="J224" s="41">
        <v>3399085.8</v>
      </c>
      <c r="K224" s="41">
        <v>3392593.9299999997</v>
      </c>
      <c r="L224" s="41">
        <v>0</v>
      </c>
      <c r="M224" s="41">
        <v>3392593.9299999997</v>
      </c>
      <c r="N224" s="41">
        <v>226870.9</v>
      </c>
      <c r="O224" s="41">
        <v>0</v>
      </c>
      <c r="P224" s="41">
        <v>223963.85</v>
      </c>
      <c r="Q224" s="41">
        <v>11074707</v>
      </c>
      <c r="R224" s="41">
        <v>0</v>
      </c>
      <c r="S224" s="41">
        <v>0</v>
      </c>
      <c r="T224" s="41">
        <v>5614737.5899999999</v>
      </c>
      <c r="U224" s="41">
        <v>0</v>
      </c>
      <c r="V224" s="41">
        <v>0</v>
      </c>
      <c r="W224" s="41">
        <v>20532873.27</v>
      </c>
      <c r="X224" s="43">
        <v>3.7294543746586889E-2</v>
      </c>
      <c r="Y224" s="41">
        <v>15169.17</v>
      </c>
      <c r="Z224" s="41">
        <v>39500</v>
      </c>
      <c r="AA224" s="41">
        <v>1093.3833999999999</v>
      </c>
      <c r="AB224" s="41">
        <v>55762.553399999997</v>
      </c>
      <c r="AC224" s="41">
        <v>-250</v>
      </c>
      <c r="AD224" s="41">
        <v>55512.553399999997</v>
      </c>
      <c r="AE224" s="41">
        <v>0</v>
      </c>
      <c r="AF224" s="41">
        <v>0</v>
      </c>
      <c r="AG224" s="43">
        <f t="shared" si="9"/>
        <v>3843428.6799999997</v>
      </c>
      <c r="AH224" s="43">
        <f t="shared" si="10"/>
        <v>11074707</v>
      </c>
      <c r="AI224" s="43">
        <f t="shared" si="11"/>
        <v>5614737.5899999999</v>
      </c>
      <c r="AJ224" s="41">
        <v>714788369</v>
      </c>
      <c r="AK224" s="41">
        <v>794209275</v>
      </c>
      <c r="AL224" s="41">
        <v>850202595</v>
      </c>
      <c r="AM224" s="41">
        <v>786400079.66666663</v>
      </c>
      <c r="AN224" s="41">
        <v>283400.58159913501</v>
      </c>
      <c r="AO224" s="44"/>
    </row>
    <row r="225" spans="1:41" s="34" customFormat="1" ht="16.5" x14ac:dyDescent="0.3">
      <c r="A225" s="34" t="s">
        <v>509</v>
      </c>
      <c r="B225" s="34" t="s">
        <v>510</v>
      </c>
      <c r="C225" s="34" t="s">
        <v>508</v>
      </c>
      <c r="D225" s="39">
        <v>2</v>
      </c>
      <c r="E225" s="39" t="s">
        <v>1247</v>
      </c>
      <c r="F225" s="40" t="s">
        <v>1190</v>
      </c>
      <c r="G225" s="41">
        <v>2808176000</v>
      </c>
      <c r="H225" s="42">
        <v>3.44</v>
      </c>
      <c r="I225" s="41">
        <v>4183117467</v>
      </c>
      <c r="J225" s="41">
        <v>17910395.170000002</v>
      </c>
      <c r="K225" s="41">
        <v>17788717.280000001</v>
      </c>
      <c r="L225" s="41">
        <v>0</v>
      </c>
      <c r="M225" s="41">
        <v>17788717.280000001</v>
      </c>
      <c r="N225" s="41">
        <v>0</v>
      </c>
      <c r="O225" s="41">
        <v>0</v>
      </c>
      <c r="P225" s="41">
        <v>1174726.71</v>
      </c>
      <c r="Q225" s="41">
        <v>50866131</v>
      </c>
      <c r="R225" s="41">
        <v>0</v>
      </c>
      <c r="S225" s="41">
        <v>0</v>
      </c>
      <c r="T225" s="41">
        <v>25383794.32</v>
      </c>
      <c r="U225" s="41">
        <v>0</v>
      </c>
      <c r="V225" s="41">
        <v>1387009.62</v>
      </c>
      <c r="W225" s="41">
        <v>96600378.930000007</v>
      </c>
      <c r="X225" s="43">
        <v>2.9132530521116445E-2</v>
      </c>
      <c r="Y225" s="41">
        <v>56628.08</v>
      </c>
      <c r="Z225" s="41">
        <v>192000</v>
      </c>
      <c r="AA225" s="41">
        <v>4972.5616</v>
      </c>
      <c r="AB225" s="41">
        <v>253600.64160000003</v>
      </c>
      <c r="AC225" s="41">
        <v>0</v>
      </c>
      <c r="AD225" s="41">
        <v>253600.64160000003</v>
      </c>
      <c r="AE225" s="41">
        <v>0</v>
      </c>
      <c r="AF225" s="41">
        <v>0</v>
      </c>
      <c r="AG225" s="43">
        <f t="shared" si="9"/>
        <v>18963443.990000002</v>
      </c>
      <c r="AH225" s="43">
        <f t="shared" si="10"/>
        <v>50866131</v>
      </c>
      <c r="AI225" s="43">
        <f t="shared" si="11"/>
        <v>26770803.940000001</v>
      </c>
      <c r="AJ225" s="41">
        <v>3839093607</v>
      </c>
      <c r="AK225" s="41">
        <v>4161033016</v>
      </c>
      <c r="AL225" s="41">
        <v>4427902870</v>
      </c>
      <c r="AM225" s="41">
        <v>4142676497.6666665</v>
      </c>
      <c r="AN225" s="41">
        <v>1475966.14736571</v>
      </c>
      <c r="AO225" s="44"/>
    </row>
    <row r="226" spans="1:41" s="34" customFormat="1" ht="16.5" x14ac:dyDescent="0.3">
      <c r="A226" s="34" t="s">
        <v>511</v>
      </c>
      <c r="B226" s="34" t="s">
        <v>512</v>
      </c>
      <c r="C226" s="34" t="s">
        <v>508</v>
      </c>
      <c r="D226" s="39">
        <v>3</v>
      </c>
      <c r="E226" s="39" t="s">
        <v>1247</v>
      </c>
      <c r="F226" s="40" t="s">
        <v>1190</v>
      </c>
      <c r="G226" s="41">
        <v>1295740000</v>
      </c>
      <c r="H226" s="42">
        <v>3.1869999999999998</v>
      </c>
      <c r="I226" s="41">
        <v>1928756601</v>
      </c>
      <c r="J226" s="41">
        <v>8258145.5499999998</v>
      </c>
      <c r="K226" s="41">
        <v>8252523.8700000001</v>
      </c>
      <c r="L226" s="41">
        <v>0</v>
      </c>
      <c r="M226" s="41">
        <v>8252523.8700000001</v>
      </c>
      <c r="N226" s="41">
        <v>551864.55000000005</v>
      </c>
      <c r="O226" s="41">
        <v>0</v>
      </c>
      <c r="P226" s="41">
        <v>544810.69999999995</v>
      </c>
      <c r="Q226" s="41">
        <v>16131478</v>
      </c>
      <c r="R226" s="41">
        <v>10884204</v>
      </c>
      <c r="S226" s="41">
        <v>0</v>
      </c>
      <c r="T226" s="41">
        <v>4538000</v>
      </c>
      <c r="U226" s="41">
        <v>388952.01</v>
      </c>
      <c r="V226" s="41">
        <v>0</v>
      </c>
      <c r="W226" s="41">
        <v>41291833.129999995</v>
      </c>
      <c r="X226" s="43">
        <v>3.2153316005331355E-2</v>
      </c>
      <c r="Y226" s="41">
        <v>3429.2799999999997</v>
      </c>
      <c r="Z226" s="41">
        <v>62500</v>
      </c>
      <c r="AA226" s="41">
        <v>1318.5856000000001</v>
      </c>
      <c r="AB226" s="41">
        <v>67247.865600000005</v>
      </c>
      <c r="AC226" s="41">
        <v>0</v>
      </c>
      <c r="AD226" s="41">
        <v>67247.865600000005</v>
      </c>
      <c r="AE226" s="41">
        <v>0</v>
      </c>
      <c r="AF226" s="41">
        <v>0</v>
      </c>
      <c r="AG226" s="43">
        <f t="shared" si="9"/>
        <v>9349199.1199999992</v>
      </c>
      <c r="AH226" s="43">
        <f t="shared" si="10"/>
        <v>27015682</v>
      </c>
      <c r="AI226" s="43">
        <f t="shared" si="11"/>
        <v>4926952.01</v>
      </c>
      <c r="AJ226" s="41">
        <v>1701321710</v>
      </c>
      <c r="AK226" s="41">
        <v>1900721084</v>
      </c>
      <c r="AL226" s="41">
        <v>2080173383</v>
      </c>
      <c r="AM226" s="41">
        <v>1894072059</v>
      </c>
      <c r="AN226" s="41">
        <v>693390.43427553901</v>
      </c>
      <c r="AO226" s="44"/>
    </row>
    <row r="227" spans="1:41" s="34" customFormat="1" ht="16.5" x14ac:dyDescent="0.3">
      <c r="A227" s="34" t="s">
        <v>513</v>
      </c>
      <c r="B227" s="34" t="s">
        <v>514</v>
      </c>
      <c r="C227" s="34" t="s">
        <v>508</v>
      </c>
      <c r="D227" s="39">
        <v>1</v>
      </c>
      <c r="E227" s="39" t="s">
        <v>1246</v>
      </c>
      <c r="F227" s="40" t="s">
        <v>1190</v>
      </c>
      <c r="G227" s="41">
        <v>391086900</v>
      </c>
      <c r="H227" s="42">
        <v>3.6879999999999997</v>
      </c>
      <c r="I227" s="41">
        <v>610865607</v>
      </c>
      <c r="J227" s="41">
        <v>2615476.2599999998</v>
      </c>
      <c r="K227" s="41">
        <v>2609579.3499999996</v>
      </c>
      <c r="L227" s="41">
        <v>0</v>
      </c>
      <c r="M227" s="41">
        <v>2609579.3499999996</v>
      </c>
      <c r="N227" s="41">
        <v>174502.93</v>
      </c>
      <c r="O227" s="41">
        <v>0</v>
      </c>
      <c r="P227" s="41">
        <v>172274.99</v>
      </c>
      <c r="Q227" s="41">
        <v>3872266</v>
      </c>
      <c r="R227" s="41">
        <v>3875430</v>
      </c>
      <c r="S227" s="41">
        <v>0</v>
      </c>
      <c r="T227" s="41">
        <v>3717939.98</v>
      </c>
      <c r="U227" s="41">
        <v>0</v>
      </c>
      <c r="V227" s="41">
        <v>0</v>
      </c>
      <c r="W227" s="41">
        <v>14421993.25</v>
      </c>
      <c r="X227" s="43">
        <v>3.3691956549836019E-2</v>
      </c>
      <c r="Y227" s="41">
        <v>6234.93</v>
      </c>
      <c r="Z227" s="41">
        <v>25250</v>
      </c>
      <c r="AA227" s="41">
        <v>629.69860000000006</v>
      </c>
      <c r="AB227" s="41">
        <v>32114.6286</v>
      </c>
      <c r="AC227" s="41">
        <v>0</v>
      </c>
      <c r="AD227" s="41">
        <v>32114.6286</v>
      </c>
      <c r="AE227" s="41">
        <v>0</v>
      </c>
      <c r="AF227" s="41">
        <v>0</v>
      </c>
      <c r="AG227" s="43">
        <f t="shared" si="9"/>
        <v>2956357.2699999996</v>
      </c>
      <c r="AH227" s="43">
        <f t="shared" si="10"/>
        <v>7747696</v>
      </c>
      <c r="AI227" s="43">
        <f t="shared" si="11"/>
        <v>3717939.98</v>
      </c>
      <c r="AJ227" s="41">
        <v>539086768</v>
      </c>
      <c r="AK227" s="41">
        <v>606674727</v>
      </c>
      <c r="AL227" s="41">
        <v>647280536</v>
      </c>
      <c r="AM227" s="41">
        <v>597680677</v>
      </c>
      <c r="AN227" s="41">
        <v>215759.96290648801</v>
      </c>
      <c r="AO227" s="44"/>
    </row>
    <row r="228" spans="1:41" s="34" customFormat="1" ht="16.5" x14ac:dyDescent="0.3">
      <c r="A228" s="34" t="s">
        <v>515</v>
      </c>
      <c r="B228" s="34" t="s">
        <v>516</v>
      </c>
      <c r="C228" s="34" t="s">
        <v>508</v>
      </c>
      <c r="D228" s="39">
        <v>2</v>
      </c>
      <c r="E228" s="39" t="s">
        <v>1246</v>
      </c>
      <c r="F228" s="40" t="s">
        <v>1190</v>
      </c>
      <c r="G228" s="41">
        <v>1259276400</v>
      </c>
      <c r="H228" s="42">
        <v>3.7410000000000001</v>
      </c>
      <c r="I228" s="41">
        <v>2023268950</v>
      </c>
      <c r="J228" s="41">
        <v>8662808.7100000009</v>
      </c>
      <c r="K228" s="41">
        <v>8651383.6500000004</v>
      </c>
      <c r="L228" s="41">
        <v>0</v>
      </c>
      <c r="M228" s="41">
        <v>8651383.6500000004</v>
      </c>
      <c r="N228" s="41">
        <v>0</v>
      </c>
      <c r="O228" s="41">
        <v>0</v>
      </c>
      <c r="P228" s="41">
        <v>571140.56000000006</v>
      </c>
      <c r="Q228" s="41">
        <v>12883503</v>
      </c>
      <c r="R228" s="41">
        <v>14223206</v>
      </c>
      <c r="S228" s="41">
        <v>0</v>
      </c>
      <c r="T228" s="41">
        <v>9980365.8200000003</v>
      </c>
      <c r="U228" s="41">
        <v>126030.98</v>
      </c>
      <c r="V228" s="41">
        <v>670792.14</v>
      </c>
      <c r="W228" s="41">
        <v>47106422.149999999</v>
      </c>
      <c r="X228" s="43">
        <v>3.2102309872073062E-2</v>
      </c>
      <c r="Y228" s="41">
        <v>22109.4</v>
      </c>
      <c r="Z228" s="41">
        <v>94250</v>
      </c>
      <c r="AA228" s="41">
        <v>2327.1880000000001</v>
      </c>
      <c r="AB228" s="41">
        <v>118686.588</v>
      </c>
      <c r="AC228" s="41">
        <v>0</v>
      </c>
      <c r="AD228" s="41">
        <v>118686.588</v>
      </c>
      <c r="AE228" s="41">
        <v>0</v>
      </c>
      <c r="AF228" s="41">
        <v>0</v>
      </c>
      <c r="AG228" s="43">
        <f t="shared" si="9"/>
        <v>9222524.2100000009</v>
      </c>
      <c r="AH228" s="43">
        <f t="shared" si="10"/>
        <v>27106709</v>
      </c>
      <c r="AI228" s="43">
        <f t="shared" si="11"/>
        <v>10777188.940000001</v>
      </c>
      <c r="AJ228" s="41">
        <v>1852696189</v>
      </c>
      <c r="AK228" s="41">
        <v>2012378430</v>
      </c>
      <c r="AL228" s="41">
        <v>2154819302</v>
      </c>
      <c r="AM228" s="41">
        <v>2006631307</v>
      </c>
      <c r="AN228" s="41">
        <v>718272.38239356596</v>
      </c>
      <c r="AO228" s="44"/>
    </row>
    <row r="229" spans="1:41" s="34" customFormat="1" ht="16.5" x14ac:dyDescent="0.3">
      <c r="A229" s="34" t="s">
        <v>517</v>
      </c>
      <c r="B229" s="34" t="s">
        <v>518</v>
      </c>
      <c r="C229" s="34" t="s">
        <v>508</v>
      </c>
      <c r="D229" s="39">
        <v>3</v>
      </c>
      <c r="E229" s="39" t="s">
        <v>1246</v>
      </c>
      <c r="F229" s="40" t="s">
        <v>1190</v>
      </c>
      <c r="G229" s="41">
        <v>1363459802</v>
      </c>
      <c r="H229" s="42">
        <v>3.637</v>
      </c>
      <c r="I229" s="41">
        <v>2117839482</v>
      </c>
      <c r="J229" s="41">
        <v>9067720.9800000004</v>
      </c>
      <c r="K229" s="41">
        <v>9067720.9800000004</v>
      </c>
      <c r="L229" s="41">
        <v>0</v>
      </c>
      <c r="M229" s="41">
        <v>9067720.9800000004</v>
      </c>
      <c r="N229" s="41">
        <v>606384.46</v>
      </c>
      <c r="O229" s="41">
        <v>0</v>
      </c>
      <c r="P229" s="41">
        <v>598629.36</v>
      </c>
      <c r="Q229" s="41">
        <v>24048297</v>
      </c>
      <c r="R229" s="41">
        <v>0</v>
      </c>
      <c r="S229" s="41">
        <v>0</v>
      </c>
      <c r="T229" s="41">
        <v>15262534.68</v>
      </c>
      <c r="U229" s="41">
        <v>0</v>
      </c>
      <c r="V229" s="41">
        <v>0</v>
      </c>
      <c r="W229" s="41">
        <v>49583566.479999997</v>
      </c>
      <c r="X229" s="43">
        <v>3.4641805349215488E-2</v>
      </c>
      <c r="Y229" s="41">
        <v>9597.92</v>
      </c>
      <c r="Z229" s="41">
        <v>77250</v>
      </c>
      <c r="AA229" s="41">
        <v>1736.9584</v>
      </c>
      <c r="AB229" s="41">
        <v>88584.878400000001</v>
      </c>
      <c r="AC229" s="41">
        <v>0</v>
      </c>
      <c r="AD229" s="41">
        <v>88584.878400000001</v>
      </c>
      <c r="AE229" s="41">
        <v>0</v>
      </c>
      <c r="AF229" s="41">
        <v>0</v>
      </c>
      <c r="AG229" s="43">
        <f t="shared" si="9"/>
        <v>10272734.800000001</v>
      </c>
      <c r="AH229" s="43">
        <f t="shared" si="10"/>
        <v>24048297</v>
      </c>
      <c r="AI229" s="43">
        <f t="shared" si="11"/>
        <v>15262534.68</v>
      </c>
      <c r="AJ229" s="41">
        <v>1799968519</v>
      </c>
      <c r="AK229" s="41">
        <v>2085543150</v>
      </c>
      <c r="AL229" s="41">
        <v>2393294369</v>
      </c>
      <c r="AM229" s="41">
        <v>2092935346</v>
      </c>
      <c r="AN229" s="41">
        <v>797763.99190187699</v>
      </c>
      <c r="AO229" s="44"/>
    </row>
    <row r="230" spans="1:41" s="34" customFormat="1" ht="16.5" x14ac:dyDescent="0.3">
      <c r="A230" s="34" t="s">
        <v>519</v>
      </c>
      <c r="B230" s="34" t="s">
        <v>445</v>
      </c>
      <c r="C230" s="34" t="s">
        <v>508</v>
      </c>
      <c r="D230" s="39">
        <v>1</v>
      </c>
      <c r="E230" s="39" t="s">
        <v>1246</v>
      </c>
      <c r="F230" s="40" t="s">
        <v>1190</v>
      </c>
      <c r="G230" s="41">
        <v>708037506</v>
      </c>
      <c r="H230" s="42">
        <v>3.5659999999999998</v>
      </c>
      <c r="I230" s="41">
        <v>1080180976</v>
      </c>
      <c r="J230" s="41">
        <v>4624892.3899999997</v>
      </c>
      <c r="K230" s="41">
        <v>4624705.37</v>
      </c>
      <c r="L230" s="41">
        <v>0</v>
      </c>
      <c r="M230" s="41">
        <v>4624705.37</v>
      </c>
      <c r="N230" s="41">
        <v>309267.15000000002</v>
      </c>
      <c r="O230" s="41">
        <v>0</v>
      </c>
      <c r="P230" s="41">
        <v>305312.03999999998</v>
      </c>
      <c r="Q230" s="41">
        <v>12752725</v>
      </c>
      <c r="R230" s="41">
        <v>0</v>
      </c>
      <c r="S230" s="41">
        <v>0</v>
      </c>
      <c r="T230" s="41">
        <v>7249770.79</v>
      </c>
      <c r="U230" s="41">
        <v>0</v>
      </c>
      <c r="V230" s="41">
        <v>0</v>
      </c>
      <c r="W230" s="41">
        <v>25241780.350000001</v>
      </c>
      <c r="X230" s="43">
        <v>3.0722154285430896E-2</v>
      </c>
      <c r="Y230" s="41">
        <v>7369.86</v>
      </c>
      <c r="Z230" s="41">
        <v>41750</v>
      </c>
      <c r="AA230" s="41">
        <v>982.3972</v>
      </c>
      <c r="AB230" s="41">
        <v>50102.2572</v>
      </c>
      <c r="AC230" s="41">
        <v>0</v>
      </c>
      <c r="AD230" s="41">
        <v>50102.2572</v>
      </c>
      <c r="AE230" s="41">
        <v>0</v>
      </c>
      <c r="AF230" s="41">
        <v>0</v>
      </c>
      <c r="AG230" s="43">
        <f t="shared" si="9"/>
        <v>5239284.5600000005</v>
      </c>
      <c r="AH230" s="43">
        <f t="shared" si="10"/>
        <v>12752725</v>
      </c>
      <c r="AI230" s="43">
        <f t="shared" si="11"/>
        <v>7249770.79</v>
      </c>
      <c r="AJ230" s="41">
        <v>923351547</v>
      </c>
      <c r="AK230" s="41">
        <v>1044780288</v>
      </c>
      <c r="AL230" s="41">
        <v>1195203651</v>
      </c>
      <c r="AM230" s="41">
        <v>1054445162</v>
      </c>
      <c r="AN230" s="41">
        <v>404575.65242394299</v>
      </c>
      <c r="AO230" s="44"/>
    </row>
    <row r="231" spans="1:41" s="34" customFormat="1" ht="16.5" x14ac:dyDescent="0.3">
      <c r="A231" s="34" t="s">
        <v>520</v>
      </c>
      <c r="B231" s="34" t="s">
        <v>521</v>
      </c>
      <c r="C231" s="34" t="s">
        <v>508</v>
      </c>
      <c r="D231" s="39">
        <v>2</v>
      </c>
      <c r="E231" s="39" t="s">
        <v>1247</v>
      </c>
      <c r="F231" s="40" t="s">
        <v>1190</v>
      </c>
      <c r="G231" s="41">
        <v>1578644900</v>
      </c>
      <c r="H231" s="42">
        <v>3.3</v>
      </c>
      <c r="I231" s="41">
        <v>2436621410</v>
      </c>
      <c r="J231" s="41">
        <v>10432614.59</v>
      </c>
      <c r="K231" s="41">
        <v>10412316.5</v>
      </c>
      <c r="L231" s="41">
        <v>0</v>
      </c>
      <c r="M231" s="41">
        <v>10412316.5</v>
      </c>
      <c r="N231" s="41">
        <v>696270.2</v>
      </c>
      <c r="O231" s="41">
        <v>0</v>
      </c>
      <c r="P231" s="41">
        <v>687420.43</v>
      </c>
      <c r="Q231" s="41">
        <v>16257545</v>
      </c>
      <c r="R231" s="41">
        <v>13767984</v>
      </c>
      <c r="S231" s="41">
        <v>0</v>
      </c>
      <c r="T231" s="41">
        <v>9640285</v>
      </c>
      <c r="U231" s="41">
        <v>631777</v>
      </c>
      <c r="V231" s="41">
        <v>0</v>
      </c>
      <c r="W231" s="41">
        <v>52093598.129999995</v>
      </c>
      <c r="X231" s="43">
        <v>2.9069170680091926E-2</v>
      </c>
      <c r="Y231" s="41">
        <v>4500</v>
      </c>
      <c r="Z231" s="41">
        <v>52000</v>
      </c>
      <c r="AA231" s="41">
        <v>1130</v>
      </c>
      <c r="AB231" s="41">
        <v>57630</v>
      </c>
      <c r="AC231" s="41">
        <v>0</v>
      </c>
      <c r="AD231" s="41">
        <v>57630</v>
      </c>
      <c r="AE231" s="41">
        <v>0</v>
      </c>
      <c r="AF231" s="41">
        <v>0</v>
      </c>
      <c r="AG231" s="43">
        <f t="shared" si="9"/>
        <v>11796007.129999999</v>
      </c>
      <c r="AH231" s="43">
        <f t="shared" si="10"/>
        <v>30025529</v>
      </c>
      <c r="AI231" s="43">
        <f t="shared" si="11"/>
        <v>10272062</v>
      </c>
      <c r="AJ231" s="41">
        <v>2164718288</v>
      </c>
      <c r="AK231" s="41">
        <v>2403142439</v>
      </c>
      <c r="AL231" s="41">
        <v>2624949950</v>
      </c>
      <c r="AM231" s="41">
        <v>2397603559</v>
      </c>
      <c r="AN231" s="41">
        <v>874982.44168335001</v>
      </c>
      <c r="AO231" s="44"/>
    </row>
    <row r="232" spans="1:41" s="34" customFormat="1" ht="16.5" x14ac:dyDescent="0.3">
      <c r="A232" s="34" t="s">
        <v>522</v>
      </c>
      <c r="B232" s="34" t="s">
        <v>523</v>
      </c>
      <c r="C232" s="34" t="s">
        <v>508</v>
      </c>
      <c r="D232" s="39">
        <v>3</v>
      </c>
      <c r="E232" s="39" t="s">
        <v>1247</v>
      </c>
      <c r="F232" s="40" t="s">
        <v>1190</v>
      </c>
      <c r="G232" s="41">
        <v>3052812540</v>
      </c>
      <c r="H232" s="42">
        <v>1.4449999999999998</v>
      </c>
      <c r="I232" s="41">
        <v>2966338330</v>
      </c>
      <c r="J232" s="41">
        <v>12700645.42</v>
      </c>
      <c r="K232" s="41">
        <v>12697998.34</v>
      </c>
      <c r="L232" s="41">
        <v>0</v>
      </c>
      <c r="M232" s="41">
        <v>12697998.34</v>
      </c>
      <c r="N232" s="41">
        <v>849145.54</v>
      </c>
      <c r="O232" s="41">
        <v>0</v>
      </c>
      <c r="P232" s="41">
        <v>838295.6</v>
      </c>
      <c r="Q232" s="41">
        <v>20928516</v>
      </c>
      <c r="R232" s="41">
        <v>0</v>
      </c>
      <c r="S232" s="41">
        <v>0</v>
      </c>
      <c r="T232" s="41">
        <v>8477160.7400000002</v>
      </c>
      <c r="U232" s="41">
        <v>305281.25</v>
      </c>
      <c r="V232" s="41">
        <v>0</v>
      </c>
      <c r="W232" s="41">
        <v>44096397.469999999</v>
      </c>
      <c r="X232" s="43">
        <v>2.4651211872000221E-2</v>
      </c>
      <c r="Y232" s="41">
        <v>10500</v>
      </c>
      <c r="Z232" s="41">
        <v>30500</v>
      </c>
      <c r="AA232" s="41">
        <v>820</v>
      </c>
      <c r="AB232" s="41">
        <v>41820</v>
      </c>
      <c r="AC232" s="41">
        <v>0</v>
      </c>
      <c r="AD232" s="41">
        <v>41820</v>
      </c>
      <c r="AE232" s="41">
        <v>0</v>
      </c>
      <c r="AF232" s="41">
        <v>0</v>
      </c>
      <c r="AG232" s="43">
        <f t="shared" si="9"/>
        <v>14385439.479999999</v>
      </c>
      <c r="AH232" s="43">
        <f t="shared" si="10"/>
        <v>20928516</v>
      </c>
      <c r="AI232" s="43">
        <f t="shared" si="11"/>
        <v>8782441.9900000002</v>
      </c>
      <c r="AJ232" s="41">
        <v>2419521706</v>
      </c>
      <c r="AK232" s="41">
        <v>2873054269</v>
      </c>
      <c r="AL232" s="41">
        <v>3344814879</v>
      </c>
      <c r="AM232" s="41">
        <v>2879130284.6666665</v>
      </c>
      <c r="AN232" s="41">
        <v>1114937.1780617069</v>
      </c>
      <c r="AO232" s="44"/>
    </row>
    <row r="233" spans="1:41" s="34" customFormat="1" ht="16.5" x14ac:dyDescent="0.3">
      <c r="A233" s="34" t="s">
        <v>524</v>
      </c>
      <c r="B233" s="34" t="s">
        <v>525</v>
      </c>
      <c r="C233" s="34" t="s">
        <v>508</v>
      </c>
      <c r="D233" s="39">
        <v>1</v>
      </c>
      <c r="E233" s="39" t="s">
        <v>1246</v>
      </c>
      <c r="F233" s="40" t="s">
        <v>1190</v>
      </c>
      <c r="G233" s="41">
        <v>2000002100</v>
      </c>
      <c r="H233" s="42">
        <v>2.516</v>
      </c>
      <c r="I233" s="41">
        <v>2200116973</v>
      </c>
      <c r="J233" s="41">
        <v>9419999.4900000002</v>
      </c>
      <c r="K233" s="41">
        <v>9411585.6600000001</v>
      </c>
      <c r="L233" s="41">
        <v>0</v>
      </c>
      <c r="M233" s="41">
        <v>9411585.6600000001</v>
      </c>
      <c r="N233" s="41">
        <v>629353.29</v>
      </c>
      <c r="O233" s="41">
        <v>0</v>
      </c>
      <c r="P233" s="41">
        <v>621355.80000000005</v>
      </c>
      <c r="Q233" s="41">
        <v>16012594</v>
      </c>
      <c r="R233" s="41">
        <v>12236053</v>
      </c>
      <c r="S233" s="41">
        <v>0</v>
      </c>
      <c r="T233" s="41">
        <v>11006506.800000001</v>
      </c>
      <c r="U233" s="41">
        <v>400000</v>
      </c>
      <c r="V233" s="41">
        <v>0</v>
      </c>
      <c r="W233" s="41">
        <v>50317448.549999997</v>
      </c>
      <c r="X233" s="43">
        <v>3.2190022960629033E-2</v>
      </c>
      <c r="Y233" s="41">
        <v>13875</v>
      </c>
      <c r="Z233" s="41">
        <v>86250</v>
      </c>
      <c r="AA233" s="41">
        <v>2002.5</v>
      </c>
      <c r="AB233" s="41">
        <v>102127.5</v>
      </c>
      <c r="AC233" s="41">
        <v>-500</v>
      </c>
      <c r="AD233" s="41">
        <v>101627.5</v>
      </c>
      <c r="AE233" s="41">
        <v>0</v>
      </c>
      <c r="AF233" s="41">
        <v>0</v>
      </c>
      <c r="AG233" s="43">
        <f t="shared" si="9"/>
        <v>10662294.75</v>
      </c>
      <c r="AH233" s="43">
        <f t="shared" si="10"/>
        <v>28248647</v>
      </c>
      <c r="AI233" s="43">
        <f t="shared" si="11"/>
        <v>11406506.800000001</v>
      </c>
      <c r="AJ233" s="41">
        <v>2089998121</v>
      </c>
      <c r="AK233" s="41">
        <v>2197491265</v>
      </c>
      <c r="AL233" s="41">
        <v>2343844017</v>
      </c>
      <c r="AM233" s="41">
        <v>2210444467.6666665</v>
      </c>
      <c r="AN233" s="41">
        <v>781280.55771866103</v>
      </c>
      <c r="AO233" s="44"/>
    </row>
    <row r="234" spans="1:41" s="34" customFormat="1" ht="16.5" x14ac:dyDescent="0.3">
      <c r="A234" s="34" t="s">
        <v>526</v>
      </c>
      <c r="B234" s="34" t="s">
        <v>527</v>
      </c>
      <c r="C234" s="34" t="s">
        <v>508</v>
      </c>
      <c r="D234" s="39">
        <v>2</v>
      </c>
      <c r="E234" s="39" t="s">
        <v>1246</v>
      </c>
      <c r="F234" s="40" t="s">
        <v>1190</v>
      </c>
      <c r="G234" s="41">
        <v>2871858300</v>
      </c>
      <c r="H234" s="42">
        <v>3.7689999999999997</v>
      </c>
      <c r="I234" s="41">
        <v>4375882158</v>
      </c>
      <c r="J234" s="41">
        <v>18735734.600000001</v>
      </c>
      <c r="K234" s="41">
        <v>18699057.550000001</v>
      </c>
      <c r="L234" s="41">
        <v>0</v>
      </c>
      <c r="M234" s="41">
        <v>18699057.550000001</v>
      </c>
      <c r="N234" s="41">
        <v>0</v>
      </c>
      <c r="O234" s="41">
        <v>0</v>
      </c>
      <c r="P234" s="41">
        <v>1234455.52</v>
      </c>
      <c r="Q234" s="41">
        <v>58232964</v>
      </c>
      <c r="R234" s="41">
        <v>0</v>
      </c>
      <c r="S234" s="41">
        <v>0</v>
      </c>
      <c r="T234" s="41">
        <v>28520206.920000002</v>
      </c>
      <c r="U234" s="41">
        <v>84000</v>
      </c>
      <c r="V234" s="41">
        <v>1443396.4</v>
      </c>
      <c r="W234" s="41">
        <v>108214080.39</v>
      </c>
      <c r="X234" s="43">
        <v>3.4969198144160982E-2</v>
      </c>
      <c r="Y234" s="41">
        <v>50085.72</v>
      </c>
      <c r="Z234" s="41">
        <v>200500</v>
      </c>
      <c r="AA234" s="41">
        <v>5011.7143999999998</v>
      </c>
      <c r="AB234" s="41">
        <v>255597.4344</v>
      </c>
      <c r="AC234" s="41">
        <v>0</v>
      </c>
      <c r="AD234" s="41">
        <v>255597.4344</v>
      </c>
      <c r="AE234" s="41">
        <v>0</v>
      </c>
      <c r="AF234" s="41">
        <v>0</v>
      </c>
      <c r="AG234" s="43">
        <f t="shared" si="9"/>
        <v>19933513.07</v>
      </c>
      <c r="AH234" s="43">
        <f t="shared" si="10"/>
        <v>58232964</v>
      </c>
      <c r="AI234" s="43">
        <f t="shared" si="11"/>
        <v>30047603.32</v>
      </c>
      <c r="AJ234" s="41">
        <v>3919980362</v>
      </c>
      <c r="AK234" s="41">
        <v>4330193524</v>
      </c>
      <c r="AL234" s="41">
        <v>4829087439</v>
      </c>
      <c r="AM234" s="41">
        <v>4359753775</v>
      </c>
      <c r="AN234" s="41">
        <v>1609694.2033041869</v>
      </c>
      <c r="AO234" s="44"/>
    </row>
    <row r="235" spans="1:41" s="34" customFormat="1" ht="16.5" x14ac:dyDescent="0.3">
      <c r="A235" s="34" t="s">
        <v>528</v>
      </c>
      <c r="B235" s="34" t="s">
        <v>529</v>
      </c>
      <c r="C235" s="34" t="s">
        <v>508</v>
      </c>
      <c r="D235" s="39">
        <v>3</v>
      </c>
      <c r="E235" s="39" t="s">
        <v>1247</v>
      </c>
      <c r="F235" s="40" t="s">
        <v>1190</v>
      </c>
      <c r="G235" s="41">
        <v>162343300</v>
      </c>
      <c r="H235" s="42">
        <v>4.7830000000000004</v>
      </c>
      <c r="I235" s="41">
        <v>249569361</v>
      </c>
      <c r="J235" s="41">
        <v>1068553.76</v>
      </c>
      <c r="K235" s="41">
        <v>1067926.06</v>
      </c>
      <c r="L235" s="41">
        <v>0</v>
      </c>
      <c r="M235" s="41">
        <v>1067926.06</v>
      </c>
      <c r="N235" s="41">
        <v>71414.429999999993</v>
      </c>
      <c r="O235" s="41">
        <v>0</v>
      </c>
      <c r="P235" s="41">
        <v>70501.53</v>
      </c>
      <c r="Q235" s="41">
        <v>2452428</v>
      </c>
      <c r="R235" s="41">
        <v>2415390</v>
      </c>
      <c r="S235" s="41">
        <v>0</v>
      </c>
      <c r="T235" s="41">
        <v>1687000.89</v>
      </c>
      <c r="U235" s="41">
        <v>0</v>
      </c>
      <c r="V235" s="41">
        <v>0</v>
      </c>
      <c r="W235" s="41">
        <v>7764660.9099999992</v>
      </c>
      <c r="X235" s="43">
        <v>4.0637836108354003E-2</v>
      </c>
      <c r="Y235" s="41">
        <v>7525</v>
      </c>
      <c r="Z235" s="41">
        <v>17000</v>
      </c>
      <c r="AA235" s="41">
        <v>490.5</v>
      </c>
      <c r="AB235" s="41">
        <v>25015.5</v>
      </c>
      <c r="AC235" s="41">
        <v>0</v>
      </c>
      <c r="AD235" s="41">
        <v>25015.5</v>
      </c>
      <c r="AE235" s="41">
        <v>0</v>
      </c>
      <c r="AF235" s="41">
        <v>0</v>
      </c>
      <c r="AG235" s="43">
        <f t="shared" si="9"/>
        <v>1209842.02</v>
      </c>
      <c r="AH235" s="43">
        <f t="shared" si="10"/>
        <v>4867818</v>
      </c>
      <c r="AI235" s="43">
        <f t="shared" si="11"/>
        <v>1687000.89</v>
      </c>
      <c r="AJ235" s="41">
        <v>220444323</v>
      </c>
      <c r="AK235" s="41">
        <v>248934409</v>
      </c>
      <c r="AL235" s="41">
        <v>273121299</v>
      </c>
      <c r="AM235" s="41">
        <v>247500010.33333334</v>
      </c>
      <c r="AN235" s="41">
        <v>91040.341959566998</v>
      </c>
      <c r="AO235" s="44"/>
    </row>
    <row r="236" spans="1:41" s="34" customFormat="1" ht="16.5" x14ac:dyDescent="0.3">
      <c r="A236" s="34" t="s">
        <v>530</v>
      </c>
      <c r="B236" s="34" t="s">
        <v>531</v>
      </c>
      <c r="C236" s="34" t="s">
        <v>508</v>
      </c>
      <c r="D236" s="39">
        <v>1</v>
      </c>
      <c r="E236" s="39" t="s">
        <v>1246</v>
      </c>
      <c r="F236" s="40" t="s">
        <v>1190</v>
      </c>
      <c r="G236" s="41">
        <v>137129500</v>
      </c>
      <c r="H236" s="42">
        <v>3.7429999999999999</v>
      </c>
      <c r="I236" s="41">
        <v>210286458</v>
      </c>
      <c r="J236" s="41">
        <v>900360.46</v>
      </c>
      <c r="K236" s="41">
        <v>900360.46</v>
      </c>
      <c r="L236" s="41">
        <v>0</v>
      </c>
      <c r="M236" s="41">
        <v>900360.46</v>
      </c>
      <c r="N236" s="41">
        <v>60209.68</v>
      </c>
      <c r="O236" s="41">
        <v>0</v>
      </c>
      <c r="P236" s="41">
        <v>59439.65</v>
      </c>
      <c r="Q236" s="41">
        <v>2918460</v>
      </c>
      <c r="R236" s="41">
        <v>0</v>
      </c>
      <c r="S236" s="41">
        <v>0</v>
      </c>
      <c r="T236" s="41">
        <v>1193572.6299999999</v>
      </c>
      <c r="U236" s="41">
        <v>0</v>
      </c>
      <c r="V236" s="41">
        <v>0</v>
      </c>
      <c r="W236" s="41">
        <v>5132042.42</v>
      </c>
      <c r="X236" s="43">
        <v>3.3567808918607479E-2</v>
      </c>
      <c r="Y236" s="41">
        <v>2250</v>
      </c>
      <c r="Z236" s="41">
        <v>8500</v>
      </c>
      <c r="AA236" s="41">
        <v>215</v>
      </c>
      <c r="AB236" s="41">
        <v>10965</v>
      </c>
      <c r="AC236" s="41">
        <v>0</v>
      </c>
      <c r="AD236" s="41">
        <v>10965</v>
      </c>
      <c r="AE236" s="41">
        <v>0</v>
      </c>
      <c r="AF236" s="41">
        <v>0</v>
      </c>
      <c r="AG236" s="43">
        <f t="shared" si="9"/>
        <v>1020009.79</v>
      </c>
      <c r="AH236" s="43">
        <f t="shared" si="10"/>
        <v>2918460</v>
      </c>
      <c r="AI236" s="43">
        <f t="shared" si="11"/>
        <v>1193572.6299999999</v>
      </c>
      <c r="AJ236" s="41">
        <v>187889814</v>
      </c>
      <c r="AK236" s="41">
        <v>206307105</v>
      </c>
      <c r="AL236" s="41">
        <v>225319586</v>
      </c>
      <c r="AM236" s="41">
        <v>206505501.66666666</v>
      </c>
      <c r="AN236" s="41">
        <v>75106.453560138005</v>
      </c>
      <c r="AO236" s="44"/>
    </row>
    <row r="237" spans="1:41" s="34" customFormat="1" ht="16.5" x14ac:dyDescent="0.3">
      <c r="A237" s="34" t="s">
        <v>532</v>
      </c>
      <c r="B237" s="34" t="s">
        <v>533</v>
      </c>
      <c r="C237" s="34" t="s">
        <v>508</v>
      </c>
      <c r="D237" s="39">
        <v>2</v>
      </c>
      <c r="E237" s="39" t="s">
        <v>1247</v>
      </c>
      <c r="F237" s="40" t="s">
        <v>1190</v>
      </c>
      <c r="G237" s="41">
        <v>336395900</v>
      </c>
      <c r="H237" s="42">
        <v>4.8540000000000001</v>
      </c>
      <c r="I237" s="41">
        <v>506335500</v>
      </c>
      <c r="J237" s="41">
        <v>2167921.17</v>
      </c>
      <c r="K237" s="41">
        <v>2167263.87</v>
      </c>
      <c r="L237" s="41">
        <v>0</v>
      </c>
      <c r="M237" s="41">
        <v>2167263.87</v>
      </c>
      <c r="N237" s="41">
        <v>0</v>
      </c>
      <c r="O237" s="41">
        <v>0</v>
      </c>
      <c r="P237" s="41">
        <v>143076.95000000001</v>
      </c>
      <c r="Q237" s="41">
        <v>7821074</v>
      </c>
      <c r="R237" s="41">
        <v>0</v>
      </c>
      <c r="S237" s="41">
        <v>0</v>
      </c>
      <c r="T237" s="41">
        <v>6026681.6200000001</v>
      </c>
      <c r="U237" s="41">
        <v>0</v>
      </c>
      <c r="V237" s="41">
        <v>170535.8</v>
      </c>
      <c r="W237" s="41">
        <v>16328632.240000002</v>
      </c>
      <c r="X237" s="43">
        <v>3.6435613444283685E-2</v>
      </c>
      <c r="Y237" s="41">
        <v>8418.16</v>
      </c>
      <c r="Z237" s="41">
        <v>21750</v>
      </c>
      <c r="AA237" s="41">
        <v>603.36320000000001</v>
      </c>
      <c r="AB237" s="41">
        <v>30771.5232</v>
      </c>
      <c r="AC237" s="41">
        <v>0</v>
      </c>
      <c r="AD237" s="41">
        <v>30771.5232</v>
      </c>
      <c r="AE237" s="41">
        <v>0</v>
      </c>
      <c r="AF237" s="41">
        <v>0</v>
      </c>
      <c r="AG237" s="43">
        <f t="shared" si="9"/>
        <v>2310340.8200000003</v>
      </c>
      <c r="AH237" s="43">
        <f t="shared" si="10"/>
        <v>7821074</v>
      </c>
      <c r="AI237" s="43">
        <f t="shared" si="11"/>
        <v>6197217.4199999999</v>
      </c>
      <c r="AJ237" s="41">
        <v>430939058</v>
      </c>
      <c r="AK237" s="41">
        <v>511607922</v>
      </c>
      <c r="AL237" s="41">
        <v>571810131</v>
      </c>
      <c r="AM237" s="41">
        <v>504785703.66666669</v>
      </c>
      <c r="AN237" s="41">
        <v>190603.186396623</v>
      </c>
      <c r="AO237" s="44"/>
    </row>
    <row r="238" spans="1:41" s="34" customFormat="1" ht="16.5" x14ac:dyDescent="0.3">
      <c r="A238" s="34" t="s">
        <v>534</v>
      </c>
      <c r="B238" s="34" t="s">
        <v>535</v>
      </c>
      <c r="C238" s="34" t="s">
        <v>508</v>
      </c>
      <c r="D238" s="39">
        <v>3</v>
      </c>
      <c r="E238" s="39" t="s">
        <v>1247</v>
      </c>
      <c r="F238" s="40" t="s">
        <v>1190</v>
      </c>
      <c r="G238" s="41">
        <v>794224660</v>
      </c>
      <c r="H238" s="42">
        <v>3.5960000000000001</v>
      </c>
      <c r="I238" s="41">
        <v>1013543521</v>
      </c>
      <c r="J238" s="41">
        <v>4339578.1100000003</v>
      </c>
      <c r="K238" s="41">
        <v>4337542.8900000006</v>
      </c>
      <c r="L238" s="41">
        <v>0</v>
      </c>
      <c r="M238" s="41">
        <v>4337542.8900000006</v>
      </c>
      <c r="N238" s="41">
        <v>0</v>
      </c>
      <c r="O238" s="41">
        <v>0</v>
      </c>
      <c r="P238" s="41">
        <v>286351.67</v>
      </c>
      <c r="Q238" s="41">
        <v>16590532</v>
      </c>
      <c r="R238" s="41">
        <v>0</v>
      </c>
      <c r="S238" s="41">
        <v>0</v>
      </c>
      <c r="T238" s="41">
        <v>7004908.54</v>
      </c>
      <c r="U238" s="41">
        <v>0</v>
      </c>
      <c r="V238" s="41">
        <v>335543.84999999998</v>
      </c>
      <c r="W238" s="41">
        <v>28554878.950000003</v>
      </c>
      <c r="X238" s="43">
        <v>4.1181343508193892E-2</v>
      </c>
      <c r="Y238" s="41">
        <v>6831.6</v>
      </c>
      <c r="Z238" s="41">
        <v>48500</v>
      </c>
      <c r="AA238" s="41">
        <v>1106.6320000000001</v>
      </c>
      <c r="AB238" s="41">
        <v>56438.231999999996</v>
      </c>
      <c r="AC238" s="41">
        <v>0</v>
      </c>
      <c r="AD238" s="41">
        <v>56438.231999999996</v>
      </c>
      <c r="AE238" s="41">
        <v>0</v>
      </c>
      <c r="AF238" s="41">
        <v>0</v>
      </c>
      <c r="AG238" s="43">
        <f t="shared" si="9"/>
        <v>4623894.5600000005</v>
      </c>
      <c r="AH238" s="43">
        <f t="shared" si="10"/>
        <v>16590532</v>
      </c>
      <c r="AI238" s="43">
        <f t="shared" si="11"/>
        <v>7340452.3899999997</v>
      </c>
      <c r="AJ238" s="41">
        <v>892778419</v>
      </c>
      <c r="AK238" s="41">
        <v>1006632562</v>
      </c>
      <c r="AL238" s="41">
        <v>1083378339</v>
      </c>
      <c r="AM238" s="41">
        <v>994263106.66666663</v>
      </c>
      <c r="AN238" s="41">
        <v>361125.75187388703</v>
      </c>
      <c r="AO238" s="44"/>
    </row>
    <row r="239" spans="1:41" s="34" customFormat="1" ht="16.5" x14ac:dyDescent="0.3">
      <c r="A239" s="34" t="s">
        <v>536</v>
      </c>
      <c r="B239" s="34" t="s">
        <v>537</v>
      </c>
      <c r="C239" s="34" t="s">
        <v>508</v>
      </c>
      <c r="D239" s="39">
        <v>1</v>
      </c>
      <c r="E239" s="39" t="s">
        <v>1246</v>
      </c>
      <c r="F239" s="40" t="s">
        <v>1190</v>
      </c>
      <c r="G239" s="41">
        <v>414228400</v>
      </c>
      <c r="H239" s="42">
        <v>3.306</v>
      </c>
      <c r="I239" s="41">
        <v>668366116</v>
      </c>
      <c r="J239" s="41">
        <v>2861669.88</v>
      </c>
      <c r="K239" s="41">
        <v>2861669.88</v>
      </c>
      <c r="L239" s="41">
        <v>0</v>
      </c>
      <c r="M239" s="41">
        <v>2861669.88</v>
      </c>
      <c r="N239" s="41">
        <v>191368.06</v>
      </c>
      <c r="O239" s="41">
        <v>0</v>
      </c>
      <c r="P239" s="41">
        <v>188920.63</v>
      </c>
      <c r="Q239" s="41">
        <v>5494583</v>
      </c>
      <c r="R239" s="41">
        <v>3669973</v>
      </c>
      <c r="S239" s="41">
        <v>0</v>
      </c>
      <c r="T239" s="41">
        <v>1287440.81</v>
      </c>
      <c r="U239" s="41">
        <v>0</v>
      </c>
      <c r="V239" s="41">
        <v>0</v>
      </c>
      <c r="W239" s="41">
        <v>13693955.380000001</v>
      </c>
      <c r="X239" s="43">
        <v>2.8351691592932403E-2</v>
      </c>
      <c r="Y239" s="41">
        <v>500</v>
      </c>
      <c r="Z239" s="41">
        <v>16250</v>
      </c>
      <c r="AA239" s="41">
        <v>335</v>
      </c>
      <c r="AB239" s="41">
        <v>17085</v>
      </c>
      <c r="AC239" s="41">
        <v>0</v>
      </c>
      <c r="AD239" s="41">
        <v>17085</v>
      </c>
      <c r="AE239" s="41">
        <v>0</v>
      </c>
      <c r="AF239" s="41">
        <v>0</v>
      </c>
      <c r="AG239" s="43">
        <f t="shared" si="9"/>
        <v>3241958.57</v>
      </c>
      <c r="AH239" s="43">
        <f t="shared" si="10"/>
        <v>9164556</v>
      </c>
      <c r="AI239" s="43">
        <f t="shared" si="11"/>
        <v>1287440.81</v>
      </c>
      <c r="AJ239" s="41">
        <v>599561744</v>
      </c>
      <c r="AK239" s="41">
        <v>662464798</v>
      </c>
      <c r="AL239" s="41">
        <v>700538475</v>
      </c>
      <c r="AM239" s="41">
        <v>654188339</v>
      </c>
      <c r="AN239" s="41">
        <v>233512.591487175</v>
      </c>
      <c r="AO239" s="44"/>
    </row>
    <row r="240" spans="1:41" s="34" customFormat="1" ht="16.5" x14ac:dyDescent="0.3">
      <c r="A240" s="34" t="s">
        <v>538</v>
      </c>
      <c r="B240" s="34" t="s">
        <v>539</v>
      </c>
      <c r="C240" s="34" t="s">
        <v>508</v>
      </c>
      <c r="D240" s="39">
        <v>2</v>
      </c>
      <c r="E240" s="39" t="s">
        <v>1247</v>
      </c>
      <c r="F240" s="40" t="s">
        <v>1190</v>
      </c>
      <c r="G240" s="41">
        <v>177148200</v>
      </c>
      <c r="H240" s="42">
        <v>4.3580000000000005</v>
      </c>
      <c r="I240" s="41">
        <v>288928776</v>
      </c>
      <c r="J240" s="41">
        <v>1237074.6399999999</v>
      </c>
      <c r="K240" s="41">
        <v>1237074.6399999999</v>
      </c>
      <c r="L240" s="41">
        <v>0</v>
      </c>
      <c r="M240" s="41">
        <v>1237074.6399999999</v>
      </c>
      <c r="N240" s="41">
        <v>82726.720000000001</v>
      </c>
      <c r="O240" s="41">
        <v>0</v>
      </c>
      <c r="P240" s="41">
        <v>81668.72</v>
      </c>
      <c r="Q240" s="41">
        <v>2380217</v>
      </c>
      <c r="R240" s="41">
        <v>1798793</v>
      </c>
      <c r="S240" s="41">
        <v>0</v>
      </c>
      <c r="T240" s="41">
        <v>2139231.61</v>
      </c>
      <c r="U240" s="41">
        <v>0</v>
      </c>
      <c r="V240" s="41">
        <v>0</v>
      </c>
      <c r="W240" s="41">
        <v>7719711.6899999995</v>
      </c>
      <c r="X240" s="43">
        <v>4.0000709057016207E-2</v>
      </c>
      <c r="Y240" s="41">
        <v>1500</v>
      </c>
      <c r="Z240" s="41">
        <v>7000</v>
      </c>
      <c r="AA240" s="41">
        <v>170</v>
      </c>
      <c r="AB240" s="41">
        <v>8670</v>
      </c>
      <c r="AC240" s="41">
        <v>0</v>
      </c>
      <c r="AD240" s="41">
        <v>8670</v>
      </c>
      <c r="AE240" s="41">
        <v>0</v>
      </c>
      <c r="AF240" s="41">
        <v>0</v>
      </c>
      <c r="AG240" s="43">
        <f t="shared" si="9"/>
        <v>1401470.0799999998</v>
      </c>
      <c r="AH240" s="43">
        <f t="shared" si="10"/>
        <v>4179010</v>
      </c>
      <c r="AI240" s="43">
        <f t="shared" si="11"/>
        <v>2139231.61</v>
      </c>
      <c r="AJ240" s="41">
        <v>248529564</v>
      </c>
      <c r="AK240" s="41">
        <v>281415079</v>
      </c>
      <c r="AL240" s="41">
        <v>306856400</v>
      </c>
      <c r="AM240" s="41">
        <v>278933681</v>
      </c>
      <c r="AN240" s="41">
        <v>102285.36438119999</v>
      </c>
      <c r="AO240" s="44"/>
    </row>
    <row r="241" spans="1:41" s="34" customFormat="1" ht="16.5" x14ac:dyDescent="0.3">
      <c r="A241" s="34" t="s">
        <v>540</v>
      </c>
      <c r="B241" s="34" t="s">
        <v>238</v>
      </c>
      <c r="C241" s="34" t="s">
        <v>508</v>
      </c>
      <c r="D241" s="39">
        <v>3</v>
      </c>
      <c r="E241" s="39" t="s">
        <v>1247</v>
      </c>
      <c r="F241" s="40" t="s">
        <v>1190</v>
      </c>
      <c r="G241" s="41">
        <v>4716661500</v>
      </c>
      <c r="H241" s="42">
        <v>3.665</v>
      </c>
      <c r="I241" s="41">
        <v>7164519247</v>
      </c>
      <c r="J241" s="41">
        <v>30675536.109999999</v>
      </c>
      <c r="K241" s="41">
        <v>30591570.609999999</v>
      </c>
      <c r="L241" s="41">
        <v>0</v>
      </c>
      <c r="M241" s="41">
        <v>30591570.609999999</v>
      </c>
      <c r="N241" s="41">
        <v>0</v>
      </c>
      <c r="O241" s="41">
        <v>0</v>
      </c>
      <c r="P241" s="41">
        <v>2019585.85</v>
      </c>
      <c r="Q241" s="41">
        <v>102973217</v>
      </c>
      <c r="R241" s="41">
        <v>0</v>
      </c>
      <c r="S241" s="41">
        <v>0</v>
      </c>
      <c r="T241" s="41">
        <v>34386280.579999998</v>
      </c>
      <c r="U241" s="41">
        <v>471995.44</v>
      </c>
      <c r="V241" s="41">
        <v>2390196.41</v>
      </c>
      <c r="W241" s="41">
        <v>172832845.89000002</v>
      </c>
      <c r="X241" s="43">
        <v>3.3977930330729843E-2</v>
      </c>
      <c r="Y241" s="41">
        <v>33520.5</v>
      </c>
      <c r="Z241" s="41">
        <v>257000</v>
      </c>
      <c r="AA241" s="41">
        <v>5810.41</v>
      </c>
      <c r="AB241" s="41">
        <v>296330.91000000003</v>
      </c>
      <c r="AC241" s="41">
        <v>0</v>
      </c>
      <c r="AD241" s="41">
        <v>296330.91000000003</v>
      </c>
      <c r="AE241" s="41">
        <v>0</v>
      </c>
      <c r="AF241" s="41">
        <v>0</v>
      </c>
      <c r="AG241" s="43">
        <f t="shared" si="9"/>
        <v>32611156.460000001</v>
      </c>
      <c r="AH241" s="43">
        <f t="shared" si="10"/>
        <v>102973217</v>
      </c>
      <c r="AI241" s="43">
        <f t="shared" si="11"/>
        <v>37248472.429999992</v>
      </c>
      <c r="AJ241" s="41">
        <v>6489082177</v>
      </c>
      <c r="AK241" s="41">
        <v>7170596387</v>
      </c>
      <c r="AL241" s="41">
        <v>7939171015</v>
      </c>
      <c r="AM241" s="41">
        <v>7199616526.333333</v>
      </c>
      <c r="AN241" s="41">
        <v>2646387.6919429949</v>
      </c>
      <c r="AO241" s="44"/>
    </row>
    <row r="242" spans="1:41" s="34" customFormat="1" ht="16.5" x14ac:dyDescent="0.3">
      <c r="A242" s="34" t="s">
        <v>541</v>
      </c>
      <c r="B242" s="34" t="s">
        <v>542</v>
      </c>
      <c r="C242" s="34" t="s">
        <v>508</v>
      </c>
      <c r="D242" s="39">
        <v>1</v>
      </c>
      <c r="E242" s="39" t="s">
        <v>1246</v>
      </c>
      <c r="F242" s="40" t="s">
        <v>1190</v>
      </c>
      <c r="G242" s="41">
        <v>217362700</v>
      </c>
      <c r="H242" s="42">
        <v>4.4810000000000008</v>
      </c>
      <c r="I242" s="41">
        <v>322524436</v>
      </c>
      <c r="J242" s="41">
        <v>1380917.5</v>
      </c>
      <c r="K242" s="41">
        <v>1380917.5</v>
      </c>
      <c r="L242" s="41">
        <v>0</v>
      </c>
      <c r="M242" s="41">
        <v>1380917.5</v>
      </c>
      <c r="N242" s="41">
        <v>0</v>
      </c>
      <c r="O242" s="41">
        <v>0</v>
      </c>
      <c r="P242" s="41">
        <v>91164.89</v>
      </c>
      <c r="Q242" s="41">
        <v>3463398</v>
      </c>
      <c r="R242" s="41">
        <v>3024771</v>
      </c>
      <c r="S242" s="41">
        <v>0</v>
      </c>
      <c r="T242" s="41">
        <v>1671908.52</v>
      </c>
      <c r="U242" s="41">
        <v>0</v>
      </c>
      <c r="V242" s="41">
        <v>107458.96</v>
      </c>
      <c r="W242" s="41">
        <v>9739618.870000001</v>
      </c>
      <c r="X242" s="43">
        <v>3.9866930491986766E-2</v>
      </c>
      <c r="Y242" s="41">
        <v>1750</v>
      </c>
      <c r="Z242" s="41">
        <v>15000</v>
      </c>
      <c r="AA242" s="41">
        <v>335</v>
      </c>
      <c r="AB242" s="41">
        <v>17085</v>
      </c>
      <c r="AC242" s="41">
        <v>-500</v>
      </c>
      <c r="AD242" s="41">
        <v>16585</v>
      </c>
      <c r="AE242" s="41">
        <v>0</v>
      </c>
      <c r="AF242" s="41">
        <v>0</v>
      </c>
      <c r="AG242" s="43">
        <f t="shared" si="9"/>
        <v>1472082.39</v>
      </c>
      <c r="AH242" s="43">
        <f t="shared" si="10"/>
        <v>6488169</v>
      </c>
      <c r="AI242" s="43">
        <f t="shared" si="11"/>
        <v>1779367.48</v>
      </c>
      <c r="AJ242" s="41">
        <v>299954401</v>
      </c>
      <c r="AK242" s="41">
        <v>322377188</v>
      </c>
      <c r="AL242" s="41">
        <v>351208111</v>
      </c>
      <c r="AM242" s="41">
        <v>324513233.33333331</v>
      </c>
      <c r="AN242" s="41">
        <v>117069.25326396299</v>
      </c>
      <c r="AO242" s="44"/>
    </row>
    <row r="243" spans="1:41" s="34" customFormat="1" ht="16.5" x14ac:dyDescent="0.3">
      <c r="A243" s="34" t="s">
        <v>543</v>
      </c>
      <c r="B243" s="34" t="s">
        <v>544</v>
      </c>
      <c r="C243" s="34" t="s">
        <v>508</v>
      </c>
      <c r="D243" s="39">
        <v>2</v>
      </c>
      <c r="E243" s="39" t="s">
        <v>1246</v>
      </c>
      <c r="F243" s="40" t="s">
        <v>1190</v>
      </c>
      <c r="G243" s="41">
        <v>2325944400</v>
      </c>
      <c r="H243" s="42">
        <v>3.4830000000000001</v>
      </c>
      <c r="I243" s="41">
        <v>3553972243</v>
      </c>
      <c r="J243" s="41">
        <v>15216653.08</v>
      </c>
      <c r="K243" s="41">
        <v>15200205.699999999</v>
      </c>
      <c r="L243" s="41">
        <v>0</v>
      </c>
      <c r="M243" s="41">
        <v>15200205.699999999</v>
      </c>
      <c r="N243" s="41">
        <v>0</v>
      </c>
      <c r="O243" s="41">
        <v>0</v>
      </c>
      <c r="P243" s="41">
        <v>1003523.35</v>
      </c>
      <c r="Q243" s="41">
        <v>39577868</v>
      </c>
      <c r="R243" s="41">
        <v>0</v>
      </c>
      <c r="S243" s="41">
        <v>0</v>
      </c>
      <c r="T243" s="41">
        <v>23828327.59</v>
      </c>
      <c r="U243" s="41">
        <v>232680.19</v>
      </c>
      <c r="V243" s="41">
        <v>1169692.92</v>
      </c>
      <c r="W243" s="41">
        <v>81012297.75</v>
      </c>
      <c r="X243" s="43">
        <v>3.0625565061215065E-2</v>
      </c>
      <c r="Y243" s="41">
        <v>29579.9</v>
      </c>
      <c r="Z243" s="41">
        <v>123250</v>
      </c>
      <c r="AA243" s="41">
        <v>3056.598</v>
      </c>
      <c r="AB243" s="41">
        <v>155886.49799999999</v>
      </c>
      <c r="AC243" s="41">
        <v>-250</v>
      </c>
      <c r="AD243" s="41">
        <v>155636.49799999999</v>
      </c>
      <c r="AE243" s="41">
        <v>0</v>
      </c>
      <c r="AF243" s="41">
        <v>0</v>
      </c>
      <c r="AG243" s="43">
        <f t="shared" si="9"/>
        <v>16203729.049999999</v>
      </c>
      <c r="AH243" s="43">
        <f t="shared" si="10"/>
        <v>39577868</v>
      </c>
      <c r="AI243" s="43">
        <f t="shared" si="11"/>
        <v>25230700.700000003</v>
      </c>
      <c r="AJ243" s="41">
        <v>3246324572</v>
      </c>
      <c r="AK243" s="41">
        <v>3509082269</v>
      </c>
      <c r="AL243" s="41">
        <v>3740663236</v>
      </c>
      <c r="AM243" s="41">
        <v>3498690025.6666665</v>
      </c>
      <c r="AN243" s="41">
        <v>1246886.4984455879</v>
      </c>
      <c r="AO243" s="44"/>
    </row>
    <row r="244" spans="1:41" s="34" customFormat="1" ht="16.5" x14ac:dyDescent="0.3">
      <c r="A244" s="34" t="s">
        <v>545</v>
      </c>
      <c r="B244" s="34" t="s">
        <v>546</v>
      </c>
      <c r="C244" s="34" t="s">
        <v>508</v>
      </c>
      <c r="D244" s="39">
        <v>3</v>
      </c>
      <c r="E244" s="39" t="s">
        <v>1247</v>
      </c>
      <c r="F244" s="40" t="s">
        <v>1190</v>
      </c>
      <c r="G244" s="41">
        <v>235304850</v>
      </c>
      <c r="H244" s="42">
        <v>5.3870000000000005</v>
      </c>
      <c r="I244" s="41">
        <v>399917259</v>
      </c>
      <c r="J244" s="41">
        <v>1712281.86</v>
      </c>
      <c r="K244" s="41">
        <v>1711577.84</v>
      </c>
      <c r="L244" s="41">
        <v>0</v>
      </c>
      <c r="M244" s="41">
        <v>1711577.84</v>
      </c>
      <c r="N244" s="41">
        <v>0</v>
      </c>
      <c r="O244" s="41">
        <v>0</v>
      </c>
      <c r="P244" s="41">
        <v>112994.64</v>
      </c>
      <c r="Q244" s="41">
        <v>3123621</v>
      </c>
      <c r="R244" s="41">
        <v>4049768</v>
      </c>
      <c r="S244" s="41">
        <v>0</v>
      </c>
      <c r="T244" s="41">
        <v>3543468.4</v>
      </c>
      <c r="U244" s="41">
        <v>0</v>
      </c>
      <c r="V244" s="41">
        <v>132531.6</v>
      </c>
      <c r="W244" s="41">
        <v>12673961.48</v>
      </c>
      <c r="X244" s="43">
        <v>4.3263492322751299E-2</v>
      </c>
      <c r="Y244" s="41">
        <v>11715.08</v>
      </c>
      <c r="Z244" s="41">
        <v>18250</v>
      </c>
      <c r="AA244" s="41">
        <v>599.30160000000001</v>
      </c>
      <c r="AB244" s="41">
        <v>30564.381600000001</v>
      </c>
      <c r="AC244" s="41">
        <v>0</v>
      </c>
      <c r="AD244" s="41">
        <v>30564.381600000001</v>
      </c>
      <c r="AE244" s="41">
        <v>0</v>
      </c>
      <c r="AF244" s="41">
        <v>0</v>
      </c>
      <c r="AG244" s="43">
        <f t="shared" si="9"/>
        <v>1824572.48</v>
      </c>
      <c r="AH244" s="43">
        <f t="shared" si="10"/>
        <v>7173389</v>
      </c>
      <c r="AI244" s="43">
        <f t="shared" si="11"/>
        <v>3676000</v>
      </c>
      <c r="AJ244" s="41">
        <v>346534848</v>
      </c>
      <c r="AK244" s="41">
        <v>397595206</v>
      </c>
      <c r="AL244" s="41">
        <v>470045645</v>
      </c>
      <c r="AM244" s="41">
        <v>404725233</v>
      </c>
      <c r="AN244" s="41">
        <v>156681.72498478499</v>
      </c>
      <c r="AO244" s="44"/>
    </row>
    <row r="245" spans="1:41" s="34" customFormat="1" ht="16.5" x14ac:dyDescent="0.3">
      <c r="A245" s="34" t="s">
        <v>547</v>
      </c>
      <c r="B245" s="34" t="s">
        <v>548</v>
      </c>
      <c r="C245" s="34" t="s">
        <v>508</v>
      </c>
      <c r="D245" s="39">
        <v>1</v>
      </c>
      <c r="E245" s="39" t="s">
        <v>1246</v>
      </c>
      <c r="F245" s="40" t="s">
        <v>1190</v>
      </c>
      <c r="G245" s="41">
        <v>628080865</v>
      </c>
      <c r="H245" s="42">
        <v>4.8650000000000002</v>
      </c>
      <c r="I245" s="41">
        <v>938929648</v>
      </c>
      <c r="J245" s="41">
        <v>4020112.07</v>
      </c>
      <c r="K245" s="41">
        <v>4020112.07</v>
      </c>
      <c r="L245" s="41">
        <v>0</v>
      </c>
      <c r="M245" s="41">
        <v>4020112.07</v>
      </c>
      <c r="N245" s="41">
        <v>0</v>
      </c>
      <c r="O245" s="41">
        <v>0</v>
      </c>
      <c r="P245" s="41">
        <v>265398.23</v>
      </c>
      <c r="Q245" s="41">
        <v>13892386</v>
      </c>
      <c r="R245" s="41">
        <v>0</v>
      </c>
      <c r="S245" s="41">
        <v>0</v>
      </c>
      <c r="T245" s="41">
        <v>12065565.289999999</v>
      </c>
      <c r="U245" s="41">
        <v>0</v>
      </c>
      <c r="V245" s="41">
        <v>311657.86</v>
      </c>
      <c r="W245" s="41">
        <v>30555119.449999999</v>
      </c>
      <c r="X245" s="43">
        <v>4.5225313039475391E-2</v>
      </c>
      <c r="Y245" s="41">
        <v>3620.8</v>
      </c>
      <c r="Z245" s="41">
        <v>32500</v>
      </c>
      <c r="AA245" s="41">
        <v>722.41600000000005</v>
      </c>
      <c r="AB245" s="41">
        <v>36843.216</v>
      </c>
      <c r="AC245" s="41">
        <v>0</v>
      </c>
      <c r="AD245" s="41">
        <v>36843.216</v>
      </c>
      <c r="AE245" s="41">
        <v>0</v>
      </c>
      <c r="AF245" s="41">
        <v>0</v>
      </c>
      <c r="AG245" s="43">
        <f t="shared" si="9"/>
        <v>4285510.3</v>
      </c>
      <c r="AH245" s="43">
        <f t="shared" si="10"/>
        <v>13892386</v>
      </c>
      <c r="AI245" s="43">
        <f t="shared" si="11"/>
        <v>12377223.149999999</v>
      </c>
      <c r="AJ245" s="41">
        <v>849009296</v>
      </c>
      <c r="AK245" s="41">
        <v>934974509</v>
      </c>
      <c r="AL245" s="41">
        <v>1019280858</v>
      </c>
      <c r="AM245" s="41">
        <v>934421554.33333337</v>
      </c>
      <c r="AN245" s="41">
        <v>339759.94623971399</v>
      </c>
      <c r="AO245" s="44"/>
    </row>
    <row r="246" spans="1:41" s="34" customFormat="1" ht="16.5" x14ac:dyDescent="0.3">
      <c r="A246" s="34" t="s">
        <v>549</v>
      </c>
      <c r="B246" s="34" t="s">
        <v>550</v>
      </c>
      <c r="C246" s="34" t="s">
        <v>508</v>
      </c>
      <c r="D246" s="39">
        <v>2</v>
      </c>
      <c r="E246" s="39" t="s">
        <v>1247</v>
      </c>
      <c r="F246" s="40" t="s">
        <v>1190</v>
      </c>
      <c r="G246" s="41">
        <v>248022200</v>
      </c>
      <c r="H246" s="42">
        <v>4.8320000000000007</v>
      </c>
      <c r="I246" s="41">
        <v>372444956</v>
      </c>
      <c r="J246" s="41">
        <v>1594656.71</v>
      </c>
      <c r="K246" s="41">
        <v>1594656.71</v>
      </c>
      <c r="L246" s="41">
        <v>0</v>
      </c>
      <c r="M246" s="41">
        <v>1594656.71</v>
      </c>
      <c r="N246" s="41">
        <v>106639.26</v>
      </c>
      <c r="O246" s="41">
        <v>0</v>
      </c>
      <c r="P246" s="41">
        <v>105275.44</v>
      </c>
      <c r="Q246" s="41">
        <v>3458177</v>
      </c>
      <c r="R246" s="41">
        <v>3364984</v>
      </c>
      <c r="S246" s="41">
        <v>0</v>
      </c>
      <c r="T246" s="41">
        <v>3353099.06</v>
      </c>
      <c r="U246" s="41">
        <v>0</v>
      </c>
      <c r="V246" s="41">
        <v>0</v>
      </c>
      <c r="W246" s="41">
        <v>11982831.470000001</v>
      </c>
      <c r="X246" s="43">
        <v>4.1865991189433217E-2</v>
      </c>
      <c r="Y246" s="41">
        <v>2000</v>
      </c>
      <c r="Z246" s="41">
        <v>22750</v>
      </c>
      <c r="AA246" s="41">
        <v>495</v>
      </c>
      <c r="AB246" s="41">
        <v>25245</v>
      </c>
      <c r="AC246" s="41">
        <v>-250</v>
      </c>
      <c r="AD246" s="41">
        <v>24995</v>
      </c>
      <c r="AE246" s="41">
        <v>0</v>
      </c>
      <c r="AF246" s="41">
        <v>0</v>
      </c>
      <c r="AG246" s="43">
        <f t="shared" si="9"/>
        <v>1806571.41</v>
      </c>
      <c r="AH246" s="43">
        <f t="shared" si="10"/>
        <v>6823161</v>
      </c>
      <c r="AI246" s="43">
        <f t="shared" si="11"/>
        <v>3353099.06</v>
      </c>
      <c r="AJ246" s="41">
        <v>345070938</v>
      </c>
      <c r="AK246" s="41">
        <v>376012872</v>
      </c>
      <c r="AL246" s="41">
        <v>398237315</v>
      </c>
      <c r="AM246" s="41">
        <v>373107041.66666669</v>
      </c>
      <c r="AN246" s="41">
        <v>132745.638920895</v>
      </c>
      <c r="AO246" s="44"/>
    </row>
    <row r="247" spans="1:41" s="34" customFormat="1" ht="16.5" x14ac:dyDescent="0.3">
      <c r="A247" s="34" t="s">
        <v>551</v>
      </c>
      <c r="B247" s="34" t="s">
        <v>552</v>
      </c>
      <c r="C247" s="34" t="s">
        <v>508</v>
      </c>
      <c r="D247" s="39">
        <v>3</v>
      </c>
      <c r="E247" s="39" t="s">
        <v>1247</v>
      </c>
      <c r="F247" s="40" t="s">
        <v>1190</v>
      </c>
      <c r="G247" s="41">
        <v>1575568110</v>
      </c>
      <c r="H247" s="42">
        <v>3.3769999999999998</v>
      </c>
      <c r="I247" s="41">
        <v>2298769728</v>
      </c>
      <c r="J247" s="41">
        <v>9842390.1799999997</v>
      </c>
      <c r="K247" s="41">
        <v>9820939.2899999991</v>
      </c>
      <c r="L247" s="41">
        <v>0</v>
      </c>
      <c r="M247" s="41">
        <v>9820939.2899999991</v>
      </c>
      <c r="N247" s="41">
        <v>656716.82999999996</v>
      </c>
      <c r="O247" s="41">
        <v>0</v>
      </c>
      <c r="P247" s="41">
        <v>648368.89</v>
      </c>
      <c r="Q247" s="41">
        <v>19664192</v>
      </c>
      <c r="R247" s="41">
        <v>13266219</v>
      </c>
      <c r="S247" s="41">
        <v>0</v>
      </c>
      <c r="T247" s="41">
        <v>8348049.0700000003</v>
      </c>
      <c r="U247" s="41">
        <v>787784.06</v>
      </c>
      <c r="V247" s="41">
        <v>0</v>
      </c>
      <c r="W247" s="41">
        <v>53192269.140000001</v>
      </c>
      <c r="X247" s="43">
        <v>3.631139968838628E-2</v>
      </c>
      <c r="Y247" s="41">
        <v>5750</v>
      </c>
      <c r="Z247" s="41">
        <v>43500</v>
      </c>
      <c r="AA247" s="41">
        <v>985</v>
      </c>
      <c r="AB247" s="41">
        <v>50235</v>
      </c>
      <c r="AC247" s="41">
        <v>0</v>
      </c>
      <c r="AD247" s="41">
        <v>50235</v>
      </c>
      <c r="AE247" s="41">
        <v>0</v>
      </c>
      <c r="AF247" s="41">
        <v>0</v>
      </c>
      <c r="AG247" s="43">
        <f t="shared" si="9"/>
        <v>11126025.01</v>
      </c>
      <c r="AH247" s="43">
        <f t="shared" si="10"/>
        <v>32930411</v>
      </c>
      <c r="AI247" s="43">
        <f t="shared" si="11"/>
        <v>9135833.1300000008</v>
      </c>
      <c r="AJ247" s="41">
        <v>1945945078</v>
      </c>
      <c r="AK247" s="41">
        <v>2217887786</v>
      </c>
      <c r="AL247" s="41">
        <v>2448815838</v>
      </c>
      <c r="AM247" s="41">
        <v>2204216234</v>
      </c>
      <c r="AN247" s="41">
        <v>816271.12972805405</v>
      </c>
      <c r="AO247" s="44"/>
    </row>
    <row r="248" spans="1:41" s="34" customFormat="1" ht="16.5" x14ac:dyDescent="0.3">
      <c r="A248" s="34" t="s">
        <v>553</v>
      </c>
      <c r="B248" s="34" t="s">
        <v>554</v>
      </c>
      <c r="C248" s="34" t="s">
        <v>555</v>
      </c>
      <c r="D248" s="39">
        <v>1</v>
      </c>
      <c r="E248" s="39" t="s">
        <v>1246</v>
      </c>
      <c r="F248" s="40" t="s">
        <v>1190</v>
      </c>
      <c r="G248" s="41">
        <v>7576335100</v>
      </c>
      <c r="H248" s="42">
        <v>2.88</v>
      </c>
      <c r="I248" s="41">
        <v>10979945643</v>
      </c>
      <c r="J248" s="41">
        <v>37390112.109999999</v>
      </c>
      <c r="K248" s="41">
        <v>37334586.850000001</v>
      </c>
      <c r="L248" s="41">
        <v>0</v>
      </c>
      <c r="M248" s="41">
        <v>37334586.850000001</v>
      </c>
      <c r="N248" s="41">
        <v>0</v>
      </c>
      <c r="O248" s="41">
        <v>0</v>
      </c>
      <c r="P248" s="41">
        <v>1097994.56</v>
      </c>
      <c r="Q248" s="41">
        <v>76259424</v>
      </c>
      <c r="R248" s="41">
        <v>0</v>
      </c>
      <c r="S248" s="41">
        <v>5328933.51</v>
      </c>
      <c r="T248" s="41">
        <v>94534531.870000005</v>
      </c>
      <c r="U248" s="41">
        <v>0</v>
      </c>
      <c r="V248" s="41">
        <v>3613409.69</v>
      </c>
      <c r="W248" s="41">
        <v>218168880.48000002</v>
      </c>
      <c r="X248" s="43">
        <v>7.9345065608081647E-2</v>
      </c>
      <c r="Y248" s="41">
        <v>22850.030000000002</v>
      </c>
      <c r="Z248" s="41">
        <v>122000</v>
      </c>
      <c r="AA248" s="41">
        <v>2897.0005999999998</v>
      </c>
      <c r="AB248" s="41">
        <v>147747.0306</v>
      </c>
      <c r="AC248" s="41">
        <v>0</v>
      </c>
      <c r="AD248" s="41">
        <v>147747.0306</v>
      </c>
      <c r="AE248" s="41">
        <v>0</v>
      </c>
      <c r="AF248" s="41">
        <v>0</v>
      </c>
      <c r="AG248" s="43">
        <f t="shared" si="9"/>
        <v>38432581.410000004</v>
      </c>
      <c r="AH248" s="43">
        <f t="shared" si="10"/>
        <v>81588357.510000005</v>
      </c>
      <c r="AI248" s="43">
        <f t="shared" si="11"/>
        <v>98147941.560000002</v>
      </c>
      <c r="AJ248" s="41">
        <v>9911202022</v>
      </c>
      <c r="AK248" s="41">
        <v>10833452449</v>
      </c>
      <c r="AL248" s="41">
        <v>11369805347</v>
      </c>
      <c r="AM248" s="41">
        <v>10704819939.333334</v>
      </c>
      <c r="AN248" s="41">
        <v>3792037.5569586512</v>
      </c>
      <c r="AO248" s="44"/>
    </row>
    <row r="249" spans="1:41" s="34" customFormat="1" ht="16.5" x14ac:dyDescent="0.3">
      <c r="A249" s="34" t="s">
        <v>556</v>
      </c>
      <c r="B249" s="34" t="s">
        <v>557</v>
      </c>
      <c r="C249" s="34" t="s">
        <v>555</v>
      </c>
      <c r="D249" s="39">
        <v>2</v>
      </c>
      <c r="E249" s="39" t="s">
        <v>1246</v>
      </c>
      <c r="F249" s="40" t="s">
        <v>1190</v>
      </c>
      <c r="G249" s="41">
        <v>162699200</v>
      </c>
      <c r="H249" s="42">
        <v>3.0760000000000001</v>
      </c>
      <c r="I249" s="41">
        <v>308875604</v>
      </c>
      <c r="J249" s="41">
        <v>1051817</v>
      </c>
      <c r="K249" s="41">
        <v>1051817</v>
      </c>
      <c r="L249" s="41">
        <v>0</v>
      </c>
      <c r="M249" s="41">
        <v>1051817</v>
      </c>
      <c r="N249" s="41">
        <v>0</v>
      </c>
      <c r="O249" s="41">
        <v>0</v>
      </c>
      <c r="P249" s="41">
        <v>30887.56</v>
      </c>
      <c r="Q249" s="41">
        <v>1547705</v>
      </c>
      <c r="R249" s="41">
        <v>0</v>
      </c>
      <c r="S249" s="41">
        <v>0</v>
      </c>
      <c r="T249" s="41">
        <v>2373671.73</v>
      </c>
      <c r="U249" s="41">
        <v>0</v>
      </c>
      <c r="V249" s="41">
        <v>0</v>
      </c>
      <c r="W249" s="41">
        <v>5004081.29</v>
      </c>
      <c r="X249" s="43">
        <v>9.2282668400778964E-2</v>
      </c>
      <c r="Y249" s="41">
        <v>500</v>
      </c>
      <c r="Z249" s="41">
        <v>1750</v>
      </c>
      <c r="AA249" s="41">
        <v>45</v>
      </c>
      <c r="AB249" s="41">
        <v>2295</v>
      </c>
      <c r="AC249" s="41">
        <v>0</v>
      </c>
      <c r="AD249" s="41">
        <v>2295</v>
      </c>
      <c r="AE249" s="41">
        <v>0</v>
      </c>
      <c r="AF249" s="41">
        <v>0</v>
      </c>
      <c r="AG249" s="43">
        <f t="shared" si="9"/>
        <v>1082704.56</v>
      </c>
      <c r="AH249" s="43">
        <f t="shared" si="10"/>
        <v>1547705</v>
      </c>
      <c r="AI249" s="43">
        <f t="shared" si="11"/>
        <v>2373671.73</v>
      </c>
      <c r="AJ249" s="41">
        <v>269681642</v>
      </c>
      <c r="AK249" s="41">
        <v>294081922</v>
      </c>
      <c r="AL249" s="41">
        <v>305423691</v>
      </c>
      <c r="AM249" s="41">
        <v>289729085</v>
      </c>
      <c r="AN249" s="41">
        <v>101807.795192103</v>
      </c>
      <c r="AO249" s="44"/>
    </row>
    <row r="250" spans="1:41" s="34" customFormat="1" ht="16.5" x14ac:dyDescent="0.3">
      <c r="A250" s="34" t="s">
        <v>558</v>
      </c>
      <c r="B250" s="34" t="s">
        <v>559</v>
      </c>
      <c r="C250" s="34" t="s">
        <v>555</v>
      </c>
      <c r="D250" s="39">
        <v>3</v>
      </c>
      <c r="E250" s="39" t="s">
        <v>1247</v>
      </c>
      <c r="F250" s="40" t="s">
        <v>1190</v>
      </c>
      <c r="G250" s="41">
        <v>776656035</v>
      </c>
      <c r="H250" s="42">
        <v>4.181</v>
      </c>
      <c r="I250" s="41">
        <v>1333686364</v>
      </c>
      <c r="J250" s="41">
        <v>4541614.71</v>
      </c>
      <c r="K250" s="41">
        <v>4529463.78</v>
      </c>
      <c r="L250" s="41">
        <v>0</v>
      </c>
      <c r="M250" s="41">
        <v>4529463.78</v>
      </c>
      <c r="N250" s="41">
        <v>0</v>
      </c>
      <c r="O250" s="41">
        <v>0</v>
      </c>
      <c r="P250" s="41">
        <v>133368.64000000001</v>
      </c>
      <c r="Q250" s="41">
        <v>11321822</v>
      </c>
      <c r="R250" s="41">
        <v>0</v>
      </c>
      <c r="S250" s="41">
        <v>0</v>
      </c>
      <c r="T250" s="41">
        <v>16486802.25</v>
      </c>
      <c r="U250" s="41">
        <v>0</v>
      </c>
      <c r="V250" s="41">
        <v>0</v>
      </c>
      <c r="W250" s="41">
        <v>32471456.670000002</v>
      </c>
      <c r="X250" s="43">
        <v>3.64970379281601E-2</v>
      </c>
      <c r="Y250" s="41">
        <v>1000</v>
      </c>
      <c r="Z250" s="41">
        <v>6500</v>
      </c>
      <c r="AA250" s="41">
        <v>150</v>
      </c>
      <c r="AB250" s="41">
        <v>7650</v>
      </c>
      <c r="AC250" s="41">
        <v>0</v>
      </c>
      <c r="AD250" s="41">
        <v>7650</v>
      </c>
      <c r="AE250" s="41">
        <v>0</v>
      </c>
      <c r="AF250" s="41">
        <v>336000</v>
      </c>
      <c r="AG250" s="43">
        <f t="shared" si="9"/>
        <v>4662832.42</v>
      </c>
      <c r="AH250" s="43">
        <f t="shared" si="10"/>
        <v>11321822</v>
      </c>
      <c r="AI250" s="43">
        <f t="shared" si="11"/>
        <v>16486802.25</v>
      </c>
      <c r="AJ250" s="41">
        <v>1343018654</v>
      </c>
      <c r="AK250" s="41">
        <v>1338780817</v>
      </c>
      <c r="AL250" s="41">
        <v>1497858115</v>
      </c>
      <c r="AM250" s="41">
        <v>1393219195.3333333</v>
      </c>
      <c r="AN250" s="41">
        <v>499440.85889197502</v>
      </c>
      <c r="AO250" s="44"/>
    </row>
    <row r="251" spans="1:41" s="34" customFormat="1" ht="16.5" x14ac:dyDescent="0.3">
      <c r="A251" s="34" t="s">
        <v>560</v>
      </c>
      <c r="B251" s="34" t="s">
        <v>561</v>
      </c>
      <c r="C251" s="34" t="s">
        <v>555</v>
      </c>
      <c r="D251" s="39">
        <v>1</v>
      </c>
      <c r="E251" s="39" t="s">
        <v>1246</v>
      </c>
      <c r="F251" s="40" t="s">
        <v>1190</v>
      </c>
      <c r="G251" s="41">
        <v>1563853351</v>
      </c>
      <c r="H251" s="42">
        <v>2.3839999999999999</v>
      </c>
      <c r="I251" s="41">
        <v>2187536784</v>
      </c>
      <c r="J251" s="41">
        <v>7449239.5700000003</v>
      </c>
      <c r="K251" s="41">
        <v>7446490.8000000007</v>
      </c>
      <c r="L251" s="41">
        <v>0</v>
      </c>
      <c r="M251" s="41">
        <v>7446490.8000000007</v>
      </c>
      <c r="N251" s="41">
        <v>0</v>
      </c>
      <c r="O251" s="41">
        <v>0</v>
      </c>
      <c r="P251" s="41">
        <v>218753.68</v>
      </c>
      <c r="Q251" s="41">
        <v>11856552</v>
      </c>
      <c r="R251" s="41">
        <v>0</v>
      </c>
      <c r="S251" s="41">
        <v>754425.88</v>
      </c>
      <c r="T251" s="41">
        <v>16291041.560000001</v>
      </c>
      <c r="U251" s="41">
        <v>0</v>
      </c>
      <c r="V251" s="41">
        <v>703131</v>
      </c>
      <c r="W251" s="41">
        <v>37270394.920000002</v>
      </c>
      <c r="X251" s="43">
        <v>7.2030117665753096E-2</v>
      </c>
      <c r="Y251" s="41">
        <v>3095.89</v>
      </c>
      <c r="Z251" s="41">
        <v>10500</v>
      </c>
      <c r="AA251" s="41">
        <v>271.9178</v>
      </c>
      <c r="AB251" s="41">
        <v>13867.8078</v>
      </c>
      <c r="AC251" s="41">
        <v>0</v>
      </c>
      <c r="AD251" s="41">
        <v>13867.8078</v>
      </c>
      <c r="AE251" s="41">
        <v>0</v>
      </c>
      <c r="AF251" s="41">
        <v>0</v>
      </c>
      <c r="AG251" s="43">
        <f t="shared" si="9"/>
        <v>7665244.4800000004</v>
      </c>
      <c r="AH251" s="43">
        <f t="shared" si="10"/>
        <v>12610977.880000001</v>
      </c>
      <c r="AI251" s="43">
        <f t="shared" si="11"/>
        <v>16994172.560000002</v>
      </c>
      <c r="AJ251" s="41">
        <v>1888421138</v>
      </c>
      <c r="AK251" s="41">
        <v>2107416417</v>
      </c>
      <c r="AL251" s="41">
        <v>2251155861</v>
      </c>
      <c r="AM251" s="41">
        <v>2082331138.6666667</v>
      </c>
      <c r="AN251" s="41">
        <v>750976.63568928</v>
      </c>
      <c r="AO251" s="44"/>
    </row>
    <row r="252" spans="1:41" s="34" customFormat="1" ht="16.5" x14ac:dyDescent="0.3">
      <c r="A252" s="34" t="s">
        <v>562</v>
      </c>
      <c r="B252" s="34" t="s">
        <v>563</v>
      </c>
      <c r="C252" s="34" t="s">
        <v>555</v>
      </c>
      <c r="D252" s="39">
        <v>2</v>
      </c>
      <c r="E252" s="39" t="s">
        <v>1246</v>
      </c>
      <c r="F252" s="40" t="s">
        <v>1190</v>
      </c>
      <c r="G252" s="41">
        <v>12198481159</v>
      </c>
      <c r="H252" s="42">
        <v>1.8049999999999999</v>
      </c>
      <c r="I252" s="41">
        <v>20584276236</v>
      </c>
      <c r="J252" s="41">
        <v>70095829.359999999</v>
      </c>
      <c r="K252" s="41">
        <v>70000868.859999999</v>
      </c>
      <c r="L252" s="41">
        <v>0</v>
      </c>
      <c r="M252" s="41">
        <v>70000868.859999999</v>
      </c>
      <c r="N252" s="41">
        <v>0</v>
      </c>
      <c r="O252" s="41">
        <v>0</v>
      </c>
      <c r="P252" s="41">
        <v>2058427.62</v>
      </c>
      <c r="Q252" s="41">
        <v>67955933</v>
      </c>
      <c r="R252" s="41">
        <v>0</v>
      </c>
      <c r="S252" s="41">
        <v>0</v>
      </c>
      <c r="T252" s="41">
        <v>69746635.810000002</v>
      </c>
      <c r="U252" s="41">
        <v>3659544.35</v>
      </c>
      <c r="V252" s="41">
        <v>6746549</v>
      </c>
      <c r="W252" s="41">
        <v>220167958.64000002</v>
      </c>
      <c r="X252" s="43">
        <v>1.5504342057516713E-2</v>
      </c>
      <c r="Y252" s="41">
        <v>250</v>
      </c>
      <c r="Z252" s="41">
        <v>15000</v>
      </c>
      <c r="AA252" s="41">
        <v>305</v>
      </c>
      <c r="AB252" s="41">
        <v>15555</v>
      </c>
      <c r="AC252" s="41">
        <v>0</v>
      </c>
      <c r="AD252" s="41">
        <v>15555</v>
      </c>
      <c r="AE252" s="41">
        <v>0</v>
      </c>
      <c r="AF252" s="41">
        <v>0</v>
      </c>
      <c r="AG252" s="43">
        <f t="shared" si="9"/>
        <v>72059296.480000004</v>
      </c>
      <c r="AH252" s="43">
        <f t="shared" si="10"/>
        <v>67955933</v>
      </c>
      <c r="AI252" s="43">
        <f t="shared" si="11"/>
        <v>80152729.159999996</v>
      </c>
      <c r="AJ252" s="41">
        <v>18974088091</v>
      </c>
      <c r="AK252" s="41">
        <v>20234123243</v>
      </c>
      <c r="AL252" s="41">
        <v>20921848662</v>
      </c>
      <c r="AM252" s="41">
        <v>20043353332</v>
      </c>
      <c r="AN252" s="41">
        <v>6975685.1646411931</v>
      </c>
      <c r="AO252" s="44"/>
    </row>
    <row r="253" spans="1:41" s="34" customFormat="1" ht="16.5" x14ac:dyDescent="0.3">
      <c r="A253" s="34" t="s">
        <v>564</v>
      </c>
      <c r="B253" s="34" t="s">
        <v>565</v>
      </c>
      <c r="C253" s="34" t="s">
        <v>555</v>
      </c>
      <c r="D253" s="39">
        <v>3</v>
      </c>
      <c r="E253" s="39" t="s">
        <v>1246</v>
      </c>
      <c r="F253" s="40" t="s">
        <v>1190</v>
      </c>
      <c r="G253" s="41">
        <v>47014032020</v>
      </c>
      <c r="H253" s="42">
        <v>2.335</v>
      </c>
      <c r="I253" s="41">
        <v>59415043111</v>
      </c>
      <c r="J253" s="41">
        <v>202326604.81</v>
      </c>
      <c r="K253" s="41">
        <v>195556972.24000001</v>
      </c>
      <c r="L253" s="41">
        <v>0</v>
      </c>
      <c r="M253" s="41">
        <v>195556972.24000001</v>
      </c>
      <c r="N253" s="41">
        <v>0</v>
      </c>
      <c r="O253" s="41">
        <v>0</v>
      </c>
      <c r="P253" s="41">
        <v>5941504.3099999996</v>
      </c>
      <c r="Q253" s="41">
        <v>488977070</v>
      </c>
      <c r="R253" s="41">
        <v>1175350.8</v>
      </c>
      <c r="S253" s="41">
        <v>651274</v>
      </c>
      <c r="T253" s="41">
        <v>384974613.08999997</v>
      </c>
      <c r="U253" s="41">
        <v>1175350.8</v>
      </c>
      <c r="V253" s="41">
        <v>19005066.539999999</v>
      </c>
      <c r="W253" s="41">
        <v>1097457201.7799997</v>
      </c>
      <c r="X253" s="43">
        <v>7.7006860883463202E-2</v>
      </c>
      <c r="Y253" s="41">
        <v>51875.34</v>
      </c>
      <c r="Z253" s="41">
        <v>148250</v>
      </c>
      <c r="AA253" s="41">
        <v>4002.5068000000001</v>
      </c>
      <c r="AB253" s="41">
        <v>204127.8468</v>
      </c>
      <c r="AC253" s="41">
        <v>-250</v>
      </c>
      <c r="AD253" s="41">
        <v>203877.8468</v>
      </c>
      <c r="AE253" s="41">
        <v>0</v>
      </c>
      <c r="AF253" s="41">
        <v>0</v>
      </c>
      <c r="AG253" s="43">
        <f t="shared" si="9"/>
        <v>201498476.55000001</v>
      </c>
      <c r="AH253" s="43">
        <f t="shared" si="10"/>
        <v>490803694.80000001</v>
      </c>
      <c r="AI253" s="43">
        <f t="shared" si="11"/>
        <v>405155030.43000001</v>
      </c>
      <c r="AJ253" s="41">
        <v>50716365939</v>
      </c>
      <c r="AK253" s="41">
        <v>56947043796</v>
      </c>
      <c r="AL253" s="41">
        <v>64474688488</v>
      </c>
      <c r="AM253" s="41">
        <v>57379366074.333336</v>
      </c>
      <c r="AN253" s="41">
        <v>21512729.270915885</v>
      </c>
      <c r="AO253" s="44"/>
    </row>
    <row r="254" spans="1:41" s="34" customFormat="1" ht="16.5" x14ac:dyDescent="0.3">
      <c r="A254" s="34" t="s">
        <v>566</v>
      </c>
      <c r="B254" s="34" t="s">
        <v>567</v>
      </c>
      <c r="C254" s="34" t="s">
        <v>555</v>
      </c>
      <c r="D254" s="39">
        <v>1</v>
      </c>
      <c r="E254" s="39" t="s">
        <v>1246</v>
      </c>
      <c r="F254" s="40" t="s">
        <v>1190</v>
      </c>
      <c r="G254" s="41">
        <v>1174916944</v>
      </c>
      <c r="H254" s="42">
        <v>10.847999999999999</v>
      </c>
      <c r="I254" s="41">
        <v>6421296407</v>
      </c>
      <c r="J254" s="41">
        <v>21866501.010000002</v>
      </c>
      <c r="K254" s="41">
        <v>21882735.23</v>
      </c>
      <c r="L254" s="41">
        <v>0</v>
      </c>
      <c r="M254" s="41">
        <v>21882735.23</v>
      </c>
      <c r="N254" s="41">
        <v>0</v>
      </c>
      <c r="O254" s="41">
        <v>0</v>
      </c>
      <c r="P254" s="41">
        <v>642129.64</v>
      </c>
      <c r="Q254" s="41">
        <v>60201526</v>
      </c>
      <c r="R254" s="41">
        <v>0</v>
      </c>
      <c r="S254" s="41">
        <v>0</v>
      </c>
      <c r="T254" s="41">
        <v>42636376</v>
      </c>
      <c r="U254" s="41">
        <v>0</v>
      </c>
      <c r="V254" s="41">
        <v>2083212</v>
      </c>
      <c r="W254" s="41">
        <v>127445978.87</v>
      </c>
      <c r="X254" s="43">
        <v>0.10668077425357902</v>
      </c>
      <c r="Y254" s="41">
        <v>12250</v>
      </c>
      <c r="Z254" s="41">
        <v>46000</v>
      </c>
      <c r="AA254" s="41">
        <v>1165</v>
      </c>
      <c r="AB254" s="41">
        <v>59415</v>
      </c>
      <c r="AC254" s="41">
        <v>0</v>
      </c>
      <c r="AD254" s="41">
        <v>59415</v>
      </c>
      <c r="AE254" s="41">
        <v>0</v>
      </c>
      <c r="AF254" s="41">
        <v>0</v>
      </c>
      <c r="AG254" s="43">
        <f t="shared" si="9"/>
        <v>22524864.870000001</v>
      </c>
      <c r="AH254" s="43">
        <f t="shared" si="10"/>
        <v>60201526</v>
      </c>
      <c r="AI254" s="43">
        <f t="shared" si="11"/>
        <v>44719588</v>
      </c>
      <c r="AJ254" s="41">
        <v>5894295408</v>
      </c>
      <c r="AK254" s="41">
        <v>6247705218</v>
      </c>
      <c r="AL254" s="41">
        <v>7295056592</v>
      </c>
      <c r="AM254" s="41">
        <v>6479019072.666667</v>
      </c>
      <c r="AN254" s="41">
        <v>2432307.0463571879</v>
      </c>
      <c r="AO254" s="44"/>
    </row>
    <row r="255" spans="1:41" s="34" customFormat="1" ht="16.5" x14ac:dyDescent="0.3">
      <c r="A255" s="34" t="s">
        <v>568</v>
      </c>
      <c r="B255" s="34" t="s">
        <v>569</v>
      </c>
      <c r="C255" s="34" t="s">
        <v>555</v>
      </c>
      <c r="D255" s="39">
        <v>2</v>
      </c>
      <c r="E255" s="39" t="s">
        <v>1246</v>
      </c>
      <c r="F255" s="40" t="s">
        <v>1190</v>
      </c>
      <c r="G255" s="41">
        <v>9703818664</v>
      </c>
      <c r="H255" s="42">
        <v>1.8279999999999998</v>
      </c>
      <c r="I255" s="41">
        <v>10680136045</v>
      </c>
      <c r="J255" s="41">
        <v>36369167.670000002</v>
      </c>
      <c r="K255" s="41">
        <v>35851021.640000001</v>
      </c>
      <c r="L255" s="41">
        <v>0</v>
      </c>
      <c r="M255" s="41">
        <v>35851021.640000001</v>
      </c>
      <c r="N255" s="41">
        <v>0</v>
      </c>
      <c r="O255" s="41">
        <v>0</v>
      </c>
      <c r="P255" s="41">
        <v>1068013.6000000001</v>
      </c>
      <c r="Q255" s="41">
        <v>58711182</v>
      </c>
      <c r="R255" s="41">
        <v>0</v>
      </c>
      <c r="S255" s="41">
        <v>0</v>
      </c>
      <c r="T255" s="41">
        <v>78225000</v>
      </c>
      <c r="U255" s="41">
        <v>0</v>
      </c>
      <c r="V255" s="41">
        <v>3518929.65</v>
      </c>
      <c r="W255" s="41">
        <v>177374146.89000002</v>
      </c>
      <c r="X255" s="43">
        <v>5.4682858617951025E-2</v>
      </c>
      <c r="Y255" s="41">
        <v>33750</v>
      </c>
      <c r="Z255" s="41">
        <v>35500</v>
      </c>
      <c r="AA255" s="41">
        <v>1385</v>
      </c>
      <c r="AB255" s="41">
        <v>70635</v>
      </c>
      <c r="AC255" s="41">
        <v>0</v>
      </c>
      <c r="AD255" s="41">
        <v>70635</v>
      </c>
      <c r="AE255" s="41">
        <v>0</v>
      </c>
      <c r="AF255" s="41">
        <v>0</v>
      </c>
      <c r="AG255" s="43">
        <f t="shared" si="9"/>
        <v>36919035.240000002</v>
      </c>
      <c r="AH255" s="43">
        <f t="shared" si="10"/>
        <v>58711182</v>
      </c>
      <c r="AI255" s="43">
        <f t="shared" si="11"/>
        <v>81743929.650000006</v>
      </c>
      <c r="AJ255" s="41">
        <v>10111142587</v>
      </c>
      <c r="AK255" s="41">
        <v>10547071183</v>
      </c>
      <c r="AL255" s="41">
        <v>11848666093</v>
      </c>
      <c r="AM255" s="41">
        <v>10835626621</v>
      </c>
      <c r="AN255" s="41">
        <v>3952631.4340312802</v>
      </c>
      <c r="AO255" s="44"/>
    </row>
    <row r="256" spans="1:41" s="34" customFormat="1" ht="16.5" x14ac:dyDescent="0.3">
      <c r="A256" s="34" t="s">
        <v>570</v>
      </c>
      <c r="B256" s="34" t="s">
        <v>571</v>
      </c>
      <c r="C256" s="34" t="s">
        <v>555</v>
      </c>
      <c r="D256" s="39">
        <v>3</v>
      </c>
      <c r="E256" s="39" t="s">
        <v>1246</v>
      </c>
      <c r="F256" s="40" t="s">
        <v>1190</v>
      </c>
      <c r="G256" s="41">
        <v>2865279995</v>
      </c>
      <c r="H256" s="42">
        <v>4.2680000000000007</v>
      </c>
      <c r="I256" s="41">
        <v>7892104647</v>
      </c>
      <c r="J256" s="41">
        <v>26875058.140000001</v>
      </c>
      <c r="K256" s="41">
        <v>26661058.940000001</v>
      </c>
      <c r="L256" s="41">
        <v>3000000</v>
      </c>
      <c r="M256" s="41">
        <v>23661058.940000001</v>
      </c>
      <c r="N256" s="41">
        <v>0</v>
      </c>
      <c r="O256" s="41">
        <v>0</v>
      </c>
      <c r="P256" s="41">
        <v>789210.46</v>
      </c>
      <c r="Q256" s="41">
        <v>41894004</v>
      </c>
      <c r="R256" s="41">
        <v>0</v>
      </c>
      <c r="S256" s="41">
        <v>0</v>
      </c>
      <c r="T256" s="41">
        <v>53036235.520000003</v>
      </c>
      <c r="U256" s="41">
        <v>286528</v>
      </c>
      <c r="V256" s="41">
        <v>2607910.5299999998</v>
      </c>
      <c r="W256" s="41">
        <v>122274947.45000002</v>
      </c>
      <c r="X256" s="43">
        <v>3.7069645467911076E-2</v>
      </c>
      <c r="Y256" s="41">
        <v>6427.41</v>
      </c>
      <c r="Z256" s="41">
        <v>50250</v>
      </c>
      <c r="AA256" s="41">
        <v>1133.5482000000002</v>
      </c>
      <c r="AB256" s="41">
        <v>57810.958200000001</v>
      </c>
      <c r="AC256" s="41">
        <v>0</v>
      </c>
      <c r="AD256" s="41">
        <v>57810.958200000001</v>
      </c>
      <c r="AE256" s="41">
        <v>0</v>
      </c>
      <c r="AF256" s="41">
        <v>0</v>
      </c>
      <c r="AG256" s="43">
        <f t="shared" si="9"/>
        <v>24450269.400000002</v>
      </c>
      <c r="AH256" s="43">
        <f t="shared" si="10"/>
        <v>41894004</v>
      </c>
      <c r="AI256" s="43">
        <f t="shared" si="11"/>
        <v>55930674.050000004</v>
      </c>
      <c r="AJ256" s="41">
        <v>5732062889</v>
      </c>
      <c r="AK256" s="41">
        <v>7820007755</v>
      </c>
      <c r="AL256" s="41">
        <v>9213185790</v>
      </c>
      <c r="AM256" s="41">
        <v>7588418811.333333</v>
      </c>
      <c r="AN256" s="41">
        <v>3071973.2480236799</v>
      </c>
      <c r="AO256" s="44"/>
    </row>
    <row r="257" spans="1:41" s="34" customFormat="1" ht="16.5" x14ac:dyDescent="0.3">
      <c r="A257" s="34" t="s">
        <v>572</v>
      </c>
      <c r="B257" s="34" t="s">
        <v>573</v>
      </c>
      <c r="C257" s="34" t="s">
        <v>555</v>
      </c>
      <c r="D257" s="39">
        <v>1</v>
      </c>
      <c r="E257" s="39" t="s">
        <v>1246</v>
      </c>
      <c r="F257" s="40"/>
      <c r="G257" s="41">
        <v>6816292695</v>
      </c>
      <c r="H257" s="42">
        <v>1.8479999999999999</v>
      </c>
      <c r="I257" s="41">
        <v>6772891604</v>
      </c>
      <c r="J257" s="41">
        <v>23063791.440000001</v>
      </c>
      <c r="K257" s="41">
        <v>22794654.52</v>
      </c>
      <c r="L257" s="41">
        <v>0</v>
      </c>
      <c r="M257" s="41">
        <v>22794654.52</v>
      </c>
      <c r="N257" s="41">
        <v>0</v>
      </c>
      <c r="O257" s="41">
        <v>0</v>
      </c>
      <c r="P257" s="41">
        <v>677289.16</v>
      </c>
      <c r="Q257" s="41">
        <v>15418637</v>
      </c>
      <c r="R257" s="41">
        <v>0</v>
      </c>
      <c r="S257" s="41">
        <v>0</v>
      </c>
      <c r="T257" s="41">
        <v>84761250.040000007</v>
      </c>
      <c r="U257" s="41">
        <v>0</v>
      </c>
      <c r="V257" s="41">
        <v>2282162</v>
      </c>
      <c r="W257" s="41">
        <v>125933992.72</v>
      </c>
      <c r="X257" s="43">
        <v>6.8898391458462438E-2</v>
      </c>
      <c r="Y257" s="41">
        <v>7597.26</v>
      </c>
      <c r="Z257" s="41">
        <v>13250</v>
      </c>
      <c r="AA257" s="41">
        <v>416.94520000000006</v>
      </c>
      <c r="AB257" s="41">
        <v>21264.205200000004</v>
      </c>
      <c r="AC257" s="41">
        <v>-1250</v>
      </c>
      <c r="AD257" s="41">
        <v>20014.205200000004</v>
      </c>
      <c r="AE257" s="41">
        <v>0</v>
      </c>
      <c r="AF257" s="41">
        <v>2000000</v>
      </c>
      <c r="AG257" s="43">
        <f t="shared" si="9"/>
        <v>23471943.68</v>
      </c>
      <c r="AH257" s="43">
        <f t="shared" si="10"/>
        <v>15418637</v>
      </c>
      <c r="AI257" s="43">
        <f t="shared" si="11"/>
        <v>87043412.040000007</v>
      </c>
      <c r="AJ257" s="41">
        <v>5556195223</v>
      </c>
      <c r="AK257" s="41">
        <v>6664873214</v>
      </c>
      <c r="AL257" s="41">
        <v>7118778662</v>
      </c>
      <c r="AM257" s="41">
        <v>6446615699.666667</v>
      </c>
      <c r="AN257" s="41">
        <v>2378639.5736913811</v>
      </c>
      <c r="AO257" s="44"/>
    </row>
    <row r="258" spans="1:41" s="34" customFormat="1" ht="16.5" x14ac:dyDescent="0.3">
      <c r="A258" s="34" t="s">
        <v>574</v>
      </c>
      <c r="B258" s="34" t="s">
        <v>575</v>
      </c>
      <c r="C258" s="34" t="s">
        <v>555</v>
      </c>
      <c r="D258" s="39">
        <v>2</v>
      </c>
      <c r="E258" s="39" t="s">
        <v>1246</v>
      </c>
      <c r="F258" s="40" t="s">
        <v>1191</v>
      </c>
      <c r="G258" s="41">
        <v>4014741868</v>
      </c>
      <c r="H258" s="42">
        <v>2.0459999999999998</v>
      </c>
      <c r="I258" s="41">
        <v>4431937672</v>
      </c>
      <c r="J258" s="41">
        <v>15092119.01</v>
      </c>
      <c r="K258" s="41">
        <v>14358222.779999999</v>
      </c>
      <c r="L258" s="41">
        <v>0</v>
      </c>
      <c r="M258" s="41">
        <v>14358222.779999999</v>
      </c>
      <c r="N258" s="41">
        <v>0</v>
      </c>
      <c r="O258" s="41">
        <v>0</v>
      </c>
      <c r="P258" s="41">
        <v>443193.77</v>
      </c>
      <c r="Q258" s="41">
        <v>28958915</v>
      </c>
      <c r="R258" s="41">
        <v>0</v>
      </c>
      <c r="S258" s="41">
        <v>0</v>
      </c>
      <c r="T258" s="41">
        <v>36958239.350000001</v>
      </c>
      <c r="U258" s="41">
        <v>0</v>
      </c>
      <c r="V258" s="41">
        <v>1411955</v>
      </c>
      <c r="W258" s="41">
        <v>82130525.900000006</v>
      </c>
      <c r="X258" s="43">
        <v>5.0596337299192808E-2</v>
      </c>
      <c r="Y258" s="41">
        <v>2774.66</v>
      </c>
      <c r="Z258" s="41">
        <v>7000</v>
      </c>
      <c r="AA258" s="41">
        <v>195.4932</v>
      </c>
      <c r="AB258" s="41">
        <v>9970.1532000000007</v>
      </c>
      <c r="AC258" s="41">
        <v>0</v>
      </c>
      <c r="AD258" s="41">
        <v>9970.1532000000007</v>
      </c>
      <c r="AE258" s="73">
        <v>0</v>
      </c>
      <c r="AF258" s="41">
        <v>1870026.64</v>
      </c>
      <c r="AG258" s="43">
        <f t="shared" ref="AG258:AG321" si="12">SUM(M258:P258)</f>
        <v>14801416.549999999</v>
      </c>
      <c r="AH258" s="43">
        <f t="shared" ref="AH258:AH321" si="13">SUM(Q258:S258)</f>
        <v>28958915</v>
      </c>
      <c r="AI258" s="43">
        <f t="shared" ref="AI258:AI321" si="14">SUM(T258:V258)</f>
        <v>38370194.350000001</v>
      </c>
      <c r="AJ258" s="41">
        <v>4232634244</v>
      </c>
      <c r="AK258" s="41">
        <v>4457239311</v>
      </c>
      <c r="AL258" s="41">
        <v>4735576536</v>
      </c>
      <c r="AM258" s="41">
        <v>4475150030.333333</v>
      </c>
      <c r="AN258" s="41">
        <v>1579602.26039616</v>
      </c>
      <c r="AO258" s="44"/>
    </row>
    <row r="259" spans="1:41" s="34" customFormat="1" ht="16.5" x14ac:dyDescent="0.3">
      <c r="A259" s="34" t="s">
        <v>576</v>
      </c>
      <c r="B259" s="34" t="s">
        <v>577</v>
      </c>
      <c r="C259" s="34" t="s">
        <v>555</v>
      </c>
      <c r="D259" s="39">
        <v>3</v>
      </c>
      <c r="E259" s="39" t="s">
        <v>1246</v>
      </c>
      <c r="F259" s="40" t="s">
        <v>1190</v>
      </c>
      <c r="G259" s="41">
        <v>950101271</v>
      </c>
      <c r="H259" s="42">
        <v>8.706999999999999</v>
      </c>
      <c r="I259" s="41">
        <v>4669715776</v>
      </c>
      <c r="J259" s="41">
        <v>15901826.819999998</v>
      </c>
      <c r="K259" s="41">
        <v>15712983.469999999</v>
      </c>
      <c r="L259" s="41">
        <v>0</v>
      </c>
      <c r="M259" s="41">
        <v>15712983.469999999</v>
      </c>
      <c r="N259" s="41">
        <v>0</v>
      </c>
      <c r="O259" s="41">
        <v>0</v>
      </c>
      <c r="P259" s="41">
        <v>466971.59</v>
      </c>
      <c r="Q259" s="41">
        <v>18822469</v>
      </c>
      <c r="R259" s="41">
        <v>0</v>
      </c>
      <c r="S259" s="41">
        <v>284200</v>
      </c>
      <c r="T259" s="41">
        <v>45897994</v>
      </c>
      <c r="U259" s="41">
        <v>0</v>
      </c>
      <c r="V259" s="41">
        <v>1537090</v>
      </c>
      <c r="W259" s="41">
        <v>82721708.060000002</v>
      </c>
      <c r="X259" s="43">
        <v>7.2997753227976581E-2</v>
      </c>
      <c r="Y259" s="41">
        <v>6000</v>
      </c>
      <c r="Z259" s="41">
        <v>11250</v>
      </c>
      <c r="AA259" s="41">
        <v>345</v>
      </c>
      <c r="AB259" s="41">
        <v>17595</v>
      </c>
      <c r="AC259" s="41">
        <v>-750</v>
      </c>
      <c r="AD259" s="41">
        <v>16845</v>
      </c>
      <c r="AE259" s="41">
        <v>0</v>
      </c>
      <c r="AF259" s="41">
        <v>2386327</v>
      </c>
      <c r="AG259" s="43">
        <f t="shared" si="12"/>
        <v>16179955.059999999</v>
      </c>
      <c r="AH259" s="43">
        <f t="shared" si="13"/>
        <v>19106669</v>
      </c>
      <c r="AI259" s="43">
        <f t="shared" si="14"/>
        <v>47435084</v>
      </c>
      <c r="AJ259" s="41">
        <v>4096734759</v>
      </c>
      <c r="AK259" s="41">
        <v>4610544869</v>
      </c>
      <c r="AL259" s="41">
        <v>4981339586</v>
      </c>
      <c r="AM259" s="41">
        <v>4562873071.333333</v>
      </c>
      <c r="AN259" s="41">
        <v>1660664.1833341559</v>
      </c>
      <c r="AO259" s="44"/>
    </row>
    <row r="260" spans="1:41" s="34" customFormat="1" ht="16.5" x14ac:dyDescent="0.3">
      <c r="A260" s="34" t="s">
        <v>578</v>
      </c>
      <c r="B260" s="34" t="s">
        <v>579</v>
      </c>
      <c r="C260" s="34" t="s">
        <v>580</v>
      </c>
      <c r="D260" s="39">
        <v>1</v>
      </c>
      <c r="E260" s="39" t="s">
        <v>1246</v>
      </c>
      <c r="F260" s="40" t="s">
        <v>1190</v>
      </c>
      <c r="G260" s="41">
        <v>736652580</v>
      </c>
      <c r="H260" s="42">
        <v>3.081</v>
      </c>
      <c r="I260" s="41">
        <v>1032978930</v>
      </c>
      <c r="J260" s="41">
        <v>3166020.71</v>
      </c>
      <c r="K260" s="41">
        <v>3164564.29</v>
      </c>
      <c r="L260" s="41">
        <v>0</v>
      </c>
      <c r="M260" s="41">
        <v>3164564.29</v>
      </c>
      <c r="N260" s="41">
        <v>319396.76</v>
      </c>
      <c r="O260" s="41">
        <v>0</v>
      </c>
      <c r="P260" s="41">
        <v>310639.19</v>
      </c>
      <c r="Q260" s="41">
        <v>10704901</v>
      </c>
      <c r="R260" s="41">
        <v>5735387</v>
      </c>
      <c r="S260" s="41">
        <v>0</v>
      </c>
      <c r="T260" s="41">
        <v>2311777.6</v>
      </c>
      <c r="U260" s="41">
        <v>147252.57999999999</v>
      </c>
      <c r="V260" s="41">
        <v>0</v>
      </c>
      <c r="W260" s="41">
        <v>22693918.420000002</v>
      </c>
      <c r="X260" s="43">
        <v>2.557853060344702E-2</v>
      </c>
      <c r="Y260" s="41">
        <v>750</v>
      </c>
      <c r="Z260" s="41">
        <v>21250</v>
      </c>
      <c r="AA260" s="41">
        <v>440</v>
      </c>
      <c r="AB260" s="41">
        <v>22440</v>
      </c>
      <c r="AC260" s="41">
        <v>0</v>
      </c>
      <c r="AD260" s="41">
        <v>22440</v>
      </c>
      <c r="AE260" s="41">
        <v>0</v>
      </c>
      <c r="AF260" s="41">
        <v>0</v>
      </c>
      <c r="AG260" s="43">
        <f t="shared" si="12"/>
        <v>3794600.2399999998</v>
      </c>
      <c r="AH260" s="43">
        <f t="shared" si="13"/>
        <v>16440288</v>
      </c>
      <c r="AI260" s="43">
        <f t="shared" si="14"/>
        <v>2459030.1800000002</v>
      </c>
      <c r="AJ260" s="41">
        <v>963637307</v>
      </c>
      <c r="AK260" s="41">
        <v>1023378027</v>
      </c>
      <c r="AL260" s="41">
        <v>1133448600</v>
      </c>
      <c r="AM260" s="41">
        <v>1040154644.6666666</v>
      </c>
      <c r="AN260" s="41">
        <v>377861.71547123999</v>
      </c>
      <c r="AO260" s="44"/>
    </row>
    <row r="261" spans="1:41" s="34" customFormat="1" ht="16.5" x14ac:dyDescent="0.3">
      <c r="A261" s="34" t="s">
        <v>581</v>
      </c>
      <c r="B261" s="34" t="s">
        <v>582</v>
      </c>
      <c r="C261" s="34" t="s">
        <v>580</v>
      </c>
      <c r="D261" s="39">
        <v>2</v>
      </c>
      <c r="E261" s="39" t="s">
        <v>1247</v>
      </c>
      <c r="F261" s="40" t="s">
        <v>1190</v>
      </c>
      <c r="G261" s="41">
        <v>900337400</v>
      </c>
      <c r="H261" s="42">
        <v>2.0209999999999999</v>
      </c>
      <c r="I261" s="41">
        <v>774076186</v>
      </c>
      <c r="J261" s="41">
        <v>2372498.77</v>
      </c>
      <c r="K261" s="41">
        <v>2372182.11</v>
      </c>
      <c r="L261" s="41">
        <v>0</v>
      </c>
      <c r="M261" s="41">
        <v>2372182.11</v>
      </c>
      <c r="N261" s="41">
        <v>239421.06</v>
      </c>
      <c r="O261" s="41">
        <v>0</v>
      </c>
      <c r="P261" s="41">
        <v>232856.55</v>
      </c>
      <c r="Q261" s="41">
        <v>8425489</v>
      </c>
      <c r="R261" s="41">
        <v>4212409</v>
      </c>
      <c r="S261" s="41">
        <v>0</v>
      </c>
      <c r="T261" s="41">
        <v>2527000.89</v>
      </c>
      <c r="U261" s="41">
        <v>180067.46</v>
      </c>
      <c r="V261" s="41">
        <v>0</v>
      </c>
      <c r="W261" s="41">
        <v>18189426.07</v>
      </c>
      <c r="X261" s="43">
        <v>2.8976512693987395E-2</v>
      </c>
      <c r="Y261" s="41">
        <v>1000</v>
      </c>
      <c r="Z261" s="41">
        <v>23750</v>
      </c>
      <c r="AA261" s="41">
        <v>495</v>
      </c>
      <c r="AB261" s="41">
        <v>25245</v>
      </c>
      <c r="AC261" s="41">
        <v>0</v>
      </c>
      <c r="AD261" s="41">
        <v>25245</v>
      </c>
      <c r="AE261" s="41">
        <v>0</v>
      </c>
      <c r="AF261" s="41">
        <v>0</v>
      </c>
      <c r="AG261" s="43">
        <f t="shared" si="12"/>
        <v>2844459.7199999997</v>
      </c>
      <c r="AH261" s="43">
        <f t="shared" si="13"/>
        <v>12637898</v>
      </c>
      <c r="AI261" s="43">
        <f t="shared" si="14"/>
        <v>2707068.35</v>
      </c>
      <c r="AJ261" s="41">
        <v>734739111</v>
      </c>
      <c r="AK261" s="41">
        <v>771491820</v>
      </c>
      <c r="AL261" s="41">
        <v>838224839</v>
      </c>
      <c r="AM261" s="41">
        <v>781485256.66666663</v>
      </c>
      <c r="AN261" s="41">
        <v>279408.03359168698</v>
      </c>
      <c r="AO261" s="44"/>
    </row>
    <row r="262" spans="1:41" s="34" customFormat="1" ht="16.5" x14ac:dyDescent="0.3">
      <c r="A262" s="34" t="s">
        <v>583</v>
      </c>
      <c r="B262" s="34" t="s">
        <v>584</v>
      </c>
      <c r="C262" s="34" t="s">
        <v>580</v>
      </c>
      <c r="D262" s="39">
        <v>3</v>
      </c>
      <c r="E262" s="39" t="s">
        <v>1247</v>
      </c>
      <c r="F262" s="40" t="s">
        <v>1190</v>
      </c>
      <c r="G262" s="41">
        <v>88610395</v>
      </c>
      <c r="H262" s="42">
        <v>3.6669999999999998</v>
      </c>
      <c r="I262" s="41">
        <v>135862634</v>
      </c>
      <c r="J262" s="41">
        <v>416411.12</v>
      </c>
      <c r="K262" s="41">
        <v>416411.12</v>
      </c>
      <c r="L262" s="41">
        <v>0</v>
      </c>
      <c r="M262" s="41">
        <v>416411.12</v>
      </c>
      <c r="N262" s="41">
        <v>42027.75</v>
      </c>
      <c r="O262" s="41">
        <v>0</v>
      </c>
      <c r="P262" s="41">
        <v>40875.440000000002</v>
      </c>
      <c r="Q262" s="41">
        <v>2054678</v>
      </c>
      <c r="R262" s="41">
        <v>0</v>
      </c>
      <c r="S262" s="41">
        <v>0</v>
      </c>
      <c r="T262" s="41">
        <v>694593.62</v>
      </c>
      <c r="U262" s="41">
        <v>0</v>
      </c>
      <c r="V262" s="41">
        <v>0</v>
      </c>
      <c r="W262" s="41">
        <v>3248585.93</v>
      </c>
      <c r="X262" s="43">
        <v>2.8588289744519432E-2</v>
      </c>
      <c r="Y262" s="41">
        <v>0</v>
      </c>
      <c r="Z262" s="41">
        <v>4500</v>
      </c>
      <c r="AA262" s="41">
        <v>90</v>
      </c>
      <c r="AB262" s="41">
        <v>4590</v>
      </c>
      <c r="AC262" s="41">
        <v>0</v>
      </c>
      <c r="AD262" s="41">
        <v>4590</v>
      </c>
      <c r="AE262" s="41">
        <v>0</v>
      </c>
      <c r="AF262" s="41">
        <v>0</v>
      </c>
      <c r="AG262" s="43">
        <f t="shared" si="12"/>
        <v>499314.31</v>
      </c>
      <c r="AH262" s="43">
        <f t="shared" si="13"/>
        <v>2054678</v>
      </c>
      <c r="AI262" s="43">
        <f t="shared" si="14"/>
        <v>694593.62</v>
      </c>
      <c r="AJ262" s="41">
        <v>119859250</v>
      </c>
      <c r="AK262" s="41">
        <v>134959218</v>
      </c>
      <c r="AL262" s="41">
        <v>138237598</v>
      </c>
      <c r="AM262" s="41">
        <v>131018688.66666667</v>
      </c>
      <c r="AN262" s="41">
        <v>46079.184920769003</v>
      </c>
      <c r="AO262" s="44"/>
    </row>
    <row r="263" spans="1:41" s="34" customFormat="1" ht="16.5" x14ac:dyDescent="0.3">
      <c r="A263" s="34" t="s">
        <v>585</v>
      </c>
      <c r="B263" s="34" t="s">
        <v>586</v>
      </c>
      <c r="C263" s="34" t="s">
        <v>580</v>
      </c>
      <c r="D263" s="39">
        <v>1</v>
      </c>
      <c r="E263" s="39" t="s">
        <v>1246</v>
      </c>
      <c r="F263" s="40" t="s">
        <v>1190</v>
      </c>
      <c r="G263" s="41">
        <v>149354682</v>
      </c>
      <c r="H263" s="42">
        <v>3.8969999999999998</v>
      </c>
      <c r="I263" s="41">
        <v>200368506</v>
      </c>
      <c r="J263" s="41">
        <v>614117.89</v>
      </c>
      <c r="K263" s="41">
        <v>614117.89</v>
      </c>
      <c r="L263" s="41">
        <v>0</v>
      </c>
      <c r="M263" s="41">
        <v>614117.89</v>
      </c>
      <c r="N263" s="41">
        <v>61981.99</v>
      </c>
      <c r="O263" s="41">
        <v>0</v>
      </c>
      <c r="P263" s="41">
        <v>60282.59</v>
      </c>
      <c r="Q263" s="41">
        <v>2684821</v>
      </c>
      <c r="R263" s="41">
        <v>1163820</v>
      </c>
      <c r="S263" s="41">
        <v>0</v>
      </c>
      <c r="T263" s="41">
        <v>1205414</v>
      </c>
      <c r="U263" s="41">
        <v>29871</v>
      </c>
      <c r="V263" s="41">
        <v>0</v>
      </c>
      <c r="W263" s="41">
        <v>5820308.4699999997</v>
      </c>
      <c r="X263" s="43">
        <v>3.0693249995393336E-2</v>
      </c>
      <c r="Y263" s="41">
        <v>250</v>
      </c>
      <c r="Z263" s="41">
        <v>4250</v>
      </c>
      <c r="AA263" s="41">
        <v>90</v>
      </c>
      <c r="AB263" s="41">
        <v>4590</v>
      </c>
      <c r="AC263" s="41">
        <v>0</v>
      </c>
      <c r="AD263" s="41">
        <v>4590</v>
      </c>
      <c r="AE263" s="41">
        <v>0</v>
      </c>
      <c r="AF263" s="41">
        <v>0</v>
      </c>
      <c r="AG263" s="43">
        <f t="shared" si="12"/>
        <v>736382.47</v>
      </c>
      <c r="AH263" s="43">
        <f t="shared" si="13"/>
        <v>3848641</v>
      </c>
      <c r="AI263" s="43">
        <f t="shared" si="14"/>
        <v>1235285</v>
      </c>
      <c r="AJ263" s="41">
        <v>180957862</v>
      </c>
      <c r="AK263" s="41">
        <v>199646463</v>
      </c>
      <c r="AL263" s="41">
        <v>211072075</v>
      </c>
      <c r="AM263" s="41">
        <v>197225466.66666666</v>
      </c>
      <c r="AN263" s="41">
        <v>70357.315309280995</v>
      </c>
      <c r="AO263" s="44"/>
    </row>
    <row r="264" spans="1:41" s="34" customFormat="1" ht="16.5" x14ac:dyDescent="0.3">
      <c r="A264" s="34" t="s">
        <v>587</v>
      </c>
      <c r="B264" s="34" t="s">
        <v>588</v>
      </c>
      <c r="C264" s="34" t="s">
        <v>580</v>
      </c>
      <c r="D264" s="39">
        <v>2</v>
      </c>
      <c r="E264" s="39" t="s">
        <v>1247</v>
      </c>
      <c r="F264" s="40" t="s">
        <v>1190</v>
      </c>
      <c r="G264" s="41">
        <v>502517500</v>
      </c>
      <c r="H264" s="42">
        <v>2.948</v>
      </c>
      <c r="I264" s="41">
        <v>527475398</v>
      </c>
      <c r="J264" s="41">
        <v>1616681.61</v>
      </c>
      <c r="K264" s="41">
        <v>1613301.1</v>
      </c>
      <c r="L264" s="41">
        <v>0</v>
      </c>
      <c r="M264" s="41">
        <v>1613301.1</v>
      </c>
      <c r="N264" s="41">
        <v>162831.01</v>
      </c>
      <c r="O264" s="41">
        <v>0</v>
      </c>
      <c r="P264" s="41">
        <v>158367.85</v>
      </c>
      <c r="Q264" s="41">
        <v>5997776</v>
      </c>
      <c r="R264" s="41">
        <v>2829497</v>
      </c>
      <c r="S264" s="41">
        <v>0</v>
      </c>
      <c r="T264" s="41">
        <v>3951033.88</v>
      </c>
      <c r="U264" s="41">
        <v>100703.5</v>
      </c>
      <c r="V264" s="41">
        <v>0</v>
      </c>
      <c r="W264" s="41">
        <v>14813510.34</v>
      </c>
      <c r="X264" s="43">
        <v>3.1548014520190099E-2</v>
      </c>
      <c r="Y264" s="41">
        <v>500</v>
      </c>
      <c r="Z264" s="41">
        <v>9750</v>
      </c>
      <c r="AA264" s="41">
        <v>205</v>
      </c>
      <c r="AB264" s="41">
        <v>10455</v>
      </c>
      <c r="AC264" s="41">
        <v>0</v>
      </c>
      <c r="AD264" s="41">
        <v>10455</v>
      </c>
      <c r="AE264" s="41">
        <v>0</v>
      </c>
      <c r="AF264" s="41">
        <v>0</v>
      </c>
      <c r="AG264" s="43">
        <f t="shared" si="12"/>
        <v>1934499.9600000002</v>
      </c>
      <c r="AH264" s="43">
        <f t="shared" si="13"/>
        <v>8827273</v>
      </c>
      <c r="AI264" s="43">
        <f t="shared" si="14"/>
        <v>4051737.38</v>
      </c>
      <c r="AJ264" s="41">
        <v>486821483</v>
      </c>
      <c r="AK264" s="41">
        <v>524955541</v>
      </c>
      <c r="AL264" s="41">
        <v>572017644</v>
      </c>
      <c r="AM264" s="41">
        <v>527931556</v>
      </c>
      <c r="AN264" s="41">
        <v>190672.35732745199</v>
      </c>
      <c r="AO264" s="44"/>
    </row>
    <row r="265" spans="1:41" s="34" customFormat="1" ht="16.5" x14ac:dyDescent="0.3">
      <c r="A265" s="34" t="s">
        <v>589</v>
      </c>
      <c r="B265" s="34" t="s">
        <v>590</v>
      </c>
      <c r="C265" s="34" t="s">
        <v>580</v>
      </c>
      <c r="D265" s="39">
        <v>3</v>
      </c>
      <c r="E265" s="39" t="s">
        <v>1247</v>
      </c>
      <c r="F265" s="40" t="s">
        <v>1190</v>
      </c>
      <c r="G265" s="41">
        <v>2149296000</v>
      </c>
      <c r="H265" s="42">
        <v>3.1040000000000001</v>
      </c>
      <c r="I265" s="41">
        <v>2667581443</v>
      </c>
      <c r="J265" s="41">
        <v>8175982.9400000004</v>
      </c>
      <c r="K265" s="41">
        <v>8175832.3500000006</v>
      </c>
      <c r="L265" s="41">
        <v>0</v>
      </c>
      <c r="M265" s="41">
        <v>8175832.3500000006</v>
      </c>
      <c r="N265" s="41">
        <v>825174.66</v>
      </c>
      <c r="O265" s="41">
        <v>0</v>
      </c>
      <c r="P265" s="41">
        <v>802550.26</v>
      </c>
      <c r="Q265" s="41">
        <v>30257395</v>
      </c>
      <c r="R265" s="41">
        <v>14432188</v>
      </c>
      <c r="S265" s="41">
        <v>0</v>
      </c>
      <c r="T265" s="41">
        <v>11781595.58</v>
      </c>
      <c r="U265" s="41">
        <v>429860</v>
      </c>
      <c r="V265" s="41">
        <v>0</v>
      </c>
      <c r="W265" s="41">
        <v>66704595.849999994</v>
      </c>
      <c r="X265" s="43">
        <v>2.5335513830304246E-2</v>
      </c>
      <c r="Y265" s="41">
        <v>1326.71</v>
      </c>
      <c r="Z265" s="41">
        <v>54750</v>
      </c>
      <c r="AA265" s="41">
        <v>1121.5342000000001</v>
      </c>
      <c r="AB265" s="41">
        <v>57198.244200000001</v>
      </c>
      <c r="AC265" s="41">
        <v>0</v>
      </c>
      <c r="AD265" s="41">
        <v>57198.244200000001</v>
      </c>
      <c r="AE265" s="41">
        <v>0</v>
      </c>
      <c r="AF265" s="41">
        <v>0</v>
      </c>
      <c r="AG265" s="43">
        <f t="shared" si="12"/>
        <v>9803557.2699999996</v>
      </c>
      <c r="AH265" s="43">
        <f t="shared" si="13"/>
        <v>44689583</v>
      </c>
      <c r="AI265" s="43">
        <f t="shared" si="14"/>
        <v>12211455.58</v>
      </c>
      <c r="AJ265" s="41">
        <v>2522802317</v>
      </c>
      <c r="AK265" s="41">
        <v>2669497831</v>
      </c>
      <c r="AL265" s="41">
        <v>3088068966</v>
      </c>
      <c r="AM265" s="41">
        <v>2760123038</v>
      </c>
      <c r="AN265" s="41">
        <v>1029355.292643678</v>
      </c>
      <c r="AO265" s="44"/>
    </row>
    <row r="266" spans="1:41" s="34" customFormat="1" ht="16.5" x14ac:dyDescent="0.3">
      <c r="A266" s="34" t="s">
        <v>591</v>
      </c>
      <c r="B266" s="34" t="s">
        <v>592</v>
      </c>
      <c r="C266" s="34" t="s">
        <v>580</v>
      </c>
      <c r="D266" s="39">
        <v>1</v>
      </c>
      <c r="E266" s="39" t="s">
        <v>1246</v>
      </c>
      <c r="F266" s="40" t="s">
        <v>1190</v>
      </c>
      <c r="G266" s="41">
        <v>815816600</v>
      </c>
      <c r="H266" s="42">
        <v>2.883</v>
      </c>
      <c r="I266" s="41">
        <v>1208038507</v>
      </c>
      <c r="J266" s="41">
        <v>3702568.2</v>
      </c>
      <c r="K266" s="41">
        <v>3702536.9200000004</v>
      </c>
      <c r="L266" s="41">
        <v>0</v>
      </c>
      <c r="M266" s="41">
        <v>3702536.9200000004</v>
      </c>
      <c r="N266" s="41">
        <v>373691.48</v>
      </c>
      <c r="O266" s="41">
        <v>0</v>
      </c>
      <c r="P266" s="41">
        <v>363445.69</v>
      </c>
      <c r="Q266" s="41">
        <v>9419499</v>
      </c>
      <c r="R266" s="41">
        <v>5129754</v>
      </c>
      <c r="S266" s="41">
        <v>0</v>
      </c>
      <c r="T266" s="41">
        <v>4034814.44</v>
      </c>
      <c r="U266" s="41">
        <v>489804</v>
      </c>
      <c r="V266" s="41">
        <v>0</v>
      </c>
      <c r="W266" s="41">
        <v>23513545.530000001</v>
      </c>
      <c r="X266" s="43">
        <v>2.4877284628000401E-2</v>
      </c>
      <c r="Y266" s="41">
        <v>2548.63</v>
      </c>
      <c r="Z266" s="41">
        <v>27250</v>
      </c>
      <c r="AA266" s="41">
        <v>595.97260000000006</v>
      </c>
      <c r="AB266" s="41">
        <v>30394.602600000002</v>
      </c>
      <c r="AC266" s="41">
        <v>0</v>
      </c>
      <c r="AD266" s="41">
        <v>30394.602600000002</v>
      </c>
      <c r="AE266" s="41">
        <v>0</v>
      </c>
      <c r="AF266" s="41">
        <v>0</v>
      </c>
      <c r="AG266" s="43">
        <f t="shared" si="12"/>
        <v>4439674.0900000008</v>
      </c>
      <c r="AH266" s="43">
        <f t="shared" si="13"/>
        <v>14549253</v>
      </c>
      <c r="AI266" s="43">
        <f t="shared" si="14"/>
        <v>4524618.4399999995</v>
      </c>
      <c r="AJ266" s="41">
        <v>1091507234</v>
      </c>
      <c r="AK266" s="41">
        <v>1202897387</v>
      </c>
      <c r="AL266" s="41">
        <v>1250102053</v>
      </c>
      <c r="AM266" s="41">
        <v>1181502224.6666667</v>
      </c>
      <c r="AN266" s="41">
        <v>416700.26763264899</v>
      </c>
      <c r="AO266" s="44"/>
    </row>
    <row r="267" spans="1:41" s="34" customFormat="1" ht="16.5" x14ac:dyDescent="0.3">
      <c r="A267" s="34" t="s">
        <v>593</v>
      </c>
      <c r="B267" s="34" t="s">
        <v>594</v>
      </c>
      <c r="C267" s="34" t="s">
        <v>580</v>
      </c>
      <c r="D267" s="39">
        <v>2</v>
      </c>
      <c r="E267" s="39" t="s">
        <v>1247</v>
      </c>
      <c r="F267" s="40" t="s">
        <v>1190</v>
      </c>
      <c r="G267" s="41">
        <v>675179200</v>
      </c>
      <c r="H267" s="42">
        <v>2.621</v>
      </c>
      <c r="I267" s="41">
        <v>992838604</v>
      </c>
      <c r="J267" s="41">
        <v>3042992.94</v>
      </c>
      <c r="K267" s="41">
        <v>3042389.16</v>
      </c>
      <c r="L267" s="41">
        <v>0</v>
      </c>
      <c r="M267" s="41">
        <v>3042389.16</v>
      </c>
      <c r="N267" s="41">
        <v>307063.89</v>
      </c>
      <c r="O267" s="41">
        <v>0</v>
      </c>
      <c r="P267" s="41">
        <v>298644.64</v>
      </c>
      <c r="Q267" s="41">
        <v>8892260</v>
      </c>
      <c r="R267" s="41">
        <v>3385168</v>
      </c>
      <c r="S267" s="41">
        <v>0</v>
      </c>
      <c r="T267" s="41">
        <v>1497038.96</v>
      </c>
      <c r="U267" s="41">
        <v>270071.67999999999</v>
      </c>
      <c r="V267" s="41">
        <v>0</v>
      </c>
      <c r="W267" s="41">
        <v>17692636.330000002</v>
      </c>
      <c r="X267" s="43">
        <v>2.3242066467618675E-2</v>
      </c>
      <c r="Y267" s="41">
        <v>2000</v>
      </c>
      <c r="Z267" s="41">
        <v>24250</v>
      </c>
      <c r="AA267" s="41">
        <v>525</v>
      </c>
      <c r="AB267" s="41">
        <v>26775</v>
      </c>
      <c r="AC267" s="41">
        <v>0</v>
      </c>
      <c r="AD267" s="41">
        <v>26775</v>
      </c>
      <c r="AE267" s="41">
        <v>0</v>
      </c>
      <c r="AF267" s="41">
        <v>0</v>
      </c>
      <c r="AG267" s="43">
        <f t="shared" si="12"/>
        <v>3648097.6900000004</v>
      </c>
      <c r="AH267" s="43">
        <f t="shared" si="13"/>
        <v>12277428</v>
      </c>
      <c r="AI267" s="43">
        <f t="shared" si="14"/>
        <v>1767110.64</v>
      </c>
      <c r="AJ267" s="41">
        <v>929273842</v>
      </c>
      <c r="AK267" s="41">
        <v>989926561</v>
      </c>
      <c r="AL267" s="41">
        <v>1030021663</v>
      </c>
      <c r="AM267" s="41">
        <v>983074022</v>
      </c>
      <c r="AN267" s="41">
        <v>343340.210992779</v>
      </c>
      <c r="AO267" s="44"/>
    </row>
    <row r="268" spans="1:41" s="34" customFormat="1" ht="16.5" x14ac:dyDescent="0.3">
      <c r="A268" s="34" t="s">
        <v>595</v>
      </c>
      <c r="B268" s="34" t="s">
        <v>596</v>
      </c>
      <c r="C268" s="34" t="s">
        <v>580</v>
      </c>
      <c r="D268" s="39">
        <v>3</v>
      </c>
      <c r="E268" s="39" t="s">
        <v>1247</v>
      </c>
      <c r="F268" s="40" t="s">
        <v>1190</v>
      </c>
      <c r="G268" s="41">
        <v>622324500</v>
      </c>
      <c r="H268" s="42">
        <v>2.7359999999999998</v>
      </c>
      <c r="I268" s="41">
        <v>570490804</v>
      </c>
      <c r="J268" s="41">
        <v>1748521.34</v>
      </c>
      <c r="K268" s="41">
        <v>1747699.77</v>
      </c>
      <c r="L268" s="41">
        <v>0</v>
      </c>
      <c r="M268" s="41">
        <v>1747699.77</v>
      </c>
      <c r="N268" s="41">
        <v>0</v>
      </c>
      <c r="O268" s="41">
        <v>0</v>
      </c>
      <c r="P268" s="41">
        <v>171557.19</v>
      </c>
      <c r="Q268" s="41">
        <v>5784848</v>
      </c>
      <c r="R268" s="41">
        <v>2588182</v>
      </c>
      <c r="S268" s="41">
        <v>0</v>
      </c>
      <c r="T268" s="41">
        <v>6542120.6100000003</v>
      </c>
      <c r="U268" s="41">
        <v>0</v>
      </c>
      <c r="V268" s="41">
        <v>188274.23</v>
      </c>
      <c r="W268" s="41">
        <v>17022681.800000001</v>
      </c>
      <c r="X268" s="43">
        <v>3.1396390386806132E-2</v>
      </c>
      <c r="Y268" s="41">
        <v>1250</v>
      </c>
      <c r="Z268" s="41">
        <v>8750</v>
      </c>
      <c r="AA268" s="41">
        <v>200</v>
      </c>
      <c r="AB268" s="41">
        <v>10200</v>
      </c>
      <c r="AC268" s="41">
        <v>0</v>
      </c>
      <c r="AD268" s="41">
        <v>10200</v>
      </c>
      <c r="AE268" s="41">
        <v>0</v>
      </c>
      <c r="AF268" s="41">
        <v>0</v>
      </c>
      <c r="AG268" s="43">
        <f t="shared" si="12"/>
        <v>1919256.96</v>
      </c>
      <c r="AH268" s="43">
        <f t="shared" si="13"/>
        <v>8373030</v>
      </c>
      <c r="AI268" s="43">
        <f t="shared" si="14"/>
        <v>6730394.8400000008</v>
      </c>
      <c r="AJ268" s="41">
        <v>531454564</v>
      </c>
      <c r="AK268" s="41">
        <v>564823260</v>
      </c>
      <c r="AL268" s="41">
        <v>619906863</v>
      </c>
      <c r="AM268" s="41">
        <v>572061562.33333337</v>
      </c>
      <c r="AN268" s="41">
        <v>206635.41436437899</v>
      </c>
      <c r="AO268" s="44"/>
    </row>
    <row r="269" spans="1:41" s="34" customFormat="1" ht="16.5" x14ac:dyDescent="0.3">
      <c r="A269" s="34" t="s">
        <v>597</v>
      </c>
      <c r="B269" s="34" t="s">
        <v>516</v>
      </c>
      <c r="C269" s="34" t="s">
        <v>580</v>
      </c>
      <c r="D269" s="39">
        <v>1</v>
      </c>
      <c r="E269" s="39" t="s">
        <v>1246</v>
      </c>
      <c r="F269" s="40" t="s">
        <v>1190</v>
      </c>
      <c r="G269" s="41">
        <v>550672000</v>
      </c>
      <c r="H269" s="42">
        <v>3.0049999999999999</v>
      </c>
      <c r="I269" s="41">
        <v>621097792</v>
      </c>
      <c r="J269" s="41">
        <v>1903628.83</v>
      </c>
      <c r="K269" s="41">
        <v>1903545.3800000001</v>
      </c>
      <c r="L269" s="41">
        <v>0</v>
      </c>
      <c r="M269" s="41">
        <v>1903545.3800000001</v>
      </c>
      <c r="N269" s="41">
        <v>192122.09</v>
      </c>
      <c r="O269" s="41">
        <v>0</v>
      </c>
      <c r="P269" s="41">
        <v>186854.31</v>
      </c>
      <c r="Q269" s="41">
        <v>7538110</v>
      </c>
      <c r="R269" s="41">
        <v>3676867</v>
      </c>
      <c r="S269" s="41">
        <v>0</v>
      </c>
      <c r="T269" s="41">
        <v>3020994.16</v>
      </c>
      <c r="U269" s="41">
        <v>27533.599999999999</v>
      </c>
      <c r="V269" s="41">
        <v>0</v>
      </c>
      <c r="W269" s="41">
        <v>16546026.540000001</v>
      </c>
      <c r="X269" s="43">
        <v>2.4235251252369649E-2</v>
      </c>
      <c r="Y269" s="41">
        <v>2500</v>
      </c>
      <c r="Z269" s="41">
        <v>11250</v>
      </c>
      <c r="AA269" s="41">
        <v>275</v>
      </c>
      <c r="AB269" s="41">
        <v>14025</v>
      </c>
      <c r="AC269" s="41">
        <v>0</v>
      </c>
      <c r="AD269" s="41">
        <v>14025</v>
      </c>
      <c r="AE269" s="41">
        <v>0</v>
      </c>
      <c r="AF269" s="41">
        <v>0</v>
      </c>
      <c r="AG269" s="43">
        <f t="shared" si="12"/>
        <v>2282521.7800000003</v>
      </c>
      <c r="AH269" s="43">
        <f t="shared" si="13"/>
        <v>11214977</v>
      </c>
      <c r="AI269" s="43">
        <f t="shared" si="14"/>
        <v>3048527.7600000002</v>
      </c>
      <c r="AJ269" s="41">
        <v>603970195</v>
      </c>
      <c r="AK269" s="41">
        <v>617699944</v>
      </c>
      <c r="AL269" s="41">
        <v>710544516</v>
      </c>
      <c r="AM269" s="41">
        <v>644071551.66666663</v>
      </c>
      <c r="AN269" s="41">
        <v>236847.93515182799</v>
      </c>
      <c r="AO269" s="44"/>
    </row>
    <row r="270" spans="1:41" s="34" customFormat="1" ht="16.5" x14ac:dyDescent="0.3">
      <c r="A270" s="34" t="s">
        <v>598</v>
      </c>
      <c r="B270" s="34" t="s">
        <v>599</v>
      </c>
      <c r="C270" s="34" t="s">
        <v>580</v>
      </c>
      <c r="D270" s="39">
        <v>2</v>
      </c>
      <c r="E270" s="39" t="s">
        <v>1246</v>
      </c>
      <c r="F270" s="40" t="s">
        <v>1190</v>
      </c>
      <c r="G270" s="41">
        <v>249318300</v>
      </c>
      <c r="H270" s="42">
        <v>2.7309999999999999</v>
      </c>
      <c r="I270" s="41">
        <v>252148557</v>
      </c>
      <c r="J270" s="41">
        <v>772820.75</v>
      </c>
      <c r="K270" s="41">
        <v>770140.71</v>
      </c>
      <c r="L270" s="41">
        <v>0</v>
      </c>
      <c r="M270" s="41">
        <v>770140.71</v>
      </c>
      <c r="N270" s="41">
        <v>77732.58</v>
      </c>
      <c r="O270" s="41">
        <v>0</v>
      </c>
      <c r="P270" s="41">
        <v>75603.55</v>
      </c>
      <c r="Q270" s="41">
        <v>2648020</v>
      </c>
      <c r="R270" s="41">
        <v>1591991</v>
      </c>
      <c r="S270" s="41">
        <v>0</v>
      </c>
      <c r="T270" s="41">
        <v>1607634.44</v>
      </c>
      <c r="U270" s="41">
        <v>37397.75</v>
      </c>
      <c r="V270" s="41">
        <v>0</v>
      </c>
      <c r="W270" s="41">
        <v>6808520.0299999993</v>
      </c>
      <c r="X270" s="43">
        <v>3.3017061725333467E-2</v>
      </c>
      <c r="Y270" s="41">
        <v>0</v>
      </c>
      <c r="Z270" s="41">
        <v>4500</v>
      </c>
      <c r="AA270" s="41">
        <v>90</v>
      </c>
      <c r="AB270" s="41">
        <v>4590</v>
      </c>
      <c r="AC270" s="41">
        <v>0</v>
      </c>
      <c r="AD270" s="41">
        <v>4590</v>
      </c>
      <c r="AE270" s="41">
        <v>0</v>
      </c>
      <c r="AF270" s="41">
        <v>0</v>
      </c>
      <c r="AG270" s="43">
        <f t="shared" si="12"/>
        <v>923476.84</v>
      </c>
      <c r="AH270" s="43">
        <f t="shared" si="13"/>
        <v>4240011</v>
      </c>
      <c r="AI270" s="43">
        <f t="shared" si="14"/>
        <v>1645032.19</v>
      </c>
      <c r="AJ270" s="41">
        <v>220283498</v>
      </c>
      <c r="AK270" s="41">
        <v>250443931</v>
      </c>
      <c r="AL270" s="41">
        <v>273976154</v>
      </c>
      <c r="AM270" s="41">
        <v>248234527.66666666</v>
      </c>
      <c r="AN270" s="41">
        <v>91325.293341281998</v>
      </c>
      <c r="AO270" s="44"/>
    </row>
    <row r="271" spans="1:41" s="34" customFormat="1" ht="16.5" x14ac:dyDescent="0.3">
      <c r="A271" s="34" t="s">
        <v>600</v>
      </c>
      <c r="B271" s="34" t="s">
        <v>601</v>
      </c>
      <c r="C271" s="34" t="s">
        <v>580</v>
      </c>
      <c r="D271" s="39">
        <v>3</v>
      </c>
      <c r="E271" s="39" t="s">
        <v>1247</v>
      </c>
      <c r="F271" s="40" t="s">
        <v>1190</v>
      </c>
      <c r="G271" s="41">
        <v>276562200</v>
      </c>
      <c r="H271" s="42">
        <v>2.0569999999999999</v>
      </c>
      <c r="I271" s="41">
        <v>236414883</v>
      </c>
      <c r="J271" s="41">
        <v>724597.95</v>
      </c>
      <c r="K271" s="41">
        <v>724597.95</v>
      </c>
      <c r="L271" s="41">
        <v>0</v>
      </c>
      <c r="M271" s="41">
        <v>724597.95</v>
      </c>
      <c r="N271" s="41">
        <v>73132.58</v>
      </c>
      <c r="O271" s="41">
        <v>0</v>
      </c>
      <c r="P271" s="41">
        <v>71127.45</v>
      </c>
      <c r="Q271" s="41">
        <v>2579553</v>
      </c>
      <c r="R271" s="41">
        <v>1378155</v>
      </c>
      <c r="S271" s="41">
        <v>0</v>
      </c>
      <c r="T271" s="41">
        <v>860000</v>
      </c>
      <c r="U271" s="41">
        <v>0</v>
      </c>
      <c r="V271" s="41">
        <v>0</v>
      </c>
      <c r="W271" s="41">
        <v>5686565.9800000004</v>
      </c>
      <c r="X271" s="43">
        <v>3.0428909520913504E-2</v>
      </c>
      <c r="Y271" s="41">
        <v>750</v>
      </c>
      <c r="Z271" s="41">
        <v>3750</v>
      </c>
      <c r="AA271" s="41">
        <v>90</v>
      </c>
      <c r="AB271" s="41">
        <v>4590</v>
      </c>
      <c r="AC271" s="41">
        <v>0</v>
      </c>
      <c r="AD271" s="41">
        <v>4590</v>
      </c>
      <c r="AE271" s="41">
        <v>0</v>
      </c>
      <c r="AF271" s="41">
        <v>0</v>
      </c>
      <c r="AG271" s="43">
        <f t="shared" si="12"/>
        <v>868857.97999999986</v>
      </c>
      <c r="AH271" s="43">
        <f t="shared" si="13"/>
        <v>3957708</v>
      </c>
      <c r="AI271" s="43">
        <f t="shared" si="14"/>
        <v>860000</v>
      </c>
      <c r="AJ271" s="41">
        <v>208533278</v>
      </c>
      <c r="AK271" s="41">
        <v>235993212</v>
      </c>
      <c r="AL271" s="41">
        <v>251878142</v>
      </c>
      <c r="AM271" s="41">
        <v>232134877.33333334</v>
      </c>
      <c r="AN271" s="41">
        <v>83959.296707286005</v>
      </c>
      <c r="AO271" s="44"/>
    </row>
    <row r="272" spans="1:41" s="34" customFormat="1" ht="16.5" x14ac:dyDescent="0.3">
      <c r="A272" s="34" t="s">
        <v>602</v>
      </c>
      <c r="B272" s="34" t="s">
        <v>603</v>
      </c>
      <c r="C272" s="34" t="s">
        <v>580</v>
      </c>
      <c r="D272" s="39">
        <v>1</v>
      </c>
      <c r="E272" s="39" t="s">
        <v>1246</v>
      </c>
      <c r="F272" s="40" t="s">
        <v>1190</v>
      </c>
      <c r="G272" s="41">
        <v>122652701</v>
      </c>
      <c r="H272" s="42">
        <v>4.016</v>
      </c>
      <c r="I272" s="41">
        <v>141401324</v>
      </c>
      <c r="J272" s="41">
        <v>433386.89</v>
      </c>
      <c r="K272" s="41">
        <v>433386.89</v>
      </c>
      <c r="L272" s="41">
        <v>0</v>
      </c>
      <c r="M272" s="41">
        <v>433386.89</v>
      </c>
      <c r="N272" s="41">
        <v>43741.09</v>
      </c>
      <c r="O272" s="41">
        <v>0</v>
      </c>
      <c r="P272" s="41">
        <v>42541.8</v>
      </c>
      <c r="Q272" s="41">
        <v>2684729</v>
      </c>
      <c r="R272" s="41">
        <v>703376</v>
      </c>
      <c r="S272" s="41">
        <v>0</v>
      </c>
      <c r="T272" s="41">
        <v>1016860.7</v>
      </c>
      <c r="U272" s="41">
        <v>0</v>
      </c>
      <c r="V272" s="41">
        <v>0</v>
      </c>
      <c r="W272" s="41">
        <v>4924635.4799999995</v>
      </c>
      <c r="X272" s="43">
        <v>3.0333683413691963E-2</v>
      </c>
      <c r="Y272" s="41">
        <v>250</v>
      </c>
      <c r="Z272" s="41">
        <v>5250</v>
      </c>
      <c r="AA272" s="41">
        <v>110</v>
      </c>
      <c r="AB272" s="41">
        <v>5610</v>
      </c>
      <c r="AC272" s="41">
        <v>0</v>
      </c>
      <c r="AD272" s="41">
        <v>5610</v>
      </c>
      <c r="AE272" s="41">
        <v>0</v>
      </c>
      <c r="AF272" s="41">
        <v>0</v>
      </c>
      <c r="AG272" s="43">
        <f t="shared" si="12"/>
        <v>519669.77999999997</v>
      </c>
      <c r="AH272" s="43">
        <f t="shared" si="13"/>
        <v>3388105</v>
      </c>
      <c r="AI272" s="43">
        <f t="shared" si="14"/>
        <v>1016860.7</v>
      </c>
      <c r="AJ272" s="41">
        <v>140532953</v>
      </c>
      <c r="AK272" s="41">
        <v>141000692</v>
      </c>
      <c r="AL272" s="41">
        <v>180903689</v>
      </c>
      <c r="AM272" s="41">
        <v>154145778</v>
      </c>
      <c r="AN272" s="41">
        <v>60301.169365437003</v>
      </c>
      <c r="AO272" s="44"/>
    </row>
    <row r="273" spans="1:41" s="34" customFormat="1" ht="16.5" x14ac:dyDescent="0.3">
      <c r="A273" s="34" t="s">
        <v>604</v>
      </c>
      <c r="B273" s="34" t="s">
        <v>605</v>
      </c>
      <c r="C273" s="34" t="s">
        <v>580</v>
      </c>
      <c r="D273" s="39">
        <v>2</v>
      </c>
      <c r="E273" s="39" t="s">
        <v>1247</v>
      </c>
      <c r="F273" s="40" t="s">
        <v>1190</v>
      </c>
      <c r="G273" s="41">
        <v>493154500</v>
      </c>
      <c r="H273" s="42">
        <v>3.3239999999999998</v>
      </c>
      <c r="I273" s="41">
        <v>520030542</v>
      </c>
      <c r="J273" s="41">
        <v>1593863.55</v>
      </c>
      <c r="K273" s="41">
        <v>1590537.22</v>
      </c>
      <c r="L273" s="41">
        <v>0</v>
      </c>
      <c r="M273" s="41">
        <v>1590537.22</v>
      </c>
      <c r="N273" s="41">
        <v>160528.16</v>
      </c>
      <c r="O273" s="41">
        <v>0</v>
      </c>
      <c r="P273" s="41">
        <v>156128.48000000001</v>
      </c>
      <c r="Q273" s="41">
        <v>7762545</v>
      </c>
      <c r="R273" s="41">
        <v>2888407</v>
      </c>
      <c r="S273" s="41">
        <v>0</v>
      </c>
      <c r="T273" s="41">
        <v>3832296.26</v>
      </c>
      <c r="U273" s="41">
        <v>0</v>
      </c>
      <c r="V273" s="41">
        <v>0</v>
      </c>
      <c r="W273" s="41">
        <v>16390442.119999999</v>
      </c>
      <c r="X273" s="43">
        <v>3.8089024931240646E-2</v>
      </c>
      <c r="Y273" s="41">
        <v>1000</v>
      </c>
      <c r="Z273" s="41">
        <v>15250</v>
      </c>
      <c r="AA273" s="41">
        <v>325</v>
      </c>
      <c r="AB273" s="41">
        <v>16575</v>
      </c>
      <c r="AC273" s="41">
        <v>0</v>
      </c>
      <c r="AD273" s="41">
        <v>16575</v>
      </c>
      <c r="AE273" s="41">
        <v>0</v>
      </c>
      <c r="AF273" s="41">
        <v>0</v>
      </c>
      <c r="AG273" s="43">
        <f t="shared" si="12"/>
        <v>1907193.8599999999</v>
      </c>
      <c r="AH273" s="43">
        <f t="shared" si="13"/>
        <v>10650952</v>
      </c>
      <c r="AI273" s="43">
        <f t="shared" si="14"/>
        <v>3832296.26</v>
      </c>
      <c r="AJ273" s="41">
        <v>477683797</v>
      </c>
      <c r="AK273" s="41">
        <v>517179425</v>
      </c>
      <c r="AL273" s="41">
        <v>532736848</v>
      </c>
      <c r="AM273" s="41">
        <v>509200023.33333331</v>
      </c>
      <c r="AN273" s="41">
        <v>177578.77175438401</v>
      </c>
      <c r="AO273" s="44"/>
    </row>
    <row r="274" spans="1:41" s="34" customFormat="1" ht="16.5" x14ac:dyDescent="0.3">
      <c r="A274" s="34" t="s">
        <v>606</v>
      </c>
      <c r="B274" s="34" t="s">
        <v>607</v>
      </c>
      <c r="C274" s="34" t="s">
        <v>580</v>
      </c>
      <c r="D274" s="39">
        <v>3</v>
      </c>
      <c r="E274" s="39" t="s">
        <v>1247</v>
      </c>
      <c r="F274" s="40" t="s">
        <v>1190</v>
      </c>
      <c r="G274" s="41">
        <v>630917201</v>
      </c>
      <c r="H274" s="42">
        <v>3.3460000000000001</v>
      </c>
      <c r="I274" s="41">
        <v>981161654</v>
      </c>
      <c r="J274" s="41">
        <v>3007203.76</v>
      </c>
      <c r="K274" s="41">
        <v>2999815.9099999997</v>
      </c>
      <c r="L274" s="41">
        <v>0</v>
      </c>
      <c r="M274" s="41">
        <v>2999815.9099999997</v>
      </c>
      <c r="N274" s="41">
        <v>302780.18</v>
      </c>
      <c r="O274" s="41">
        <v>0</v>
      </c>
      <c r="P274" s="41">
        <v>294480.7</v>
      </c>
      <c r="Q274" s="41">
        <v>10858949</v>
      </c>
      <c r="R274" s="41">
        <v>5460221</v>
      </c>
      <c r="S274" s="41">
        <v>0</v>
      </c>
      <c r="T274" s="41">
        <v>1193600</v>
      </c>
      <c r="U274" s="41">
        <v>0</v>
      </c>
      <c r="V274" s="41">
        <v>0</v>
      </c>
      <c r="W274" s="41">
        <v>21109846.789999999</v>
      </c>
      <c r="X274" s="43">
        <v>2.5875858497061165E-2</v>
      </c>
      <c r="Y274" s="41">
        <v>4000</v>
      </c>
      <c r="Z274" s="41">
        <v>38213.840000000004</v>
      </c>
      <c r="AA274" s="41">
        <v>844.27680000000009</v>
      </c>
      <c r="AB274" s="41">
        <v>43058.116800000003</v>
      </c>
      <c r="AC274" s="41">
        <v>0</v>
      </c>
      <c r="AD274" s="41">
        <v>43058.116800000003</v>
      </c>
      <c r="AE274" s="41">
        <v>0</v>
      </c>
      <c r="AF274" s="41">
        <v>0</v>
      </c>
      <c r="AG274" s="43">
        <f t="shared" si="12"/>
        <v>3597076.79</v>
      </c>
      <c r="AH274" s="43">
        <f t="shared" si="13"/>
        <v>16319170</v>
      </c>
      <c r="AI274" s="43">
        <f t="shared" si="14"/>
        <v>1193600</v>
      </c>
      <c r="AJ274" s="41">
        <v>885348761</v>
      </c>
      <c r="AK274" s="41">
        <v>980045459</v>
      </c>
      <c r="AL274" s="41">
        <v>1074444865</v>
      </c>
      <c r="AM274" s="41">
        <v>979946361.66666663</v>
      </c>
      <c r="AN274" s="41">
        <v>358507.13682583801</v>
      </c>
      <c r="AO274" s="44"/>
    </row>
    <row r="275" spans="1:41" s="34" customFormat="1" ht="16.5" x14ac:dyDescent="0.3">
      <c r="A275" s="34" t="s">
        <v>608</v>
      </c>
      <c r="B275" s="34" t="s">
        <v>609</v>
      </c>
      <c r="C275" s="34" t="s">
        <v>580</v>
      </c>
      <c r="D275" s="39">
        <v>1</v>
      </c>
      <c r="E275" s="39" t="s">
        <v>1246</v>
      </c>
      <c r="F275" s="40" t="s">
        <v>1190</v>
      </c>
      <c r="G275" s="41">
        <v>630124366</v>
      </c>
      <c r="H275" s="42">
        <v>2.6059999999999999</v>
      </c>
      <c r="I275" s="41">
        <v>865464199</v>
      </c>
      <c r="J275" s="41">
        <v>2652597.75</v>
      </c>
      <c r="K275" s="41">
        <v>2651945.52</v>
      </c>
      <c r="L275" s="41">
        <v>0</v>
      </c>
      <c r="M275" s="41">
        <v>2651945.52</v>
      </c>
      <c r="N275" s="41">
        <v>267657.14</v>
      </c>
      <c r="O275" s="41">
        <v>0</v>
      </c>
      <c r="P275" s="41">
        <v>260318.47</v>
      </c>
      <c r="Q275" s="41">
        <v>6705623</v>
      </c>
      <c r="R275" s="41">
        <v>4186999</v>
      </c>
      <c r="S275" s="41">
        <v>0</v>
      </c>
      <c r="T275" s="41">
        <v>2155425.2400000002</v>
      </c>
      <c r="U275" s="41">
        <v>189037.31</v>
      </c>
      <c r="V275" s="41">
        <v>0</v>
      </c>
      <c r="W275" s="41">
        <v>16417005.680000002</v>
      </c>
      <c r="X275" s="43">
        <v>2.1803362400600698E-2</v>
      </c>
      <c r="Y275" s="41">
        <v>3250</v>
      </c>
      <c r="Z275" s="41">
        <v>18750</v>
      </c>
      <c r="AA275" s="41">
        <v>440</v>
      </c>
      <c r="AB275" s="41">
        <v>22440</v>
      </c>
      <c r="AC275" s="41">
        <v>0</v>
      </c>
      <c r="AD275" s="41">
        <v>22440</v>
      </c>
      <c r="AE275" s="41">
        <v>0</v>
      </c>
      <c r="AF275" s="41">
        <v>0</v>
      </c>
      <c r="AG275" s="43">
        <f t="shared" si="12"/>
        <v>3179921.1300000004</v>
      </c>
      <c r="AH275" s="43">
        <f t="shared" si="13"/>
        <v>10892622</v>
      </c>
      <c r="AI275" s="43">
        <f t="shared" si="14"/>
        <v>2344462.5500000003</v>
      </c>
      <c r="AJ275" s="41">
        <v>785780157</v>
      </c>
      <c r="AK275" s="41">
        <v>860651918</v>
      </c>
      <c r="AL275" s="41">
        <v>961256724</v>
      </c>
      <c r="AM275" s="41">
        <v>869229599.66666663</v>
      </c>
      <c r="AN275" s="41">
        <v>320777.90922177001</v>
      </c>
      <c r="AO275" s="44"/>
    </row>
    <row r="276" spans="1:41" s="34" customFormat="1" ht="16.5" x14ac:dyDescent="0.3">
      <c r="A276" s="34" t="s">
        <v>610</v>
      </c>
      <c r="B276" s="34" t="s">
        <v>611</v>
      </c>
      <c r="C276" s="34" t="s">
        <v>580</v>
      </c>
      <c r="D276" s="39">
        <v>2</v>
      </c>
      <c r="E276" s="39" t="s">
        <v>1246</v>
      </c>
      <c r="F276" s="40" t="s">
        <v>1190</v>
      </c>
      <c r="G276" s="41">
        <v>995947919</v>
      </c>
      <c r="H276" s="42">
        <v>2.1259999999999999</v>
      </c>
      <c r="I276" s="41">
        <v>1113181915</v>
      </c>
      <c r="J276" s="41">
        <v>3411838.23</v>
      </c>
      <c r="K276" s="41">
        <v>3410397.05</v>
      </c>
      <c r="L276" s="41">
        <v>0</v>
      </c>
      <c r="M276" s="41">
        <v>3410397.05</v>
      </c>
      <c r="N276" s="41">
        <v>0</v>
      </c>
      <c r="O276" s="41">
        <v>0</v>
      </c>
      <c r="P276" s="41">
        <v>334769.53999999998</v>
      </c>
      <c r="Q276" s="41">
        <v>0</v>
      </c>
      <c r="R276" s="41">
        <v>12432161</v>
      </c>
      <c r="S276" s="41">
        <v>0</v>
      </c>
      <c r="T276" s="41">
        <v>4523950.72</v>
      </c>
      <c r="U276" s="41">
        <v>99594.79</v>
      </c>
      <c r="V276" s="41">
        <v>368093</v>
      </c>
      <c r="W276" s="41">
        <v>21168966.099999998</v>
      </c>
      <c r="X276" s="43">
        <v>1.9274847984929056E-2</v>
      </c>
      <c r="Y276" s="41">
        <v>3175.34</v>
      </c>
      <c r="Z276" s="41">
        <v>16750</v>
      </c>
      <c r="AA276" s="41">
        <v>398.5068</v>
      </c>
      <c r="AB276" s="41">
        <v>20323.846799999999</v>
      </c>
      <c r="AC276" s="41">
        <v>0</v>
      </c>
      <c r="AD276" s="41">
        <v>20323.846799999999</v>
      </c>
      <c r="AE276" s="41">
        <v>0</v>
      </c>
      <c r="AF276" s="41">
        <v>0</v>
      </c>
      <c r="AG276" s="43">
        <f t="shared" si="12"/>
        <v>3745166.59</v>
      </c>
      <c r="AH276" s="43">
        <f t="shared" si="13"/>
        <v>12432161</v>
      </c>
      <c r="AI276" s="43">
        <f t="shared" si="14"/>
        <v>4991638.51</v>
      </c>
      <c r="AJ276" s="41">
        <v>1032423314</v>
      </c>
      <c r="AK276" s="41">
        <v>1104279376</v>
      </c>
      <c r="AL276" s="41">
        <v>1153384967</v>
      </c>
      <c r="AM276" s="41">
        <v>1096695885.6666667</v>
      </c>
      <c r="AN276" s="41">
        <v>384461.271205011</v>
      </c>
      <c r="AO276" s="44"/>
    </row>
    <row r="277" spans="1:41" s="34" customFormat="1" ht="16.5" x14ac:dyDescent="0.3">
      <c r="A277" s="34" t="s">
        <v>612</v>
      </c>
      <c r="B277" s="34" t="s">
        <v>613</v>
      </c>
      <c r="C277" s="34" t="s">
        <v>580</v>
      </c>
      <c r="D277" s="39">
        <v>3</v>
      </c>
      <c r="E277" s="39" t="s">
        <v>1247</v>
      </c>
      <c r="F277" s="40" t="s">
        <v>1190</v>
      </c>
      <c r="G277" s="41">
        <v>269344835</v>
      </c>
      <c r="H277" s="42">
        <v>2.7759999999999998</v>
      </c>
      <c r="I277" s="41">
        <v>328839174</v>
      </c>
      <c r="J277" s="41">
        <v>1007873.06</v>
      </c>
      <c r="K277" s="41">
        <v>1008333.9800000001</v>
      </c>
      <c r="L277" s="41">
        <v>0</v>
      </c>
      <c r="M277" s="41">
        <v>1008333.9800000001</v>
      </c>
      <c r="N277" s="41">
        <v>101768.95</v>
      </c>
      <c r="O277" s="41">
        <v>0</v>
      </c>
      <c r="P277" s="41">
        <v>98978.65</v>
      </c>
      <c r="Q277" s="41">
        <v>3051734</v>
      </c>
      <c r="R277" s="41">
        <v>1746941</v>
      </c>
      <c r="S277" s="41">
        <v>0</v>
      </c>
      <c r="T277" s="41">
        <v>1466900</v>
      </c>
      <c r="U277" s="41">
        <v>0</v>
      </c>
      <c r="V277" s="41">
        <v>0</v>
      </c>
      <c r="W277" s="41">
        <v>7474656.5800000001</v>
      </c>
      <c r="X277" s="43">
        <v>2.2830103968354932E-2</v>
      </c>
      <c r="Y277" s="41">
        <v>1500</v>
      </c>
      <c r="Z277" s="41">
        <v>6500</v>
      </c>
      <c r="AA277" s="41">
        <v>160</v>
      </c>
      <c r="AB277" s="41">
        <v>8160</v>
      </c>
      <c r="AC277" s="41">
        <v>0</v>
      </c>
      <c r="AD277" s="41">
        <v>8160</v>
      </c>
      <c r="AE277" s="41">
        <v>0</v>
      </c>
      <c r="AF277" s="41">
        <v>0</v>
      </c>
      <c r="AG277" s="43">
        <f t="shared" si="12"/>
        <v>1209081.58</v>
      </c>
      <c r="AH277" s="43">
        <f t="shared" si="13"/>
        <v>4798675</v>
      </c>
      <c r="AI277" s="43">
        <f t="shared" si="14"/>
        <v>1466900</v>
      </c>
      <c r="AJ277" s="41">
        <v>321762838</v>
      </c>
      <c r="AK277" s="41">
        <v>335352597</v>
      </c>
      <c r="AL277" s="41">
        <v>393548853</v>
      </c>
      <c r="AM277" s="41">
        <v>350221429.33333331</v>
      </c>
      <c r="AN277" s="41">
        <v>131182.81981704899</v>
      </c>
      <c r="AO277" s="44"/>
    </row>
    <row r="278" spans="1:41" s="34" customFormat="1" ht="16.5" x14ac:dyDescent="0.3">
      <c r="A278" s="34" t="s">
        <v>614</v>
      </c>
      <c r="B278" s="34" t="s">
        <v>615</v>
      </c>
      <c r="C278" s="34" t="s">
        <v>580</v>
      </c>
      <c r="D278" s="39">
        <v>1</v>
      </c>
      <c r="E278" s="39" t="s">
        <v>1246</v>
      </c>
      <c r="F278" s="40" t="s">
        <v>1190</v>
      </c>
      <c r="G278" s="41">
        <v>932765900</v>
      </c>
      <c r="H278" s="42">
        <v>2.9689999999999999</v>
      </c>
      <c r="I278" s="41">
        <v>1260591154</v>
      </c>
      <c r="J278" s="41">
        <v>3863639.02</v>
      </c>
      <c r="K278" s="41">
        <v>3861144.18</v>
      </c>
      <c r="L278" s="41">
        <v>0</v>
      </c>
      <c r="M278" s="41">
        <v>3861144.18</v>
      </c>
      <c r="N278" s="41">
        <v>389697.99</v>
      </c>
      <c r="O278" s="41">
        <v>0</v>
      </c>
      <c r="P278" s="41">
        <v>379019.42</v>
      </c>
      <c r="Q278" s="41">
        <v>12152132</v>
      </c>
      <c r="R278" s="41">
        <v>7668505</v>
      </c>
      <c r="S278" s="41">
        <v>0</v>
      </c>
      <c r="T278" s="41">
        <v>3143479</v>
      </c>
      <c r="U278" s="41">
        <v>93269</v>
      </c>
      <c r="V278" s="41">
        <v>0</v>
      </c>
      <c r="W278" s="41">
        <v>27687246.59</v>
      </c>
      <c r="X278" s="43">
        <v>2.7676924290778379E-2</v>
      </c>
      <c r="Y278" s="41">
        <v>1500</v>
      </c>
      <c r="Z278" s="41">
        <v>28750</v>
      </c>
      <c r="AA278" s="41">
        <v>605</v>
      </c>
      <c r="AB278" s="41">
        <v>30855</v>
      </c>
      <c r="AC278" s="41">
        <v>0</v>
      </c>
      <c r="AD278" s="41">
        <v>30855</v>
      </c>
      <c r="AE278" s="41">
        <v>0</v>
      </c>
      <c r="AF278" s="41">
        <v>0</v>
      </c>
      <c r="AG278" s="43">
        <f t="shared" si="12"/>
        <v>4629861.59</v>
      </c>
      <c r="AH278" s="43">
        <f t="shared" si="13"/>
        <v>19820637</v>
      </c>
      <c r="AI278" s="43">
        <f t="shared" si="14"/>
        <v>3236748</v>
      </c>
      <c r="AJ278" s="41">
        <v>1150249618</v>
      </c>
      <c r="AK278" s="41">
        <v>1256439423</v>
      </c>
      <c r="AL278" s="41">
        <v>1351247139</v>
      </c>
      <c r="AM278" s="41">
        <v>1252645393.3333333</v>
      </c>
      <c r="AN278" s="41">
        <v>450415.26258428697</v>
      </c>
      <c r="AO278" s="44"/>
    </row>
    <row r="279" spans="1:41" s="34" customFormat="1" ht="16.5" x14ac:dyDescent="0.3">
      <c r="A279" s="34" t="s">
        <v>616</v>
      </c>
      <c r="B279" s="34" t="s">
        <v>617</v>
      </c>
      <c r="C279" s="34" t="s">
        <v>580</v>
      </c>
      <c r="D279" s="39">
        <v>2</v>
      </c>
      <c r="E279" s="39" t="s">
        <v>1247</v>
      </c>
      <c r="F279" s="40" t="s">
        <v>1190</v>
      </c>
      <c r="G279" s="41">
        <v>114692347</v>
      </c>
      <c r="H279" s="42">
        <v>4.0270000000000001</v>
      </c>
      <c r="I279" s="41">
        <v>156851907</v>
      </c>
      <c r="J279" s="41">
        <v>480742.03</v>
      </c>
      <c r="K279" s="41">
        <v>480742.03</v>
      </c>
      <c r="L279" s="41">
        <v>0</v>
      </c>
      <c r="M279" s="41">
        <v>480742.03</v>
      </c>
      <c r="N279" s="41">
        <v>0</v>
      </c>
      <c r="O279" s="41">
        <v>0</v>
      </c>
      <c r="P279" s="41">
        <v>47190.25</v>
      </c>
      <c r="Q279" s="41">
        <v>2187671</v>
      </c>
      <c r="R279" s="41">
        <v>901168</v>
      </c>
      <c r="S279" s="41">
        <v>0</v>
      </c>
      <c r="T279" s="41">
        <v>951407.78</v>
      </c>
      <c r="U279" s="41">
        <v>0</v>
      </c>
      <c r="V279" s="41">
        <v>50305.22</v>
      </c>
      <c r="W279" s="41">
        <v>4618484.28</v>
      </c>
      <c r="X279" s="43">
        <v>3.3895470287717902E-2</v>
      </c>
      <c r="Y279" s="41">
        <v>773.97</v>
      </c>
      <c r="Z279" s="41">
        <v>5750</v>
      </c>
      <c r="AA279" s="41">
        <v>130.4794</v>
      </c>
      <c r="AB279" s="41">
        <v>6654.4494000000004</v>
      </c>
      <c r="AC279" s="41">
        <v>0</v>
      </c>
      <c r="AD279" s="41">
        <v>6654.4494000000004</v>
      </c>
      <c r="AE279" s="41">
        <v>0</v>
      </c>
      <c r="AF279" s="41">
        <v>0</v>
      </c>
      <c r="AG279" s="43">
        <f t="shared" si="12"/>
        <v>527932.28</v>
      </c>
      <c r="AH279" s="43">
        <f t="shared" si="13"/>
        <v>3088839</v>
      </c>
      <c r="AI279" s="43">
        <f t="shared" si="14"/>
        <v>1001713</v>
      </c>
      <c r="AJ279" s="41">
        <v>137237129</v>
      </c>
      <c r="AK279" s="41">
        <v>150766254</v>
      </c>
      <c r="AL279" s="41">
        <v>178740989</v>
      </c>
      <c r="AM279" s="41">
        <v>155581457.33333334</v>
      </c>
      <c r="AN279" s="41">
        <v>59626.019040587998</v>
      </c>
      <c r="AO279" s="44"/>
    </row>
    <row r="280" spans="1:41" s="34" customFormat="1" ht="16.5" x14ac:dyDescent="0.3">
      <c r="A280" s="34" t="s">
        <v>618</v>
      </c>
      <c r="B280" s="34" t="s">
        <v>619</v>
      </c>
      <c r="C280" s="34" t="s">
        <v>580</v>
      </c>
      <c r="D280" s="39">
        <v>3</v>
      </c>
      <c r="E280" s="39" t="s">
        <v>1247</v>
      </c>
      <c r="F280" s="40" t="s">
        <v>1190</v>
      </c>
      <c r="G280" s="41">
        <v>4332219700</v>
      </c>
      <c r="H280" s="42">
        <v>3.0289999999999999</v>
      </c>
      <c r="I280" s="41">
        <v>6185841747</v>
      </c>
      <c r="J280" s="41">
        <v>18959247.41</v>
      </c>
      <c r="K280" s="41">
        <v>18961920.920000002</v>
      </c>
      <c r="L280" s="41">
        <v>0</v>
      </c>
      <c r="M280" s="41">
        <v>18961920.920000002</v>
      </c>
      <c r="N280" s="41">
        <v>1913793.4</v>
      </c>
      <c r="O280" s="41">
        <v>0</v>
      </c>
      <c r="P280" s="41">
        <v>1861321.41</v>
      </c>
      <c r="Q280" s="41">
        <v>61859246</v>
      </c>
      <c r="R280" s="41">
        <v>28473117</v>
      </c>
      <c r="S280" s="41">
        <v>0</v>
      </c>
      <c r="T280" s="41">
        <v>17252872.850000001</v>
      </c>
      <c r="U280" s="41">
        <v>866443.94</v>
      </c>
      <c r="V280" s="41">
        <v>0</v>
      </c>
      <c r="W280" s="41">
        <v>131188715.52000001</v>
      </c>
      <c r="X280" s="43">
        <v>2.4055402781883166E-2</v>
      </c>
      <c r="Y280" s="41">
        <v>7479.46</v>
      </c>
      <c r="Z280" s="41">
        <v>82750</v>
      </c>
      <c r="AA280" s="41">
        <v>1804.5892000000001</v>
      </c>
      <c r="AB280" s="41">
        <v>92034.049200000009</v>
      </c>
      <c r="AC280" s="41">
        <v>-250</v>
      </c>
      <c r="AD280" s="41">
        <v>91784.049200000009</v>
      </c>
      <c r="AE280" s="41">
        <v>0</v>
      </c>
      <c r="AF280" s="41">
        <v>0</v>
      </c>
      <c r="AG280" s="43">
        <f t="shared" si="12"/>
        <v>22737035.73</v>
      </c>
      <c r="AH280" s="43">
        <f t="shared" si="13"/>
        <v>90332363</v>
      </c>
      <c r="AI280" s="43">
        <f t="shared" si="14"/>
        <v>18119316.790000003</v>
      </c>
      <c r="AJ280" s="41">
        <v>5699953621</v>
      </c>
      <c r="AK280" s="41">
        <v>6124484615</v>
      </c>
      <c r="AL280" s="41">
        <v>6441962379</v>
      </c>
      <c r="AM280" s="41">
        <v>6088800205</v>
      </c>
      <c r="AN280" s="41">
        <v>2147318.6456792071</v>
      </c>
      <c r="AO280" s="44"/>
    </row>
    <row r="281" spans="1:41" s="34" customFormat="1" ht="16.5" x14ac:dyDescent="0.3">
      <c r="A281" s="34" t="s">
        <v>620</v>
      </c>
      <c r="B281" s="34" t="s">
        <v>621</v>
      </c>
      <c r="C281" s="34" t="s">
        <v>580</v>
      </c>
      <c r="D281" s="39">
        <v>1</v>
      </c>
      <c r="E281" s="39" t="s">
        <v>1246</v>
      </c>
      <c r="F281" s="40" t="s">
        <v>1190</v>
      </c>
      <c r="G281" s="41">
        <v>3351118800</v>
      </c>
      <c r="H281" s="42">
        <v>2.798</v>
      </c>
      <c r="I281" s="41">
        <v>4615145864</v>
      </c>
      <c r="J281" s="41">
        <v>14145155.32</v>
      </c>
      <c r="K281" s="41">
        <v>14145017.939999999</v>
      </c>
      <c r="L281" s="41">
        <v>0</v>
      </c>
      <c r="M281" s="41">
        <v>14145017.939999999</v>
      </c>
      <c r="N281" s="41">
        <v>1427635.46</v>
      </c>
      <c r="O281" s="41">
        <v>0</v>
      </c>
      <c r="P281" s="41">
        <v>1388493.18</v>
      </c>
      <c r="Q281" s="41">
        <v>35877580</v>
      </c>
      <c r="R281" s="41">
        <v>21356336</v>
      </c>
      <c r="S281" s="41">
        <v>0</v>
      </c>
      <c r="T281" s="41">
        <v>18891123.039999999</v>
      </c>
      <c r="U281" s="41">
        <v>670255.38</v>
      </c>
      <c r="V281" s="41">
        <v>0</v>
      </c>
      <c r="W281" s="41">
        <v>93756441</v>
      </c>
      <c r="X281" s="43">
        <v>2.7990640527291163E-2</v>
      </c>
      <c r="Y281" s="41">
        <v>2680.33</v>
      </c>
      <c r="Z281" s="41">
        <v>84750</v>
      </c>
      <c r="AA281" s="41">
        <v>1748.6066000000001</v>
      </c>
      <c r="AB281" s="41">
        <v>89178.936600000001</v>
      </c>
      <c r="AC281" s="41">
        <v>-1000</v>
      </c>
      <c r="AD281" s="41">
        <v>88178.936600000001</v>
      </c>
      <c r="AE281" s="41">
        <v>0</v>
      </c>
      <c r="AF281" s="41">
        <v>0</v>
      </c>
      <c r="AG281" s="43">
        <f t="shared" si="12"/>
        <v>16961146.579999998</v>
      </c>
      <c r="AH281" s="43">
        <f t="shared" si="13"/>
        <v>57233916</v>
      </c>
      <c r="AI281" s="43">
        <f t="shared" si="14"/>
        <v>19561378.419999998</v>
      </c>
      <c r="AJ281" s="41">
        <v>4011431760</v>
      </c>
      <c r="AK281" s="41">
        <v>4590818957</v>
      </c>
      <c r="AL281" s="41">
        <v>4826234049</v>
      </c>
      <c r="AM281" s="41">
        <v>4476161588.666667</v>
      </c>
      <c r="AN281" s="41">
        <v>1608831.240833817</v>
      </c>
      <c r="AO281" s="44"/>
    </row>
    <row r="282" spans="1:41" s="34" customFormat="1" ht="16.5" x14ac:dyDescent="0.3">
      <c r="A282" s="34" t="s">
        <v>622</v>
      </c>
      <c r="B282" s="34" t="s">
        <v>623</v>
      </c>
      <c r="C282" s="34" t="s">
        <v>580</v>
      </c>
      <c r="D282" s="39">
        <v>2</v>
      </c>
      <c r="E282" s="39" t="s">
        <v>1247</v>
      </c>
      <c r="F282" s="40" t="s">
        <v>1190</v>
      </c>
      <c r="G282" s="41">
        <v>116292700</v>
      </c>
      <c r="H282" s="42">
        <v>2.0549999999999997</v>
      </c>
      <c r="I282" s="41">
        <v>122379892</v>
      </c>
      <c r="J282" s="41">
        <v>375087.3</v>
      </c>
      <c r="K282" s="41">
        <v>374839.35</v>
      </c>
      <c r="L282" s="41">
        <v>0</v>
      </c>
      <c r="M282" s="41">
        <v>374839.35</v>
      </c>
      <c r="N282" s="41">
        <v>37831.769999999997</v>
      </c>
      <c r="O282" s="41">
        <v>0</v>
      </c>
      <c r="P282" s="41">
        <v>36794.68</v>
      </c>
      <c r="Q282" s="41">
        <v>0</v>
      </c>
      <c r="R282" s="41">
        <v>1366476</v>
      </c>
      <c r="S282" s="41">
        <v>0</v>
      </c>
      <c r="T282" s="41">
        <v>561480.67000000004</v>
      </c>
      <c r="U282" s="41">
        <v>11629.27</v>
      </c>
      <c r="V282" s="41">
        <v>0</v>
      </c>
      <c r="W282" s="41">
        <v>2389051.7400000002</v>
      </c>
      <c r="X282" s="43">
        <v>2.0809814371330615E-2</v>
      </c>
      <c r="Y282" s="41">
        <v>0</v>
      </c>
      <c r="Z282" s="41">
        <v>2500</v>
      </c>
      <c r="AA282" s="41">
        <v>50</v>
      </c>
      <c r="AB282" s="41">
        <v>2550</v>
      </c>
      <c r="AC282" s="41">
        <v>0</v>
      </c>
      <c r="AD282" s="41">
        <v>2550</v>
      </c>
      <c r="AE282" s="41">
        <v>0</v>
      </c>
      <c r="AF282" s="41">
        <v>0</v>
      </c>
      <c r="AG282" s="43">
        <f t="shared" si="12"/>
        <v>449465.8</v>
      </c>
      <c r="AH282" s="43">
        <f t="shared" si="13"/>
        <v>1366476</v>
      </c>
      <c r="AI282" s="43">
        <f t="shared" si="14"/>
        <v>573109.94000000006</v>
      </c>
      <c r="AJ282" s="41">
        <v>107948595</v>
      </c>
      <c r="AK282" s="41">
        <v>121999370</v>
      </c>
      <c r="AL282" s="41">
        <v>127458023</v>
      </c>
      <c r="AM282" s="41">
        <v>119135329.33333333</v>
      </c>
      <c r="AN282" s="41">
        <v>42485.965180658997</v>
      </c>
      <c r="AO282" s="44"/>
    </row>
    <row r="283" spans="1:41" s="34" customFormat="1" ht="16.5" x14ac:dyDescent="0.3">
      <c r="A283" s="34" t="s">
        <v>624</v>
      </c>
      <c r="B283" s="34" t="s">
        <v>625</v>
      </c>
      <c r="C283" s="34" t="s">
        <v>580</v>
      </c>
      <c r="D283" s="39">
        <v>3</v>
      </c>
      <c r="E283" s="39" t="s">
        <v>1247</v>
      </c>
      <c r="F283" s="40" t="s">
        <v>1190</v>
      </c>
      <c r="G283" s="41">
        <v>1577722200</v>
      </c>
      <c r="H283" s="42">
        <v>2.5189999999999997</v>
      </c>
      <c r="I283" s="41">
        <v>2014835520</v>
      </c>
      <c r="J283" s="41">
        <v>6175354.4100000001</v>
      </c>
      <c r="K283" s="41">
        <v>6172991.2700000005</v>
      </c>
      <c r="L283" s="41">
        <v>0</v>
      </c>
      <c r="M283" s="41">
        <v>6172991.2700000005</v>
      </c>
      <c r="N283" s="41">
        <v>623033.72</v>
      </c>
      <c r="O283" s="41">
        <v>0</v>
      </c>
      <c r="P283" s="41">
        <v>605953.71</v>
      </c>
      <c r="Q283" s="41">
        <v>14615413</v>
      </c>
      <c r="R283" s="41">
        <v>10221036</v>
      </c>
      <c r="S283" s="41">
        <v>0</v>
      </c>
      <c r="T283" s="41">
        <v>6701241.5599999996</v>
      </c>
      <c r="U283" s="41">
        <v>788861.1</v>
      </c>
      <c r="V283" s="41">
        <v>0</v>
      </c>
      <c r="W283" s="41">
        <v>39728530.359999999</v>
      </c>
      <c r="X283" s="43">
        <v>2.4343255590616668E-2</v>
      </c>
      <c r="Y283" s="41">
        <v>1000</v>
      </c>
      <c r="Z283" s="41">
        <v>23250</v>
      </c>
      <c r="AA283" s="41">
        <v>485</v>
      </c>
      <c r="AB283" s="41">
        <v>24735</v>
      </c>
      <c r="AC283" s="41">
        <v>0</v>
      </c>
      <c r="AD283" s="41">
        <v>24735</v>
      </c>
      <c r="AE283" s="41">
        <v>0</v>
      </c>
      <c r="AF283" s="41">
        <v>0</v>
      </c>
      <c r="AG283" s="43">
        <f t="shared" si="12"/>
        <v>7401978.7000000002</v>
      </c>
      <c r="AH283" s="43">
        <f t="shared" si="13"/>
        <v>24836449</v>
      </c>
      <c r="AI283" s="43">
        <f t="shared" si="14"/>
        <v>7490102.6599999992</v>
      </c>
      <c r="AJ283" s="41">
        <v>1908165054</v>
      </c>
      <c r="AK283" s="41">
        <v>2015313241</v>
      </c>
      <c r="AL283" s="41">
        <v>2131480951</v>
      </c>
      <c r="AM283" s="41">
        <v>2018319748.6666667</v>
      </c>
      <c r="AN283" s="41">
        <v>710492.93983968301</v>
      </c>
      <c r="AO283" s="44"/>
    </row>
    <row r="284" spans="1:41" s="34" customFormat="1" ht="16.5" x14ac:dyDescent="0.3">
      <c r="A284" s="34" t="s">
        <v>626</v>
      </c>
      <c r="B284" s="34" t="s">
        <v>627</v>
      </c>
      <c r="C284" s="34" t="s">
        <v>580</v>
      </c>
      <c r="D284" s="39">
        <v>1</v>
      </c>
      <c r="E284" s="39" t="s">
        <v>1246</v>
      </c>
      <c r="F284" s="40" t="s">
        <v>1190</v>
      </c>
      <c r="G284" s="41">
        <v>1112835100</v>
      </c>
      <c r="H284" s="42">
        <v>2.1970000000000001</v>
      </c>
      <c r="I284" s="41">
        <v>1171870434</v>
      </c>
      <c r="J284" s="41">
        <v>3591715.15</v>
      </c>
      <c r="K284" s="41">
        <v>3586705.6599999997</v>
      </c>
      <c r="L284" s="41">
        <v>0</v>
      </c>
      <c r="M284" s="41">
        <v>3586705.6599999997</v>
      </c>
      <c r="N284" s="41">
        <v>362007.67</v>
      </c>
      <c r="O284" s="41">
        <v>0</v>
      </c>
      <c r="P284" s="41">
        <v>352078.46</v>
      </c>
      <c r="Q284" s="41">
        <v>11274351</v>
      </c>
      <c r="R284" s="41">
        <v>6199040</v>
      </c>
      <c r="S284" s="41">
        <v>0</v>
      </c>
      <c r="T284" s="41">
        <v>2442302.73</v>
      </c>
      <c r="U284" s="41">
        <v>222567.02</v>
      </c>
      <c r="V284" s="41">
        <v>0</v>
      </c>
      <c r="W284" s="41">
        <v>24439052.539999999</v>
      </c>
      <c r="X284" s="43">
        <v>2.600426585740321E-2</v>
      </c>
      <c r="Y284" s="41">
        <v>2000</v>
      </c>
      <c r="Z284" s="41">
        <v>19000</v>
      </c>
      <c r="AA284" s="41">
        <v>420</v>
      </c>
      <c r="AB284" s="41">
        <v>21420</v>
      </c>
      <c r="AC284" s="41">
        <v>-250</v>
      </c>
      <c r="AD284" s="41">
        <v>21170</v>
      </c>
      <c r="AE284" s="41">
        <v>0</v>
      </c>
      <c r="AF284" s="41">
        <v>0</v>
      </c>
      <c r="AG284" s="43">
        <f t="shared" si="12"/>
        <v>4300791.79</v>
      </c>
      <c r="AH284" s="43">
        <f t="shared" si="13"/>
        <v>17473391</v>
      </c>
      <c r="AI284" s="43">
        <f t="shared" si="14"/>
        <v>2664869.75</v>
      </c>
      <c r="AJ284" s="41">
        <v>1072460206</v>
      </c>
      <c r="AK284" s="41">
        <v>1159267367</v>
      </c>
      <c r="AL284" s="41">
        <v>1284139280</v>
      </c>
      <c r="AM284" s="41">
        <v>1171955617.6666667</v>
      </c>
      <c r="AN284" s="41">
        <v>428045.99862024002</v>
      </c>
      <c r="AO284" s="44"/>
    </row>
    <row r="285" spans="1:41" s="34" customFormat="1" ht="16.5" x14ac:dyDescent="0.3">
      <c r="A285" s="34" t="s">
        <v>628</v>
      </c>
      <c r="B285" s="34" t="s">
        <v>629</v>
      </c>
      <c r="C285" s="34" t="s">
        <v>580</v>
      </c>
      <c r="D285" s="39">
        <v>2</v>
      </c>
      <c r="E285" s="39" t="s">
        <v>1247</v>
      </c>
      <c r="F285" s="40" t="s">
        <v>1190</v>
      </c>
      <c r="G285" s="41">
        <v>710106720</v>
      </c>
      <c r="H285" s="42">
        <v>2.1279999999999997</v>
      </c>
      <c r="I285" s="41">
        <v>690922263</v>
      </c>
      <c r="J285" s="41">
        <v>2117636.79</v>
      </c>
      <c r="K285" s="41">
        <v>2116546.2999999998</v>
      </c>
      <c r="L285" s="41">
        <v>0</v>
      </c>
      <c r="M285" s="41">
        <v>2116546.2999999998</v>
      </c>
      <c r="N285" s="41">
        <v>213619.45</v>
      </c>
      <c r="O285" s="41">
        <v>0</v>
      </c>
      <c r="P285" s="41">
        <v>207762.96</v>
      </c>
      <c r="Q285" s="41">
        <v>0</v>
      </c>
      <c r="R285" s="41">
        <v>9626867</v>
      </c>
      <c r="S285" s="41">
        <v>0</v>
      </c>
      <c r="T285" s="41">
        <v>2516875.7599999998</v>
      </c>
      <c r="U285" s="41">
        <v>426064.03</v>
      </c>
      <c r="V285" s="41">
        <v>0</v>
      </c>
      <c r="W285" s="41">
        <v>15107735.5</v>
      </c>
      <c r="X285" s="43">
        <v>2.2570640358348368E-2</v>
      </c>
      <c r="Y285" s="41">
        <v>2250</v>
      </c>
      <c r="Z285" s="41">
        <v>17583</v>
      </c>
      <c r="AA285" s="41">
        <v>396.66</v>
      </c>
      <c r="AB285" s="41">
        <v>20229.66</v>
      </c>
      <c r="AC285" s="41">
        <v>0</v>
      </c>
      <c r="AD285" s="41">
        <v>20229.66</v>
      </c>
      <c r="AE285" s="41">
        <v>0</v>
      </c>
      <c r="AF285" s="41">
        <v>0</v>
      </c>
      <c r="AG285" s="43">
        <f t="shared" si="12"/>
        <v>2537928.71</v>
      </c>
      <c r="AH285" s="43">
        <f t="shared" si="13"/>
        <v>9626867</v>
      </c>
      <c r="AI285" s="43">
        <f t="shared" si="14"/>
        <v>2942939.79</v>
      </c>
      <c r="AJ285" s="41">
        <v>664756204</v>
      </c>
      <c r="AK285" s="41">
        <v>679737710</v>
      </c>
      <c r="AL285" s="41">
        <v>691773498</v>
      </c>
      <c r="AM285" s="41">
        <v>678755804</v>
      </c>
      <c r="AN285" s="41">
        <v>230798.87520089399</v>
      </c>
      <c r="AO285" s="44"/>
    </row>
    <row r="286" spans="1:41" s="34" customFormat="1" ht="16.5" x14ac:dyDescent="0.3">
      <c r="A286" s="34" t="s">
        <v>630</v>
      </c>
      <c r="B286" s="34" t="s">
        <v>631</v>
      </c>
      <c r="C286" s="34" t="s">
        <v>632</v>
      </c>
      <c r="D286" s="39">
        <v>3</v>
      </c>
      <c r="E286" s="39" t="s">
        <v>1247</v>
      </c>
      <c r="F286" s="40" t="s">
        <v>1190</v>
      </c>
      <c r="G286" s="41">
        <v>2920243800</v>
      </c>
      <c r="H286" s="42">
        <v>3.6269999999999998</v>
      </c>
      <c r="I286" s="41">
        <v>4523837112</v>
      </c>
      <c r="J286" s="41">
        <v>23356314.059999999</v>
      </c>
      <c r="K286" s="41">
        <v>23347826.5</v>
      </c>
      <c r="L286" s="41">
        <v>0</v>
      </c>
      <c r="M286" s="41">
        <v>23347826.5</v>
      </c>
      <c r="N286" s="41">
        <v>2166356.11</v>
      </c>
      <c r="O286" s="41">
        <v>0</v>
      </c>
      <c r="P286" s="41">
        <v>1356679.6</v>
      </c>
      <c r="Q286" s="41">
        <v>0</v>
      </c>
      <c r="R286" s="41">
        <v>65434503</v>
      </c>
      <c r="S286" s="41">
        <v>0</v>
      </c>
      <c r="T286" s="41">
        <v>13582731.07</v>
      </c>
      <c r="U286" s="41">
        <v>0</v>
      </c>
      <c r="V286" s="41">
        <v>0</v>
      </c>
      <c r="W286" s="41">
        <v>105888096.28</v>
      </c>
      <c r="X286" s="43">
        <v>3.1600732004127843E-2</v>
      </c>
      <c r="Y286" s="41">
        <v>6567.13</v>
      </c>
      <c r="Z286" s="41">
        <v>59750</v>
      </c>
      <c r="AA286" s="41">
        <v>1326.3426000000002</v>
      </c>
      <c r="AB286" s="41">
        <v>67643.472600000008</v>
      </c>
      <c r="AC286" s="41">
        <v>0</v>
      </c>
      <c r="AD286" s="41">
        <v>67643.472600000008</v>
      </c>
      <c r="AE286" s="41">
        <v>0</v>
      </c>
      <c r="AF286" s="41">
        <v>0</v>
      </c>
      <c r="AG286" s="43">
        <f t="shared" si="12"/>
        <v>26870862.210000001</v>
      </c>
      <c r="AH286" s="43">
        <f t="shared" si="13"/>
        <v>65434503</v>
      </c>
      <c r="AI286" s="43">
        <f t="shared" si="14"/>
        <v>13582731.07</v>
      </c>
      <c r="AJ286" s="41">
        <v>4136956012</v>
      </c>
      <c r="AK286" s="41">
        <v>4435112691</v>
      </c>
      <c r="AL286" s="41">
        <v>5151793889</v>
      </c>
      <c r="AM286" s="41">
        <v>4574620864</v>
      </c>
      <c r="AN286" s="41">
        <v>1718362.2779693371</v>
      </c>
      <c r="AO286" s="44"/>
    </row>
    <row r="287" spans="1:41" s="34" customFormat="1" ht="16.5" x14ac:dyDescent="0.3">
      <c r="A287" s="34" t="s">
        <v>633</v>
      </c>
      <c r="B287" s="34" t="s">
        <v>634</v>
      </c>
      <c r="C287" s="34" t="s">
        <v>632</v>
      </c>
      <c r="D287" s="39">
        <v>1</v>
      </c>
      <c r="E287" s="39" t="s">
        <v>1246</v>
      </c>
      <c r="F287" s="40" t="s">
        <v>1190</v>
      </c>
      <c r="G287" s="41">
        <v>3342612840</v>
      </c>
      <c r="H287" s="42">
        <v>4.0510000000000002</v>
      </c>
      <c r="I287" s="41">
        <v>5032934281</v>
      </c>
      <c r="J287" s="41">
        <v>25984753.82</v>
      </c>
      <c r="K287" s="41">
        <v>25964175.370000001</v>
      </c>
      <c r="L287" s="41">
        <v>0</v>
      </c>
      <c r="M287" s="41">
        <v>25964175.370000001</v>
      </c>
      <c r="N287" s="41">
        <v>2409196.65</v>
      </c>
      <c r="O287" s="41">
        <v>0</v>
      </c>
      <c r="P287" s="41">
        <v>1508604.04</v>
      </c>
      <c r="Q287" s="41">
        <v>70189619</v>
      </c>
      <c r="R287" s="41">
        <v>0</v>
      </c>
      <c r="S287" s="41">
        <v>0</v>
      </c>
      <c r="T287" s="41">
        <v>35326316.140000001</v>
      </c>
      <c r="U287" s="41">
        <v>0</v>
      </c>
      <c r="V287" s="41">
        <v>0</v>
      </c>
      <c r="W287" s="41">
        <v>135397911.19999999</v>
      </c>
      <c r="X287" s="43">
        <v>5.3318850752944964E-2</v>
      </c>
      <c r="Y287" s="41">
        <v>20750</v>
      </c>
      <c r="Z287" s="41">
        <v>146750</v>
      </c>
      <c r="AA287" s="41">
        <v>3350</v>
      </c>
      <c r="AB287" s="41">
        <v>170850</v>
      </c>
      <c r="AC287" s="41">
        <v>1500</v>
      </c>
      <c r="AD287" s="41">
        <v>172350</v>
      </c>
      <c r="AE287" s="41">
        <v>0</v>
      </c>
      <c r="AF287" s="41">
        <v>0</v>
      </c>
      <c r="AG287" s="43">
        <f t="shared" si="12"/>
        <v>29881976.059999999</v>
      </c>
      <c r="AH287" s="43">
        <f t="shared" si="13"/>
        <v>70189619</v>
      </c>
      <c r="AI287" s="43">
        <f t="shared" si="14"/>
        <v>35326316.140000001</v>
      </c>
      <c r="AJ287" s="41">
        <v>4663047544</v>
      </c>
      <c r="AK287" s="41">
        <v>4979701568</v>
      </c>
      <c r="AL287" s="41">
        <v>5272443196</v>
      </c>
      <c r="AM287" s="41">
        <v>4971730769.333333</v>
      </c>
      <c r="AN287" s="41">
        <v>1760955.5510426881</v>
      </c>
      <c r="AO287" s="44"/>
    </row>
    <row r="288" spans="1:41" s="34" customFormat="1" ht="16.5" x14ac:dyDescent="0.3">
      <c r="A288" s="34" t="s">
        <v>635</v>
      </c>
      <c r="B288" s="34" t="s">
        <v>83</v>
      </c>
      <c r="C288" s="34" t="s">
        <v>632</v>
      </c>
      <c r="D288" s="39">
        <v>2</v>
      </c>
      <c r="E288" s="39" t="s">
        <v>1247</v>
      </c>
      <c r="F288" s="40" t="s">
        <v>1190</v>
      </c>
      <c r="G288" s="41">
        <v>8980569213</v>
      </c>
      <c r="H288" s="42">
        <v>3.7079999999999997</v>
      </c>
      <c r="I288" s="41">
        <v>13679001456</v>
      </c>
      <c r="J288" s="41">
        <v>70623907.549999997</v>
      </c>
      <c r="K288" s="41">
        <v>70519512.280000001</v>
      </c>
      <c r="L288" s="41">
        <v>0</v>
      </c>
      <c r="M288" s="41">
        <v>70519512.280000001</v>
      </c>
      <c r="N288" s="41">
        <v>0</v>
      </c>
      <c r="O288" s="41">
        <v>0</v>
      </c>
      <c r="P288" s="41">
        <v>4098272.74</v>
      </c>
      <c r="Q288" s="41">
        <v>135599624</v>
      </c>
      <c r="R288" s="41">
        <v>0</v>
      </c>
      <c r="S288" s="41">
        <v>0</v>
      </c>
      <c r="T288" s="41">
        <v>118235766.58</v>
      </c>
      <c r="U288" s="41">
        <v>0</v>
      </c>
      <c r="V288" s="41">
        <v>4525354.29</v>
      </c>
      <c r="W288" s="41">
        <v>332978529.88999999</v>
      </c>
      <c r="X288" s="43">
        <v>2.7032526615282066E-2</v>
      </c>
      <c r="Y288" s="41">
        <v>75759.100000000006</v>
      </c>
      <c r="Z288" s="41">
        <v>482250</v>
      </c>
      <c r="AA288" s="41">
        <v>11160.181999999999</v>
      </c>
      <c r="AB288" s="41">
        <v>569169.28200000001</v>
      </c>
      <c r="AC288" s="41">
        <v>0</v>
      </c>
      <c r="AD288" s="41">
        <v>569169.28200000001</v>
      </c>
      <c r="AE288" s="41">
        <v>0</v>
      </c>
      <c r="AF288" s="41">
        <v>0</v>
      </c>
      <c r="AG288" s="43">
        <f t="shared" si="12"/>
        <v>74617785.019999996</v>
      </c>
      <c r="AH288" s="43">
        <f t="shared" si="13"/>
        <v>135599624</v>
      </c>
      <c r="AI288" s="43">
        <f t="shared" si="14"/>
        <v>122761120.87</v>
      </c>
      <c r="AJ288" s="41">
        <v>11742782499</v>
      </c>
      <c r="AK288" s="41">
        <v>13553567270</v>
      </c>
      <c r="AL288" s="41">
        <v>14613220075</v>
      </c>
      <c r="AM288" s="41">
        <v>13303189948</v>
      </c>
      <c r="AN288" s="41">
        <v>4877649.3683457542</v>
      </c>
      <c r="AO288" s="44"/>
    </row>
    <row r="289" spans="1:41" s="34" customFormat="1" ht="16.5" x14ac:dyDescent="0.3">
      <c r="A289" s="34" t="s">
        <v>636</v>
      </c>
      <c r="B289" s="34" t="s">
        <v>637</v>
      </c>
      <c r="C289" s="34" t="s">
        <v>632</v>
      </c>
      <c r="D289" s="39">
        <v>3</v>
      </c>
      <c r="E289" s="39" t="s">
        <v>1247</v>
      </c>
      <c r="F289" s="40" t="s">
        <v>1190</v>
      </c>
      <c r="G289" s="41">
        <v>395240300</v>
      </c>
      <c r="H289" s="42">
        <v>5.109</v>
      </c>
      <c r="I289" s="41">
        <v>666892993</v>
      </c>
      <c r="J289" s="41">
        <v>3443130.64</v>
      </c>
      <c r="K289" s="41">
        <v>3443130.64</v>
      </c>
      <c r="L289" s="41">
        <v>0</v>
      </c>
      <c r="M289" s="41">
        <v>3443130.64</v>
      </c>
      <c r="N289" s="41">
        <v>319475.82</v>
      </c>
      <c r="O289" s="41">
        <v>0</v>
      </c>
      <c r="P289" s="41">
        <v>200067.9</v>
      </c>
      <c r="Q289" s="41">
        <v>0</v>
      </c>
      <c r="R289" s="41">
        <v>9421908</v>
      </c>
      <c r="S289" s="41">
        <v>0</v>
      </c>
      <c r="T289" s="41">
        <v>6806652.6699999999</v>
      </c>
      <c r="U289" s="41">
        <v>0</v>
      </c>
      <c r="V289" s="41">
        <v>0</v>
      </c>
      <c r="W289" s="41">
        <v>20191235.030000001</v>
      </c>
      <c r="X289" s="43">
        <v>4.0857362214061499E-2</v>
      </c>
      <c r="Y289" s="41">
        <v>678.77</v>
      </c>
      <c r="Z289" s="41">
        <v>14000</v>
      </c>
      <c r="AA289" s="41">
        <v>293.5754</v>
      </c>
      <c r="AB289" s="41">
        <v>14972.3454</v>
      </c>
      <c r="AC289" s="41">
        <v>-637.67000000000007</v>
      </c>
      <c r="AD289" s="41">
        <v>14334.6754</v>
      </c>
      <c r="AE289" s="41">
        <v>0</v>
      </c>
      <c r="AF289" s="41">
        <v>0</v>
      </c>
      <c r="AG289" s="43">
        <f t="shared" si="12"/>
        <v>3962674.36</v>
      </c>
      <c r="AH289" s="43">
        <f t="shared" si="13"/>
        <v>9421908</v>
      </c>
      <c r="AI289" s="43">
        <f t="shared" si="14"/>
        <v>6806652.6699999999</v>
      </c>
      <c r="AJ289" s="41">
        <v>576643697</v>
      </c>
      <c r="AK289" s="41">
        <v>659530592</v>
      </c>
      <c r="AL289" s="41">
        <v>708476715</v>
      </c>
      <c r="AM289" s="41">
        <v>648217001.33333337</v>
      </c>
      <c r="AN289" s="41">
        <v>237073.40125969501</v>
      </c>
      <c r="AO289" s="44"/>
    </row>
    <row r="290" spans="1:41" s="34" customFormat="1" ht="16.5" x14ac:dyDescent="0.3">
      <c r="A290" s="34" t="s">
        <v>638</v>
      </c>
      <c r="B290" s="34" t="s">
        <v>639</v>
      </c>
      <c r="C290" s="34" t="s">
        <v>632</v>
      </c>
      <c r="D290" s="39">
        <v>1</v>
      </c>
      <c r="E290" s="39" t="s">
        <v>1246</v>
      </c>
      <c r="F290" s="40" t="s">
        <v>1190</v>
      </c>
      <c r="G290" s="41">
        <v>317910000</v>
      </c>
      <c r="H290" s="42">
        <v>3.4979999999999998</v>
      </c>
      <c r="I290" s="41">
        <v>436948920</v>
      </c>
      <c r="J290" s="41">
        <v>2255942.46</v>
      </c>
      <c r="K290" s="41">
        <v>2254992.41</v>
      </c>
      <c r="L290" s="41">
        <v>0</v>
      </c>
      <c r="M290" s="41">
        <v>2254992.41</v>
      </c>
      <c r="N290" s="41">
        <v>0</v>
      </c>
      <c r="O290" s="41">
        <v>0</v>
      </c>
      <c r="P290" s="41">
        <v>131033.21</v>
      </c>
      <c r="Q290" s="41">
        <v>0</v>
      </c>
      <c r="R290" s="41">
        <v>6094133</v>
      </c>
      <c r="S290" s="41">
        <v>0</v>
      </c>
      <c r="T290" s="41">
        <v>2461293.4300000002</v>
      </c>
      <c r="U290" s="41">
        <v>31791</v>
      </c>
      <c r="V290" s="41">
        <v>145272.32999999999</v>
      </c>
      <c r="W290" s="41">
        <v>11118515.380000001</v>
      </c>
      <c r="X290" s="43">
        <v>2.7366426334252333E-2</v>
      </c>
      <c r="Y290" s="41">
        <v>1250</v>
      </c>
      <c r="Z290" s="41">
        <v>7250</v>
      </c>
      <c r="AA290" s="41">
        <v>170</v>
      </c>
      <c r="AB290" s="41">
        <v>8670</v>
      </c>
      <c r="AC290" s="41">
        <v>0</v>
      </c>
      <c r="AD290" s="41">
        <v>8670</v>
      </c>
      <c r="AE290" s="41">
        <v>0</v>
      </c>
      <c r="AF290" s="41">
        <v>0</v>
      </c>
      <c r="AG290" s="43">
        <f t="shared" si="12"/>
        <v>2386025.62</v>
      </c>
      <c r="AH290" s="43">
        <f t="shared" si="13"/>
        <v>6094133</v>
      </c>
      <c r="AI290" s="43">
        <f t="shared" si="14"/>
        <v>2638356.7600000002</v>
      </c>
      <c r="AJ290" s="41">
        <v>396764948</v>
      </c>
      <c r="AK290" s="41">
        <v>435817434</v>
      </c>
      <c r="AL290" s="41">
        <v>443018395</v>
      </c>
      <c r="AM290" s="41">
        <v>425200259</v>
      </c>
      <c r="AN290" s="41">
        <v>147672.650660535</v>
      </c>
      <c r="AO290" s="44"/>
    </row>
    <row r="291" spans="1:41" s="34" customFormat="1" ht="16.5" x14ac:dyDescent="0.3">
      <c r="A291" s="34" t="s">
        <v>640</v>
      </c>
      <c r="B291" s="34" t="s">
        <v>447</v>
      </c>
      <c r="C291" s="34" t="s">
        <v>632</v>
      </c>
      <c r="D291" s="39">
        <v>2</v>
      </c>
      <c r="E291" s="39" t="s">
        <v>1247</v>
      </c>
      <c r="F291" s="40" t="s">
        <v>1190</v>
      </c>
      <c r="G291" s="41">
        <v>3989123384</v>
      </c>
      <c r="H291" s="42">
        <v>3.129</v>
      </c>
      <c r="I291" s="41">
        <v>5326965827</v>
      </c>
      <c r="J291" s="41">
        <v>27502821.989999998</v>
      </c>
      <c r="K291" s="41">
        <v>27472863.129999999</v>
      </c>
      <c r="L291" s="41">
        <v>0</v>
      </c>
      <c r="M291" s="41">
        <v>27472863.129999999</v>
      </c>
      <c r="N291" s="41">
        <v>2549093.2400000002</v>
      </c>
      <c r="O291" s="41">
        <v>0</v>
      </c>
      <c r="P291" s="41">
        <v>1596425.09</v>
      </c>
      <c r="Q291" s="41">
        <v>0</v>
      </c>
      <c r="R291" s="41">
        <v>74428292</v>
      </c>
      <c r="S291" s="41">
        <v>0</v>
      </c>
      <c r="T291" s="41">
        <v>17548971.649999999</v>
      </c>
      <c r="U291" s="41">
        <v>1196738</v>
      </c>
      <c r="V291" s="41">
        <v>0</v>
      </c>
      <c r="W291" s="41">
        <v>124792383.10999998</v>
      </c>
      <c r="X291" s="43">
        <v>2.6273906049276433E-2</v>
      </c>
      <c r="Y291" s="41">
        <v>2192.4700000000003</v>
      </c>
      <c r="Z291" s="41">
        <v>58000</v>
      </c>
      <c r="AA291" s="41">
        <v>1203.8494000000001</v>
      </c>
      <c r="AB291" s="41">
        <v>61396.3194</v>
      </c>
      <c r="AC291" s="41">
        <v>0</v>
      </c>
      <c r="AD291" s="41">
        <v>61396.3194</v>
      </c>
      <c r="AE291" s="41">
        <v>0</v>
      </c>
      <c r="AF291" s="41">
        <v>0</v>
      </c>
      <c r="AG291" s="43">
        <f t="shared" si="12"/>
        <v>31618381.459999997</v>
      </c>
      <c r="AH291" s="43">
        <f t="shared" si="13"/>
        <v>74428292</v>
      </c>
      <c r="AI291" s="43">
        <f t="shared" si="14"/>
        <v>18745709.649999999</v>
      </c>
      <c r="AJ291" s="41">
        <v>4840208822</v>
      </c>
      <c r="AK291" s="41">
        <v>5317946548</v>
      </c>
      <c r="AL291" s="41">
        <v>5587547749</v>
      </c>
      <c r="AM291" s="41">
        <v>5248567706.333333</v>
      </c>
      <c r="AN291" s="41">
        <v>1864061.746936389</v>
      </c>
      <c r="AO291" s="44"/>
    </row>
    <row r="292" spans="1:41" s="34" customFormat="1" ht="16.5" x14ac:dyDescent="0.3">
      <c r="A292" s="34" t="s">
        <v>641</v>
      </c>
      <c r="B292" s="34" t="s">
        <v>449</v>
      </c>
      <c r="C292" s="34" t="s">
        <v>632</v>
      </c>
      <c r="D292" s="39">
        <v>3</v>
      </c>
      <c r="E292" s="39" t="s">
        <v>1247</v>
      </c>
      <c r="F292" s="40" t="s">
        <v>1190</v>
      </c>
      <c r="G292" s="41">
        <v>4754459300</v>
      </c>
      <c r="H292" s="42">
        <v>3.165</v>
      </c>
      <c r="I292" s="41">
        <v>6332079238</v>
      </c>
      <c r="J292" s="41">
        <v>32692165.440000001</v>
      </c>
      <c r="K292" s="41">
        <v>32829542.93</v>
      </c>
      <c r="L292" s="41">
        <v>0</v>
      </c>
      <c r="M292" s="41">
        <v>32829542.93</v>
      </c>
      <c r="N292" s="41">
        <v>3046345.75</v>
      </c>
      <c r="O292" s="41">
        <v>0</v>
      </c>
      <c r="P292" s="41">
        <v>1907233.03</v>
      </c>
      <c r="Q292" s="41">
        <v>80229179</v>
      </c>
      <c r="R292" s="41">
        <v>0</v>
      </c>
      <c r="S292" s="41">
        <v>0</v>
      </c>
      <c r="T292" s="41">
        <v>31000179.390000001</v>
      </c>
      <c r="U292" s="41">
        <v>1426337.79</v>
      </c>
      <c r="V292" s="41">
        <v>0</v>
      </c>
      <c r="W292" s="41">
        <v>150438817.89000002</v>
      </c>
      <c r="X292" s="43">
        <v>2.7452013824883759E-2</v>
      </c>
      <c r="Y292" s="41">
        <v>14717.810000000001</v>
      </c>
      <c r="Z292" s="41">
        <v>84500</v>
      </c>
      <c r="AA292" s="41">
        <v>1984.3561999999999</v>
      </c>
      <c r="AB292" s="41">
        <v>101202.16619999999</v>
      </c>
      <c r="AC292" s="41">
        <v>-3000</v>
      </c>
      <c r="AD292" s="41">
        <v>98202.166199999992</v>
      </c>
      <c r="AE292" s="41">
        <v>0</v>
      </c>
      <c r="AF292" s="41">
        <v>0</v>
      </c>
      <c r="AG292" s="43">
        <f t="shared" si="12"/>
        <v>37783121.710000001</v>
      </c>
      <c r="AH292" s="43">
        <f t="shared" si="13"/>
        <v>80229179</v>
      </c>
      <c r="AI292" s="43">
        <f t="shared" si="14"/>
        <v>32426517.18</v>
      </c>
      <c r="AJ292" s="41">
        <v>5698762095</v>
      </c>
      <c r="AK292" s="41">
        <v>6258412397</v>
      </c>
      <c r="AL292" s="41">
        <v>6434379539</v>
      </c>
      <c r="AM292" s="41">
        <v>6130518010.333333</v>
      </c>
      <c r="AN292" s="41">
        <v>2146753.4329110868</v>
      </c>
      <c r="AO292" s="44"/>
    </row>
    <row r="293" spans="1:41" s="34" customFormat="1" ht="16.5" x14ac:dyDescent="0.3">
      <c r="A293" s="34" t="s">
        <v>642</v>
      </c>
      <c r="B293" s="34" t="s">
        <v>643</v>
      </c>
      <c r="C293" s="34" t="s">
        <v>632</v>
      </c>
      <c r="D293" s="39">
        <v>1</v>
      </c>
      <c r="E293" s="39" t="s">
        <v>1246</v>
      </c>
      <c r="F293" s="40" t="s">
        <v>1190</v>
      </c>
      <c r="G293" s="41">
        <v>528478700</v>
      </c>
      <c r="H293" s="42">
        <v>3.3079999999999998</v>
      </c>
      <c r="I293" s="41">
        <v>722334081</v>
      </c>
      <c r="J293" s="41">
        <v>3729369.83</v>
      </c>
      <c r="K293" s="41">
        <v>3721417.52</v>
      </c>
      <c r="L293" s="41">
        <v>0</v>
      </c>
      <c r="M293" s="41">
        <v>3721417.52</v>
      </c>
      <c r="N293" s="41">
        <v>0</v>
      </c>
      <c r="O293" s="41">
        <v>0</v>
      </c>
      <c r="P293" s="41">
        <v>216267.29</v>
      </c>
      <c r="Q293" s="41">
        <v>0</v>
      </c>
      <c r="R293" s="41">
        <v>10210112</v>
      </c>
      <c r="S293" s="41">
        <v>0</v>
      </c>
      <c r="T293" s="41">
        <v>3038752.53</v>
      </c>
      <c r="U293" s="41">
        <v>52847.87</v>
      </c>
      <c r="V293" s="41">
        <v>240365.19</v>
      </c>
      <c r="W293" s="41">
        <v>17479762.400000002</v>
      </c>
      <c r="X293" s="43">
        <v>2.6542541081221858E-2</v>
      </c>
      <c r="Y293" s="41">
        <v>0</v>
      </c>
      <c r="Z293" s="41">
        <v>6500</v>
      </c>
      <c r="AA293" s="41">
        <v>130</v>
      </c>
      <c r="AB293" s="41">
        <v>6630</v>
      </c>
      <c r="AC293" s="41">
        <v>0</v>
      </c>
      <c r="AD293" s="41">
        <v>6630</v>
      </c>
      <c r="AE293" s="41">
        <v>0</v>
      </c>
      <c r="AF293" s="41">
        <v>0</v>
      </c>
      <c r="AG293" s="43">
        <f t="shared" si="12"/>
        <v>3937684.81</v>
      </c>
      <c r="AH293" s="43">
        <f t="shared" si="13"/>
        <v>10210112</v>
      </c>
      <c r="AI293" s="43">
        <f t="shared" si="14"/>
        <v>3331965.59</v>
      </c>
      <c r="AJ293" s="41">
        <v>671217086</v>
      </c>
      <c r="AK293" s="41">
        <v>719540301</v>
      </c>
      <c r="AL293" s="41">
        <v>751702753</v>
      </c>
      <c r="AM293" s="41">
        <v>714153380</v>
      </c>
      <c r="AN293" s="41">
        <v>251053.966612449</v>
      </c>
      <c r="AO293" s="44"/>
    </row>
    <row r="294" spans="1:41" s="34" customFormat="1" ht="16.5" x14ac:dyDescent="0.3">
      <c r="A294" s="34" t="s">
        <v>644</v>
      </c>
      <c r="B294" s="34" t="s">
        <v>645</v>
      </c>
      <c r="C294" s="34" t="s">
        <v>632</v>
      </c>
      <c r="D294" s="39">
        <v>1</v>
      </c>
      <c r="E294" s="39" t="s">
        <v>1246</v>
      </c>
      <c r="F294" s="40"/>
      <c r="G294" s="41">
        <v>2242396800</v>
      </c>
      <c r="H294" s="42">
        <v>5.8900000000000006</v>
      </c>
      <c r="I294" s="41">
        <v>3807713877</v>
      </c>
      <c r="J294" s="41">
        <v>19659010.469999999</v>
      </c>
      <c r="K294" s="41">
        <v>19694157.140000001</v>
      </c>
      <c r="L294" s="41">
        <v>0</v>
      </c>
      <c r="M294" s="41">
        <v>19694157.140000001</v>
      </c>
      <c r="N294" s="41">
        <v>0</v>
      </c>
      <c r="O294" s="41">
        <v>0</v>
      </c>
      <c r="P294" s="41">
        <v>1143712.01</v>
      </c>
      <c r="Q294" s="41">
        <v>25739874</v>
      </c>
      <c r="R294" s="41">
        <v>0</v>
      </c>
      <c r="S294" s="41">
        <v>1129043.76</v>
      </c>
      <c r="T294" s="41">
        <v>83128027.5</v>
      </c>
      <c r="U294" s="41">
        <v>0</v>
      </c>
      <c r="V294" s="41">
        <v>1227434</v>
      </c>
      <c r="W294" s="41">
        <v>132062248.41</v>
      </c>
      <c r="X294" s="43">
        <v>5.752357958708957E-2</v>
      </c>
      <c r="Y294" s="41">
        <v>40097.579999999994</v>
      </c>
      <c r="Z294" s="41">
        <v>59000</v>
      </c>
      <c r="AA294" s="41">
        <v>1981.9515999999999</v>
      </c>
      <c r="AB294" s="41">
        <v>101079.53159999999</v>
      </c>
      <c r="AC294" s="41">
        <v>-2500</v>
      </c>
      <c r="AD294" s="41">
        <v>98579.531599999988</v>
      </c>
      <c r="AE294" s="41">
        <v>0</v>
      </c>
      <c r="AF294" s="41">
        <v>0</v>
      </c>
      <c r="AG294" s="43">
        <f t="shared" si="12"/>
        <v>20837869.150000002</v>
      </c>
      <c r="AH294" s="43">
        <f t="shared" si="13"/>
        <v>26868917.760000002</v>
      </c>
      <c r="AI294" s="43">
        <f t="shared" si="14"/>
        <v>84355461.5</v>
      </c>
      <c r="AJ294" s="41">
        <v>3370920631</v>
      </c>
      <c r="AK294" s="41">
        <v>3669688026</v>
      </c>
      <c r="AL294" s="41">
        <v>4167224734</v>
      </c>
      <c r="AM294" s="41">
        <v>3735944463.6666665</v>
      </c>
      <c r="AN294" s="41">
        <v>1392967.3183646221</v>
      </c>
      <c r="AO294" s="44"/>
    </row>
    <row r="295" spans="1:41" s="34" customFormat="1" ht="16.5" x14ac:dyDescent="0.3">
      <c r="A295" s="34" t="s">
        <v>646</v>
      </c>
      <c r="B295" s="34" t="s">
        <v>647</v>
      </c>
      <c r="C295" s="34" t="s">
        <v>632</v>
      </c>
      <c r="D295" s="39">
        <v>2</v>
      </c>
      <c r="E295" s="39" t="s">
        <v>1247</v>
      </c>
      <c r="F295" s="40" t="s">
        <v>1190</v>
      </c>
      <c r="G295" s="41">
        <v>2689598962</v>
      </c>
      <c r="H295" s="42">
        <v>3.488</v>
      </c>
      <c r="I295" s="41">
        <v>4000255342</v>
      </c>
      <c r="J295" s="41">
        <v>20653091.120000001</v>
      </c>
      <c r="K295" s="41">
        <v>21313098.900000002</v>
      </c>
      <c r="L295" s="41">
        <v>0</v>
      </c>
      <c r="M295" s="41">
        <v>21313098.900000002</v>
      </c>
      <c r="N295" s="41">
        <v>1979660.25</v>
      </c>
      <c r="O295" s="41">
        <v>0</v>
      </c>
      <c r="P295" s="41">
        <v>1235048.18</v>
      </c>
      <c r="Q295" s="41">
        <v>51736821</v>
      </c>
      <c r="R295" s="41">
        <v>0</v>
      </c>
      <c r="S295" s="41">
        <v>0</v>
      </c>
      <c r="T295" s="41">
        <v>15526376.98</v>
      </c>
      <c r="U295" s="41">
        <v>2017199.25</v>
      </c>
      <c r="V295" s="41">
        <v>0</v>
      </c>
      <c r="W295" s="41">
        <v>93808204.560000002</v>
      </c>
      <c r="X295" s="43">
        <v>2.9046501369999943E-2</v>
      </c>
      <c r="Y295" s="41">
        <v>5921.9</v>
      </c>
      <c r="Z295" s="41">
        <v>31500</v>
      </c>
      <c r="AA295" s="41">
        <v>748.43799999999999</v>
      </c>
      <c r="AB295" s="41">
        <v>38170.338000000003</v>
      </c>
      <c r="AC295" s="41">
        <v>0</v>
      </c>
      <c r="AD295" s="41">
        <v>38170.338000000003</v>
      </c>
      <c r="AE295" s="41">
        <v>0</v>
      </c>
      <c r="AF295" s="41">
        <v>0</v>
      </c>
      <c r="AG295" s="43">
        <f t="shared" si="12"/>
        <v>24527807.330000002</v>
      </c>
      <c r="AH295" s="43">
        <f t="shared" si="13"/>
        <v>51736821</v>
      </c>
      <c r="AI295" s="43">
        <f t="shared" si="14"/>
        <v>17543576.23</v>
      </c>
      <c r="AJ295" s="41">
        <v>3632526548</v>
      </c>
      <c r="AK295" s="41">
        <v>3984966045</v>
      </c>
      <c r="AL295" s="41">
        <v>4333561139</v>
      </c>
      <c r="AM295" s="41">
        <v>3983684577.3333335</v>
      </c>
      <c r="AN295" s="41">
        <v>1445304.8343603869</v>
      </c>
      <c r="AO295" s="44"/>
    </row>
    <row r="296" spans="1:41" s="34" customFormat="1" ht="16.5" x14ac:dyDescent="0.3">
      <c r="A296" s="34" t="s">
        <v>648</v>
      </c>
      <c r="B296" s="34" t="s">
        <v>649</v>
      </c>
      <c r="C296" s="34" t="s">
        <v>632</v>
      </c>
      <c r="D296" s="39">
        <v>3</v>
      </c>
      <c r="E296" s="39" t="s">
        <v>1247</v>
      </c>
      <c r="F296" s="40" t="s">
        <v>1190</v>
      </c>
      <c r="G296" s="41">
        <v>6162348700</v>
      </c>
      <c r="H296" s="42">
        <v>3.1619999999999999</v>
      </c>
      <c r="I296" s="41">
        <v>9367887632</v>
      </c>
      <c r="J296" s="41">
        <v>48365871.75</v>
      </c>
      <c r="K296" s="41">
        <v>48334799.270000003</v>
      </c>
      <c r="L296" s="41">
        <v>0</v>
      </c>
      <c r="M296" s="41">
        <v>48334799.270000003</v>
      </c>
      <c r="N296" s="41">
        <v>4484504.18</v>
      </c>
      <c r="O296" s="41">
        <v>0</v>
      </c>
      <c r="P296" s="41">
        <v>2808922.33</v>
      </c>
      <c r="Q296" s="41">
        <v>0</v>
      </c>
      <c r="R296" s="41">
        <v>111688841</v>
      </c>
      <c r="S296" s="41">
        <v>0</v>
      </c>
      <c r="T296" s="41">
        <v>26281888.489999998</v>
      </c>
      <c r="U296" s="41">
        <v>1230670.42</v>
      </c>
      <c r="V296" s="41">
        <v>0</v>
      </c>
      <c r="W296" s="41">
        <v>194829625.69</v>
      </c>
      <c r="X296" s="43">
        <v>2.6303041407653875E-2</v>
      </c>
      <c r="Y296" s="41">
        <v>3207.5299999999997</v>
      </c>
      <c r="Z296" s="41">
        <v>45000</v>
      </c>
      <c r="AA296" s="41">
        <v>964.15059999999994</v>
      </c>
      <c r="AB296" s="41">
        <v>49171.6806</v>
      </c>
      <c r="AC296" s="41">
        <v>0</v>
      </c>
      <c r="AD296" s="41">
        <v>49171.6806</v>
      </c>
      <c r="AE296" s="41">
        <v>0</v>
      </c>
      <c r="AF296" s="41">
        <v>0</v>
      </c>
      <c r="AG296" s="43">
        <f t="shared" si="12"/>
        <v>55628225.780000001</v>
      </c>
      <c r="AH296" s="43">
        <f t="shared" si="13"/>
        <v>111688841</v>
      </c>
      <c r="AI296" s="43">
        <f t="shared" si="14"/>
        <v>27512558.909999996</v>
      </c>
      <c r="AJ296" s="41">
        <v>8381784225</v>
      </c>
      <c r="AK296" s="41">
        <v>9415530609</v>
      </c>
      <c r="AL296" s="41">
        <v>9697954452</v>
      </c>
      <c r="AM296" s="41">
        <v>9165089762</v>
      </c>
      <c r="AN296" s="41">
        <v>3235647.1150163161</v>
      </c>
      <c r="AO296" s="44"/>
    </row>
    <row r="297" spans="1:41" s="34" customFormat="1" ht="16.5" x14ac:dyDescent="0.3">
      <c r="A297" s="34" t="s">
        <v>650</v>
      </c>
      <c r="B297" s="34" t="s">
        <v>651</v>
      </c>
      <c r="C297" s="34" t="s">
        <v>632</v>
      </c>
      <c r="D297" s="39">
        <v>1</v>
      </c>
      <c r="E297" s="39" t="s">
        <v>1246</v>
      </c>
      <c r="F297" s="40" t="s">
        <v>1190</v>
      </c>
      <c r="G297" s="41">
        <v>7185501008</v>
      </c>
      <c r="H297" s="42">
        <v>2.7330000000000001</v>
      </c>
      <c r="I297" s="41">
        <v>10819432043</v>
      </c>
      <c r="J297" s="41">
        <v>55860114.550000004</v>
      </c>
      <c r="K297" s="41">
        <v>55933420.910000004</v>
      </c>
      <c r="L297" s="41">
        <v>0</v>
      </c>
      <c r="M297" s="41">
        <v>55933420.910000004</v>
      </c>
      <c r="N297" s="41">
        <v>0</v>
      </c>
      <c r="O297" s="41">
        <v>0</v>
      </c>
      <c r="P297" s="41">
        <v>3249957.97</v>
      </c>
      <c r="Q297" s="41">
        <v>94470953</v>
      </c>
      <c r="R297" s="41">
        <v>0</v>
      </c>
      <c r="S297" s="41">
        <v>0</v>
      </c>
      <c r="T297" s="41">
        <v>37853634.960000001</v>
      </c>
      <c r="U297" s="41">
        <v>1221535</v>
      </c>
      <c r="V297" s="41">
        <v>3578503.51</v>
      </c>
      <c r="W297" s="41">
        <v>196308005.34999999</v>
      </c>
      <c r="X297" s="43">
        <v>2.2633562376681432E-2</v>
      </c>
      <c r="Y297" s="41">
        <v>3250</v>
      </c>
      <c r="Z297" s="41">
        <v>36500</v>
      </c>
      <c r="AA297" s="41">
        <v>795</v>
      </c>
      <c r="AB297" s="41">
        <v>40545</v>
      </c>
      <c r="AC297" s="41">
        <v>0</v>
      </c>
      <c r="AD297" s="41">
        <v>40545</v>
      </c>
      <c r="AE297" s="41">
        <v>0</v>
      </c>
      <c r="AF297" s="41">
        <v>0</v>
      </c>
      <c r="AG297" s="43">
        <f t="shared" si="12"/>
        <v>59183378.880000003</v>
      </c>
      <c r="AH297" s="43">
        <f t="shared" si="13"/>
        <v>94470953</v>
      </c>
      <c r="AI297" s="43">
        <f t="shared" si="14"/>
        <v>42653673.469999999</v>
      </c>
      <c r="AJ297" s="41">
        <v>10086302159</v>
      </c>
      <c r="AK297" s="41">
        <v>10727963759</v>
      </c>
      <c r="AL297" s="41">
        <v>11459727490</v>
      </c>
      <c r="AM297" s="41">
        <v>10757997802.666666</v>
      </c>
      <c r="AN297" s="41">
        <v>3822281.2437149342</v>
      </c>
      <c r="AO297" s="44"/>
    </row>
    <row r="298" spans="1:41" s="34" customFormat="1" ht="16.5" x14ac:dyDescent="0.3">
      <c r="A298" s="34" t="s">
        <v>652</v>
      </c>
      <c r="B298" s="34" t="s">
        <v>653</v>
      </c>
      <c r="C298" s="34" t="s">
        <v>654</v>
      </c>
      <c r="D298" s="39">
        <v>1</v>
      </c>
      <c r="E298" s="39" t="s">
        <v>1246</v>
      </c>
      <c r="F298" s="40" t="s">
        <v>1190</v>
      </c>
      <c r="G298" s="41">
        <v>5726961883</v>
      </c>
      <c r="H298" s="42">
        <v>1.5679999999999998</v>
      </c>
      <c r="I298" s="41">
        <v>5102006320</v>
      </c>
      <c r="J298" s="41">
        <v>16167084.57</v>
      </c>
      <c r="K298" s="41">
        <v>16184573.870000001</v>
      </c>
      <c r="L298" s="41">
        <v>0</v>
      </c>
      <c r="M298" s="41">
        <v>16184573.870000001</v>
      </c>
      <c r="N298" s="41">
        <v>0</v>
      </c>
      <c r="O298" s="41">
        <v>0</v>
      </c>
      <c r="P298" s="41">
        <v>1531836.95</v>
      </c>
      <c r="Q298" s="41">
        <v>29722791</v>
      </c>
      <c r="R298" s="41">
        <v>0</v>
      </c>
      <c r="S298" s="41">
        <v>0</v>
      </c>
      <c r="T298" s="41">
        <v>39158803.670000002</v>
      </c>
      <c r="U298" s="41">
        <v>1719827.66</v>
      </c>
      <c r="V298" s="41">
        <v>1469918.39</v>
      </c>
      <c r="W298" s="41">
        <v>89787751.540000007</v>
      </c>
      <c r="X298" s="43">
        <v>3.1664044919735242E-2</v>
      </c>
      <c r="Y298" s="41">
        <v>19476.019999999997</v>
      </c>
      <c r="Z298" s="41">
        <v>58500</v>
      </c>
      <c r="AA298" s="41">
        <v>1559.5203999999999</v>
      </c>
      <c r="AB298" s="41">
        <v>79535.540399999983</v>
      </c>
      <c r="AC298" s="41">
        <v>0</v>
      </c>
      <c r="AD298" s="41">
        <v>79535.540399999983</v>
      </c>
      <c r="AE298" s="41">
        <v>0</v>
      </c>
      <c r="AF298" s="41">
        <v>0</v>
      </c>
      <c r="AG298" s="43">
        <f t="shared" si="12"/>
        <v>17716410.82</v>
      </c>
      <c r="AH298" s="43">
        <f t="shared" si="13"/>
        <v>29722791</v>
      </c>
      <c r="AI298" s="43">
        <f t="shared" si="14"/>
        <v>42348549.719999999</v>
      </c>
      <c r="AJ298" s="41">
        <v>3795328475</v>
      </c>
      <c r="AK298" s="41">
        <v>4409759591</v>
      </c>
      <c r="AL298" s="41">
        <v>5066314475</v>
      </c>
      <c r="AM298" s="41">
        <v>4423800847</v>
      </c>
      <c r="AN298" s="41">
        <v>1688769.8028951751</v>
      </c>
      <c r="AO298" s="44"/>
    </row>
    <row r="299" spans="1:41" s="34" customFormat="1" ht="16.5" x14ac:dyDescent="0.3">
      <c r="A299" s="34" t="s">
        <v>655</v>
      </c>
      <c r="B299" s="34" t="s">
        <v>656</v>
      </c>
      <c r="C299" s="34" t="s">
        <v>654</v>
      </c>
      <c r="D299" s="39">
        <v>2</v>
      </c>
      <c r="E299" s="39" t="s">
        <v>1247</v>
      </c>
      <c r="F299" s="40" t="s">
        <v>1190</v>
      </c>
      <c r="G299" s="41">
        <v>2015778800</v>
      </c>
      <c r="H299" s="42">
        <v>1.8359999999999999</v>
      </c>
      <c r="I299" s="41">
        <v>2544373409</v>
      </c>
      <c r="J299" s="41">
        <v>8062534.1299999999</v>
      </c>
      <c r="K299" s="41">
        <v>8060328.5300000003</v>
      </c>
      <c r="L299" s="41">
        <v>0</v>
      </c>
      <c r="M299" s="41">
        <v>8060328.5300000003</v>
      </c>
      <c r="N299" s="41">
        <v>0</v>
      </c>
      <c r="O299" s="41">
        <v>0</v>
      </c>
      <c r="P299" s="41">
        <v>763113.52</v>
      </c>
      <c r="Q299" s="41">
        <v>20102535</v>
      </c>
      <c r="R299" s="41">
        <v>0</v>
      </c>
      <c r="S299" s="41">
        <v>0</v>
      </c>
      <c r="T299" s="41">
        <v>6839403.7999999998</v>
      </c>
      <c r="U299" s="41">
        <v>403155.76</v>
      </c>
      <c r="V299" s="41">
        <v>827283</v>
      </c>
      <c r="W299" s="41">
        <v>36995819.609999999</v>
      </c>
      <c r="X299" s="43">
        <v>1.9324991066375908E-2</v>
      </c>
      <c r="Y299" s="41">
        <v>0</v>
      </c>
      <c r="Z299" s="41">
        <v>12250</v>
      </c>
      <c r="AA299" s="41">
        <v>245</v>
      </c>
      <c r="AB299" s="41">
        <v>12495</v>
      </c>
      <c r="AC299" s="41">
        <v>0</v>
      </c>
      <c r="AD299" s="41">
        <v>12495</v>
      </c>
      <c r="AE299" s="41">
        <v>0</v>
      </c>
      <c r="AF299" s="41">
        <v>0</v>
      </c>
      <c r="AG299" s="43">
        <f t="shared" si="12"/>
        <v>8823442.0500000007</v>
      </c>
      <c r="AH299" s="43">
        <f t="shared" si="13"/>
        <v>20102535</v>
      </c>
      <c r="AI299" s="43">
        <f t="shared" si="14"/>
        <v>8069842.5599999996</v>
      </c>
      <c r="AJ299" s="41">
        <v>2361768135</v>
      </c>
      <c r="AK299" s="41">
        <v>2480055472</v>
      </c>
      <c r="AL299" s="41">
        <v>2938939443</v>
      </c>
      <c r="AM299" s="41">
        <v>2593587683.3333335</v>
      </c>
      <c r="AN299" s="41">
        <v>980220.034112319</v>
      </c>
      <c r="AO299" s="44"/>
    </row>
    <row r="300" spans="1:41" s="34" customFormat="1" ht="16.5" x14ac:dyDescent="0.3">
      <c r="A300" s="34" t="s">
        <v>657</v>
      </c>
      <c r="B300" s="34" t="s">
        <v>658</v>
      </c>
      <c r="C300" s="34" t="s">
        <v>654</v>
      </c>
      <c r="D300" s="39">
        <v>3</v>
      </c>
      <c r="E300" s="39" t="s">
        <v>1247</v>
      </c>
      <c r="F300" s="40" t="s">
        <v>1190</v>
      </c>
      <c r="G300" s="41">
        <v>983654000</v>
      </c>
      <c r="H300" s="42">
        <v>2.448</v>
      </c>
      <c r="I300" s="41">
        <v>1003639250</v>
      </c>
      <c r="J300" s="41">
        <v>3180301.95</v>
      </c>
      <c r="K300" s="41">
        <v>3170839.4200000004</v>
      </c>
      <c r="L300" s="41">
        <v>0</v>
      </c>
      <c r="M300" s="41">
        <v>3170839.4200000004</v>
      </c>
      <c r="N300" s="41">
        <v>0</v>
      </c>
      <c r="O300" s="41">
        <v>0</v>
      </c>
      <c r="P300" s="41">
        <v>300225.7</v>
      </c>
      <c r="Q300" s="41">
        <v>13879967</v>
      </c>
      <c r="R300" s="41">
        <v>0</v>
      </c>
      <c r="S300" s="41">
        <v>0</v>
      </c>
      <c r="T300" s="41">
        <v>6390045</v>
      </c>
      <c r="U300" s="41">
        <v>0</v>
      </c>
      <c r="V300" s="41">
        <v>336445</v>
      </c>
      <c r="W300" s="41">
        <v>24077522.120000001</v>
      </c>
      <c r="X300" s="43">
        <v>0.1248698443733771</v>
      </c>
      <c r="Y300" s="41">
        <v>1647.95</v>
      </c>
      <c r="Z300" s="41">
        <v>25750</v>
      </c>
      <c r="AA300" s="41">
        <v>547.95900000000006</v>
      </c>
      <c r="AB300" s="41">
        <v>27945.909</v>
      </c>
      <c r="AC300" s="41">
        <v>-250</v>
      </c>
      <c r="AD300" s="41">
        <v>27695.909</v>
      </c>
      <c r="AE300" s="41">
        <v>0</v>
      </c>
      <c r="AF300" s="41">
        <v>0</v>
      </c>
      <c r="AG300" s="43">
        <f t="shared" si="12"/>
        <v>3471065.1200000006</v>
      </c>
      <c r="AH300" s="43">
        <f t="shared" si="13"/>
        <v>13879967</v>
      </c>
      <c r="AI300" s="43">
        <f t="shared" si="14"/>
        <v>6726490</v>
      </c>
      <c r="AJ300" s="41">
        <v>898876382</v>
      </c>
      <c r="AK300" s="41">
        <v>1009337352</v>
      </c>
      <c r="AL300" s="41">
        <v>1013867141</v>
      </c>
      <c r="AM300" s="41">
        <v>974026958.33333337</v>
      </c>
      <c r="AN300" s="41">
        <v>337955.409044253</v>
      </c>
      <c r="AO300" s="44"/>
    </row>
    <row r="301" spans="1:41" s="34" customFormat="1" ht="16.5" x14ac:dyDescent="0.3">
      <c r="A301" s="34" t="s">
        <v>659</v>
      </c>
      <c r="B301" s="34" t="s">
        <v>660</v>
      </c>
      <c r="C301" s="34" t="s">
        <v>654</v>
      </c>
      <c r="D301" s="39">
        <v>1</v>
      </c>
      <c r="E301" s="39" t="s">
        <v>1246</v>
      </c>
      <c r="F301" s="40" t="s">
        <v>1190</v>
      </c>
      <c r="G301" s="41">
        <v>1934304750</v>
      </c>
      <c r="H301" s="42">
        <v>12.177</v>
      </c>
      <c r="I301" s="41">
        <v>10296862796</v>
      </c>
      <c r="J301" s="41">
        <v>32628389.920000002</v>
      </c>
      <c r="K301" s="41">
        <v>32598307.510000002</v>
      </c>
      <c r="L301" s="41">
        <v>0</v>
      </c>
      <c r="M301" s="41">
        <v>32598307.510000002</v>
      </c>
      <c r="N301" s="41">
        <v>0</v>
      </c>
      <c r="O301" s="41">
        <v>0</v>
      </c>
      <c r="P301" s="41">
        <v>3086379.17</v>
      </c>
      <c r="Q301" s="41">
        <v>152468788</v>
      </c>
      <c r="R301" s="41">
        <v>0</v>
      </c>
      <c r="S301" s="41">
        <v>0</v>
      </c>
      <c r="T301" s="41">
        <v>43580907.18</v>
      </c>
      <c r="U301" s="41">
        <v>386860.95</v>
      </c>
      <c r="V301" s="41">
        <v>3409465</v>
      </c>
      <c r="W301" s="41">
        <v>235530707.81</v>
      </c>
      <c r="X301" s="43">
        <v>0.10430969087280251</v>
      </c>
      <c r="Y301" s="41">
        <v>25445.89</v>
      </c>
      <c r="Z301" s="41">
        <v>130750</v>
      </c>
      <c r="AA301" s="41">
        <v>3123.9178000000002</v>
      </c>
      <c r="AB301" s="41">
        <v>159319.80780000001</v>
      </c>
      <c r="AC301" s="41">
        <v>-250</v>
      </c>
      <c r="AD301" s="41">
        <v>159069.80780000001</v>
      </c>
      <c r="AE301" s="41">
        <v>0</v>
      </c>
      <c r="AF301" s="41">
        <v>0</v>
      </c>
      <c r="AG301" s="43">
        <f t="shared" si="12"/>
        <v>35684686.68</v>
      </c>
      <c r="AH301" s="43">
        <f t="shared" si="13"/>
        <v>152468788</v>
      </c>
      <c r="AI301" s="43">
        <f t="shared" si="14"/>
        <v>47377233.130000003</v>
      </c>
      <c r="AJ301" s="41">
        <v>9423430713</v>
      </c>
      <c r="AK301" s="41">
        <v>10228404408</v>
      </c>
      <c r="AL301" s="41">
        <v>11091196961</v>
      </c>
      <c r="AM301" s="41">
        <v>10247677360.666666</v>
      </c>
      <c r="AN301" s="41">
        <v>3697061.956601013</v>
      </c>
      <c r="AO301" s="44"/>
    </row>
    <row r="302" spans="1:41" s="34" customFormat="1" ht="16.5" x14ac:dyDescent="0.3">
      <c r="A302" s="34" t="s">
        <v>661</v>
      </c>
      <c r="B302" s="34" t="s">
        <v>662</v>
      </c>
      <c r="C302" s="34" t="s">
        <v>654</v>
      </c>
      <c r="D302" s="39">
        <v>2</v>
      </c>
      <c r="E302" s="39" t="s">
        <v>1246</v>
      </c>
      <c r="F302" s="40" t="s">
        <v>1190</v>
      </c>
      <c r="G302" s="41">
        <v>7486616500</v>
      </c>
      <c r="H302" s="42">
        <v>5.7250000000000005</v>
      </c>
      <c r="I302" s="41">
        <v>21370580122</v>
      </c>
      <c r="J302" s="41">
        <v>67718453.170000002</v>
      </c>
      <c r="K302" s="41">
        <v>67684185.210000008</v>
      </c>
      <c r="L302" s="41">
        <v>0</v>
      </c>
      <c r="M302" s="41">
        <v>67684185.210000008</v>
      </c>
      <c r="N302" s="41">
        <v>0</v>
      </c>
      <c r="O302" s="41">
        <v>0</v>
      </c>
      <c r="P302" s="41">
        <v>6408056.9500000002</v>
      </c>
      <c r="Q302" s="41">
        <v>235013168</v>
      </c>
      <c r="R302" s="41">
        <v>0</v>
      </c>
      <c r="S302" s="41">
        <v>0</v>
      </c>
      <c r="T302" s="41">
        <v>111662081.5</v>
      </c>
      <c r="U302" s="41">
        <v>748661.65</v>
      </c>
      <c r="V302" s="41">
        <v>7042541</v>
      </c>
      <c r="W302" s="41">
        <v>428558694.31</v>
      </c>
      <c r="X302" s="43">
        <v>5.0550462009294618E-2</v>
      </c>
      <c r="Y302" s="41">
        <v>33594.509999999995</v>
      </c>
      <c r="Z302" s="41">
        <v>214250</v>
      </c>
      <c r="AA302" s="41">
        <v>4956.8902000000007</v>
      </c>
      <c r="AB302" s="41">
        <v>252801.4002</v>
      </c>
      <c r="AC302" s="41">
        <v>0</v>
      </c>
      <c r="AD302" s="41">
        <v>252801.4002</v>
      </c>
      <c r="AE302" s="41">
        <v>0</v>
      </c>
      <c r="AF302" s="41">
        <v>0</v>
      </c>
      <c r="AG302" s="43">
        <f t="shared" si="12"/>
        <v>74092242.160000011</v>
      </c>
      <c r="AH302" s="43">
        <f t="shared" si="13"/>
        <v>235013168</v>
      </c>
      <c r="AI302" s="43">
        <f t="shared" si="14"/>
        <v>119453284.15000001</v>
      </c>
      <c r="AJ302" s="41">
        <v>20214871436</v>
      </c>
      <c r="AK302" s="41">
        <v>21121959282</v>
      </c>
      <c r="AL302" s="41">
        <v>25197383294</v>
      </c>
      <c r="AM302" s="41">
        <v>22178071337.333332</v>
      </c>
      <c r="AN302" s="41">
        <v>8400957.1637011021</v>
      </c>
      <c r="AO302" s="44"/>
    </row>
    <row r="303" spans="1:41" s="34" customFormat="1" ht="16.5" x14ac:dyDescent="0.3">
      <c r="A303" s="34" t="s">
        <v>663</v>
      </c>
      <c r="B303" s="34" t="s">
        <v>664</v>
      </c>
      <c r="C303" s="34" t="s">
        <v>654</v>
      </c>
      <c r="D303" s="39">
        <v>3</v>
      </c>
      <c r="E303" s="39" t="s">
        <v>1247</v>
      </c>
      <c r="F303" s="40" t="s">
        <v>1190</v>
      </c>
      <c r="G303" s="41">
        <v>188295400</v>
      </c>
      <c r="H303" s="42">
        <v>3.5579999999999998</v>
      </c>
      <c r="I303" s="41">
        <v>326130218</v>
      </c>
      <c r="J303" s="41">
        <v>1033431.65</v>
      </c>
      <c r="K303" s="41">
        <v>1033431.65</v>
      </c>
      <c r="L303" s="41">
        <v>0</v>
      </c>
      <c r="M303" s="41">
        <v>1033431.65</v>
      </c>
      <c r="N303" s="41">
        <v>0</v>
      </c>
      <c r="O303" s="41">
        <v>0</v>
      </c>
      <c r="P303" s="41">
        <v>97839.07</v>
      </c>
      <c r="Q303" s="41">
        <v>3992538</v>
      </c>
      <c r="R303" s="41">
        <v>0</v>
      </c>
      <c r="S303" s="41">
        <v>0</v>
      </c>
      <c r="T303" s="41">
        <v>1575002.66</v>
      </c>
      <c r="U303" s="41">
        <v>0</v>
      </c>
      <c r="V303" s="41">
        <v>0</v>
      </c>
      <c r="W303" s="41">
        <v>6698811.3799999999</v>
      </c>
      <c r="X303" s="43">
        <v>2.8735137632155593E-2</v>
      </c>
      <c r="Y303" s="41">
        <v>761.56</v>
      </c>
      <c r="Z303" s="41">
        <v>10000</v>
      </c>
      <c r="AA303" s="41">
        <v>215.2312</v>
      </c>
      <c r="AB303" s="41">
        <v>10976.7912</v>
      </c>
      <c r="AC303" s="41">
        <v>0</v>
      </c>
      <c r="AD303" s="41">
        <v>10976.7912</v>
      </c>
      <c r="AE303" s="41">
        <v>0</v>
      </c>
      <c r="AF303" s="41">
        <v>0</v>
      </c>
      <c r="AG303" s="43">
        <f t="shared" si="12"/>
        <v>1131270.72</v>
      </c>
      <c r="AH303" s="43">
        <f t="shared" si="13"/>
        <v>3992538</v>
      </c>
      <c r="AI303" s="43">
        <f t="shared" si="14"/>
        <v>1575002.66</v>
      </c>
      <c r="AJ303" s="41">
        <v>286358456</v>
      </c>
      <c r="AK303" s="41">
        <v>321582604</v>
      </c>
      <c r="AL303" s="41">
        <v>339270991</v>
      </c>
      <c r="AM303" s="41">
        <v>315737350.33333331</v>
      </c>
      <c r="AN303" s="41">
        <v>113090.217243003</v>
      </c>
      <c r="AO303" s="44"/>
    </row>
    <row r="304" spans="1:41" s="34" customFormat="1" ht="16.5" x14ac:dyDescent="0.3">
      <c r="A304" s="34" t="s">
        <v>665</v>
      </c>
      <c r="B304" s="34" t="s">
        <v>666</v>
      </c>
      <c r="C304" s="34" t="s">
        <v>654</v>
      </c>
      <c r="D304" s="39">
        <v>1</v>
      </c>
      <c r="E304" s="39" t="s">
        <v>1246</v>
      </c>
      <c r="F304" s="40" t="s">
        <v>1190</v>
      </c>
      <c r="G304" s="41">
        <v>2145431100</v>
      </c>
      <c r="H304" s="42">
        <v>2.7229999999999999</v>
      </c>
      <c r="I304" s="41">
        <v>2084324004</v>
      </c>
      <c r="J304" s="41">
        <v>6604743.3700000001</v>
      </c>
      <c r="K304" s="41">
        <v>6603786.7199999997</v>
      </c>
      <c r="L304" s="41">
        <v>0</v>
      </c>
      <c r="M304" s="41">
        <v>6603786.7199999997</v>
      </c>
      <c r="N304" s="41">
        <v>0</v>
      </c>
      <c r="O304" s="41">
        <v>0</v>
      </c>
      <c r="P304" s="41">
        <v>625209.04</v>
      </c>
      <c r="Q304" s="41">
        <v>35642962</v>
      </c>
      <c r="R304" s="41">
        <v>0</v>
      </c>
      <c r="S304" s="41">
        <v>0</v>
      </c>
      <c r="T304" s="41">
        <v>14841753.48</v>
      </c>
      <c r="U304" s="41">
        <v>0</v>
      </c>
      <c r="V304" s="41">
        <v>693515.11</v>
      </c>
      <c r="W304" s="41">
        <v>58407226.349999994</v>
      </c>
      <c r="X304" s="43">
        <v>7.897085134706143E-2</v>
      </c>
      <c r="Y304" s="41">
        <v>2250</v>
      </c>
      <c r="Z304" s="41">
        <v>17500</v>
      </c>
      <c r="AA304" s="41">
        <v>395</v>
      </c>
      <c r="AB304" s="41">
        <v>20145</v>
      </c>
      <c r="AC304" s="41">
        <v>0</v>
      </c>
      <c r="AD304" s="41">
        <v>20145</v>
      </c>
      <c r="AE304" s="41">
        <v>0</v>
      </c>
      <c r="AF304" s="41">
        <v>0</v>
      </c>
      <c r="AG304" s="43">
        <f t="shared" si="12"/>
        <v>7228995.7599999998</v>
      </c>
      <c r="AH304" s="43">
        <f t="shared" si="13"/>
        <v>35642962</v>
      </c>
      <c r="AI304" s="43">
        <f t="shared" si="14"/>
        <v>15535268.59</v>
      </c>
      <c r="AJ304" s="41">
        <v>1903907398</v>
      </c>
      <c r="AK304" s="41">
        <v>2080547305</v>
      </c>
      <c r="AL304" s="41">
        <v>2264785179</v>
      </c>
      <c r="AM304" s="41">
        <v>2083079960.6666667</v>
      </c>
      <c r="AN304" s="41">
        <v>754927.67140490701</v>
      </c>
      <c r="AO304" s="44"/>
    </row>
    <row r="305" spans="1:41" s="34" customFormat="1" ht="16.5" x14ac:dyDescent="0.3">
      <c r="A305" s="34" t="s">
        <v>667</v>
      </c>
      <c r="B305" s="34" t="s">
        <v>668</v>
      </c>
      <c r="C305" s="34" t="s">
        <v>654</v>
      </c>
      <c r="D305" s="39">
        <v>2</v>
      </c>
      <c r="E305" s="39" t="s">
        <v>1246</v>
      </c>
      <c r="F305" s="40" t="s">
        <v>1190</v>
      </c>
      <c r="G305" s="41">
        <v>242229000</v>
      </c>
      <c r="H305" s="42">
        <v>6.9550000000000001</v>
      </c>
      <c r="I305" s="41">
        <v>640445833</v>
      </c>
      <c r="J305" s="41">
        <v>2029425.54</v>
      </c>
      <c r="K305" s="41">
        <v>2029425.54</v>
      </c>
      <c r="L305" s="41">
        <v>0</v>
      </c>
      <c r="M305" s="41">
        <v>2029425.54</v>
      </c>
      <c r="N305" s="41">
        <v>0</v>
      </c>
      <c r="O305" s="41">
        <v>0</v>
      </c>
      <c r="P305" s="41">
        <v>192133.75</v>
      </c>
      <c r="Q305" s="41">
        <v>8594202</v>
      </c>
      <c r="R305" s="41">
        <v>0</v>
      </c>
      <c r="S305" s="41">
        <v>0</v>
      </c>
      <c r="T305" s="41">
        <v>5818632.79</v>
      </c>
      <c r="U305" s="41">
        <v>0</v>
      </c>
      <c r="V305" s="41">
        <v>212570</v>
      </c>
      <c r="W305" s="41">
        <v>16846964.079999998</v>
      </c>
      <c r="X305" s="43">
        <v>6.0250130671918957E-2</v>
      </c>
      <c r="Y305" s="41">
        <v>3000</v>
      </c>
      <c r="Z305" s="41">
        <v>13500</v>
      </c>
      <c r="AA305" s="41">
        <v>330</v>
      </c>
      <c r="AB305" s="41">
        <v>16830</v>
      </c>
      <c r="AC305" s="41">
        <v>0</v>
      </c>
      <c r="AD305" s="41">
        <v>16830</v>
      </c>
      <c r="AE305" s="41">
        <v>0</v>
      </c>
      <c r="AF305" s="41">
        <v>0</v>
      </c>
      <c r="AG305" s="43">
        <f t="shared" si="12"/>
        <v>2221559.29</v>
      </c>
      <c r="AH305" s="43">
        <f t="shared" si="13"/>
        <v>8594202</v>
      </c>
      <c r="AI305" s="43">
        <f t="shared" si="14"/>
        <v>6031202.79</v>
      </c>
      <c r="AJ305" s="41">
        <v>574301671</v>
      </c>
      <c r="AK305" s="41">
        <v>637712137</v>
      </c>
      <c r="AL305" s="41">
        <v>740308680</v>
      </c>
      <c r="AM305" s="41">
        <v>650774162.66666663</v>
      </c>
      <c r="AN305" s="41">
        <v>246769.31323043999</v>
      </c>
      <c r="AO305" s="44"/>
    </row>
    <row r="306" spans="1:41" s="34" customFormat="1" ht="16.5" x14ac:dyDescent="0.3">
      <c r="A306" s="34" t="s">
        <v>669</v>
      </c>
      <c r="B306" s="34" t="s">
        <v>670</v>
      </c>
      <c r="C306" s="34" t="s">
        <v>654</v>
      </c>
      <c r="D306" s="39">
        <v>3</v>
      </c>
      <c r="E306" s="39" t="s">
        <v>1246</v>
      </c>
      <c r="F306" s="40" t="s">
        <v>1190</v>
      </c>
      <c r="G306" s="41">
        <v>3751355700</v>
      </c>
      <c r="H306" s="42">
        <v>6.0940000000000003</v>
      </c>
      <c r="I306" s="41">
        <v>12450056025</v>
      </c>
      <c r="J306" s="41">
        <v>39451364.030000001</v>
      </c>
      <c r="K306" s="41">
        <v>39603597.490000002</v>
      </c>
      <c r="L306" s="41">
        <v>0</v>
      </c>
      <c r="M306" s="41">
        <v>39603597.490000002</v>
      </c>
      <c r="N306" s="41">
        <v>0</v>
      </c>
      <c r="O306" s="41">
        <v>0</v>
      </c>
      <c r="P306" s="41">
        <v>3748842.25</v>
      </c>
      <c r="Q306" s="41">
        <v>142548447</v>
      </c>
      <c r="R306" s="41">
        <v>0</v>
      </c>
      <c r="S306" s="41">
        <v>0</v>
      </c>
      <c r="T306" s="41">
        <v>38646240</v>
      </c>
      <c r="U306" s="41">
        <v>0</v>
      </c>
      <c r="V306" s="41">
        <v>4058543</v>
      </c>
      <c r="W306" s="41">
        <v>228605669.74000001</v>
      </c>
      <c r="X306" s="43">
        <v>4.6472025090182265E-2</v>
      </c>
      <c r="Y306" s="41">
        <v>56532.15</v>
      </c>
      <c r="Z306" s="41">
        <v>210250</v>
      </c>
      <c r="AA306" s="41">
        <v>5335.6430000000009</v>
      </c>
      <c r="AB306" s="41">
        <v>272117.79300000001</v>
      </c>
      <c r="AC306" s="41">
        <v>0</v>
      </c>
      <c r="AD306" s="41">
        <v>272117.79300000001</v>
      </c>
      <c r="AE306" s="41">
        <v>0</v>
      </c>
      <c r="AF306" s="41">
        <v>0</v>
      </c>
      <c r="AG306" s="43">
        <f t="shared" si="12"/>
        <v>43352439.740000002</v>
      </c>
      <c r="AH306" s="43">
        <f t="shared" si="13"/>
        <v>142548447</v>
      </c>
      <c r="AI306" s="43">
        <f t="shared" si="14"/>
        <v>42704783</v>
      </c>
      <c r="AJ306" s="41">
        <v>10812011048</v>
      </c>
      <c r="AK306" s="41">
        <v>12175641697</v>
      </c>
      <c r="AL306" s="41">
        <v>13241636781</v>
      </c>
      <c r="AM306" s="41">
        <v>12076429842</v>
      </c>
      <c r="AN306" s="41">
        <v>4413874.5131210731</v>
      </c>
      <c r="AO306" s="44"/>
    </row>
    <row r="307" spans="1:41" s="34" customFormat="1" ht="16.5" x14ac:dyDescent="0.3">
      <c r="A307" s="34" t="s">
        <v>671</v>
      </c>
      <c r="B307" s="34" t="s">
        <v>672</v>
      </c>
      <c r="C307" s="34" t="s">
        <v>654</v>
      </c>
      <c r="D307" s="39">
        <v>1</v>
      </c>
      <c r="E307" s="39" t="s">
        <v>1246</v>
      </c>
      <c r="F307" s="40" t="s">
        <v>1190</v>
      </c>
      <c r="G307" s="41">
        <v>1097683100</v>
      </c>
      <c r="H307" s="42">
        <v>7.2549999999999999</v>
      </c>
      <c r="I307" s="41">
        <v>3354524819</v>
      </c>
      <c r="J307" s="41">
        <v>10629717.609999999</v>
      </c>
      <c r="K307" s="41">
        <v>10625671.33</v>
      </c>
      <c r="L307" s="41">
        <v>0</v>
      </c>
      <c r="M307" s="41">
        <v>10625671.33</v>
      </c>
      <c r="N307" s="41">
        <v>0</v>
      </c>
      <c r="O307" s="41">
        <v>0</v>
      </c>
      <c r="P307" s="41">
        <v>1005992.76</v>
      </c>
      <c r="Q307" s="41">
        <v>49054060</v>
      </c>
      <c r="R307" s="41">
        <v>0</v>
      </c>
      <c r="S307" s="41">
        <v>0</v>
      </c>
      <c r="T307" s="41">
        <v>17833176.010000002</v>
      </c>
      <c r="U307" s="41">
        <v>0</v>
      </c>
      <c r="V307" s="41">
        <v>1113293.32</v>
      </c>
      <c r="W307" s="41">
        <v>79632193.420000002</v>
      </c>
      <c r="X307" s="43">
        <v>5.7691422789694573E-2</v>
      </c>
      <c r="Y307" s="41">
        <v>5316.4400000000005</v>
      </c>
      <c r="Z307" s="41">
        <v>35000</v>
      </c>
      <c r="AA307" s="41">
        <v>806.32880000000011</v>
      </c>
      <c r="AB307" s="41">
        <v>41122.768800000005</v>
      </c>
      <c r="AC307" s="41">
        <v>0</v>
      </c>
      <c r="AD307" s="41">
        <v>41122.768800000005</v>
      </c>
      <c r="AE307" s="41">
        <v>0</v>
      </c>
      <c r="AF307" s="41">
        <v>0</v>
      </c>
      <c r="AG307" s="43">
        <f t="shared" si="12"/>
        <v>11631664.09</v>
      </c>
      <c r="AH307" s="43">
        <f t="shared" si="13"/>
        <v>49054060</v>
      </c>
      <c r="AI307" s="43">
        <f t="shared" si="14"/>
        <v>18946469.330000002</v>
      </c>
      <c r="AJ307" s="41">
        <v>3088546989</v>
      </c>
      <c r="AK307" s="41">
        <v>3339883069</v>
      </c>
      <c r="AL307" s="41">
        <v>3715921124</v>
      </c>
      <c r="AM307" s="41">
        <v>3381450394</v>
      </c>
      <c r="AN307" s="41">
        <v>1238639.1360262921</v>
      </c>
      <c r="AO307" s="44"/>
    </row>
    <row r="308" spans="1:41" s="34" customFormat="1" ht="16.5" x14ac:dyDescent="0.3">
      <c r="A308" s="34" t="s">
        <v>673</v>
      </c>
      <c r="B308" s="34" t="s">
        <v>674</v>
      </c>
      <c r="C308" s="34" t="s">
        <v>654</v>
      </c>
      <c r="D308" s="39">
        <v>2</v>
      </c>
      <c r="E308" s="39" t="s">
        <v>1247</v>
      </c>
      <c r="F308" s="40" t="s">
        <v>1190</v>
      </c>
      <c r="G308" s="41">
        <v>2586535300</v>
      </c>
      <c r="H308" s="42">
        <v>2.12</v>
      </c>
      <c r="I308" s="41">
        <v>2532812498</v>
      </c>
      <c r="J308" s="41">
        <v>8025900.2599999998</v>
      </c>
      <c r="K308" s="41">
        <v>8025290.6399999997</v>
      </c>
      <c r="L308" s="41">
        <v>0</v>
      </c>
      <c r="M308" s="41">
        <v>8025290.6399999997</v>
      </c>
      <c r="N308" s="41">
        <v>0</v>
      </c>
      <c r="O308" s="41">
        <v>0</v>
      </c>
      <c r="P308" s="41">
        <v>759788.99</v>
      </c>
      <c r="Q308" s="41">
        <v>29418564</v>
      </c>
      <c r="R308" s="41">
        <v>0</v>
      </c>
      <c r="S308" s="41">
        <v>0</v>
      </c>
      <c r="T308" s="41">
        <v>15796005.140000001</v>
      </c>
      <c r="U308" s="41">
        <v>0</v>
      </c>
      <c r="V308" s="41">
        <v>817624</v>
      </c>
      <c r="W308" s="41">
        <v>54817272.769999996</v>
      </c>
      <c r="X308" s="43">
        <v>8.3582026473836127E-2</v>
      </c>
      <c r="Y308" s="41">
        <v>7109.52</v>
      </c>
      <c r="Z308" s="41">
        <v>59250</v>
      </c>
      <c r="AA308" s="41">
        <v>1327.1904000000002</v>
      </c>
      <c r="AB308" s="41">
        <v>67686.710400000011</v>
      </c>
      <c r="AC308" s="41">
        <v>0</v>
      </c>
      <c r="AD308" s="41">
        <v>67686.710400000011</v>
      </c>
      <c r="AE308" s="41">
        <v>0</v>
      </c>
      <c r="AF308" s="41">
        <v>0</v>
      </c>
      <c r="AG308" s="43">
        <f t="shared" si="12"/>
        <v>8785079.629999999</v>
      </c>
      <c r="AH308" s="43">
        <f t="shared" si="13"/>
        <v>29418564</v>
      </c>
      <c r="AI308" s="43">
        <f t="shared" si="14"/>
        <v>16613629.140000001</v>
      </c>
      <c r="AJ308" s="41">
        <v>2324028172</v>
      </c>
      <c r="AK308" s="41">
        <v>2450877880</v>
      </c>
      <c r="AL308" s="41">
        <v>2650249282</v>
      </c>
      <c r="AM308" s="41">
        <v>2475051778</v>
      </c>
      <c r="AN308" s="41">
        <v>884086.276579506</v>
      </c>
      <c r="AO308" s="44"/>
    </row>
    <row r="309" spans="1:41" s="34" customFormat="1" ht="16.5" x14ac:dyDescent="0.3">
      <c r="A309" s="34" t="s">
        <v>675</v>
      </c>
      <c r="B309" s="34" t="s">
        <v>676</v>
      </c>
      <c r="C309" s="34" t="s">
        <v>654</v>
      </c>
      <c r="D309" s="39">
        <v>3</v>
      </c>
      <c r="E309" s="39" t="s">
        <v>1247</v>
      </c>
      <c r="F309" s="40" t="s">
        <v>1190</v>
      </c>
      <c r="G309" s="41">
        <v>446356400</v>
      </c>
      <c r="H309" s="42">
        <v>6.9510000000000005</v>
      </c>
      <c r="I309" s="41">
        <v>1240703210</v>
      </c>
      <c r="J309" s="41">
        <v>3931503.11</v>
      </c>
      <c r="K309" s="41">
        <v>3931390.84</v>
      </c>
      <c r="L309" s="41">
        <v>0</v>
      </c>
      <c r="M309" s="41">
        <v>3931390.84</v>
      </c>
      <c r="N309" s="41">
        <v>0</v>
      </c>
      <c r="O309" s="41">
        <v>0</v>
      </c>
      <c r="P309" s="41">
        <v>372200.75</v>
      </c>
      <c r="Q309" s="41">
        <v>19001554</v>
      </c>
      <c r="R309" s="41">
        <v>0</v>
      </c>
      <c r="S309" s="41">
        <v>0</v>
      </c>
      <c r="T309" s="41">
        <v>7306166.9199999999</v>
      </c>
      <c r="U309" s="41">
        <v>0</v>
      </c>
      <c r="V309" s="41">
        <v>410898</v>
      </c>
      <c r="W309" s="41">
        <v>31022210.509999998</v>
      </c>
      <c r="X309" s="43">
        <v>5.3099234100722668E-2</v>
      </c>
      <c r="Y309" s="41">
        <v>2500</v>
      </c>
      <c r="Z309" s="41">
        <v>37500</v>
      </c>
      <c r="AA309" s="41">
        <v>800</v>
      </c>
      <c r="AB309" s="41">
        <v>40800</v>
      </c>
      <c r="AC309" s="41">
        <v>0</v>
      </c>
      <c r="AD309" s="41">
        <v>40800</v>
      </c>
      <c r="AE309" s="41">
        <v>0</v>
      </c>
      <c r="AF309" s="41">
        <v>0</v>
      </c>
      <c r="AG309" s="43">
        <f t="shared" si="12"/>
        <v>4303591.59</v>
      </c>
      <c r="AH309" s="43">
        <f t="shared" si="13"/>
        <v>19001554</v>
      </c>
      <c r="AI309" s="43">
        <f t="shared" si="14"/>
        <v>7717064.9199999999</v>
      </c>
      <c r="AJ309" s="41">
        <v>1192310382</v>
      </c>
      <c r="AK309" s="41">
        <v>1232694652</v>
      </c>
      <c r="AL309" s="41">
        <v>1353005153</v>
      </c>
      <c r="AM309" s="41">
        <v>1259336729</v>
      </c>
      <c r="AN309" s="41">
        <v>451001.26666494901</v>
      </c>
      <c r="AO309" s="44"/>
    </row>
    <row r="310" spans="1:41" s="34" customFormat="1" ht="16.5" x14ac:dyDescent="0.3">
      <c r="A310" s="34" t="s">
        <v>677</v>
      </c>
      <c r="B310" s="34" t="s">
        <v>527</v>
      </c>
      <c r="C310" s="34" t="s">
        <v>654</v>
      </c>
      <c r="D310" s="39">
        <v>1</v>
      </c>
      <c r="E310" s="39" t="s">
        <v>1246</v>
      </c>
      <c r="F310" s="40" t="s">
        <v>1190</v>
      </c>
      <c r="G310" s="41">
        <v>8704904956</v>
      </c>
      <c r="H310" s="42">
        <v>2.7399999999999998</v>
      </c>
      <c r="I310" s="41">
        <v>15317184182</v>
      </c>
      <c r="J310" s="41">
        <v>48536633.719999999</v>
      </c>
      <c r="K310" s="41">
        <v>48371579.439999998</v>
      </c>
      <c r="L310" s="41">
        <v>0</v>
      </c>
      <c r="M310" s="41">
        <v>48371579.439999998</v>
      </c>
      <c r="N310" s="41">
        <v>0</v>
      </c>
      <c r="O310" s="41">
        <v>0</v>
      </c>
      <c r="P310" s="41">
        <v>4580732.59</v>
      </c>
      <c r="Q310" s="41">
        <v>133613858</v>
      </c>
      <c r="R310" s="41">
        <v>0</v>
      </c>
      <c r="S310" s="41">
        <v>0</v>
      </c>
      <c r="T310" s="41">
        <v>45545138</v>
      </c>
      <c r="U310" s="41">
        <v>1305735.74</v>
      </c>
      <c r="V310" s="41">
        <v>5056315.3</v>
      </c>
      <c r="W310" s="41">
        <v>238473359.07000002</v>
      </c>
      <c r="X310" s="43">
        <v>2.3642364796444961E-2</v>
      </c>
      <c r="Y310" s="41">
        <v>44682.79</v>
      </c>
      <c r="Z310" s="41">
        <v>400500</v>
      </c>
      <c r="AA310" s="41">
        <v>8903.6558000000005</v>
      </c>
      <c r="AB310" s="41">
        <v>454086.44579999999</v>
      </c>
      <c r="AC310" s="41">
        <v>-6250</v>
      </c>
      <c r="AD310" s="41">
        <v>447836.44579999999</v>
      </c>
      <c r="AE310" s="41">
        <v>0</v>
      </c>
      <c r="AF310" s="41">
        <v>0</v>
      </c>
      <c r="AG310" s="43">
        <f t="shared" si="12"/>
        <v>52952312.030000001</v>
      </c>
      <c r="AH310" s="43">
        <f t="shared" si="13"/>
        <v>133613858</v>
      </c>
      <c r="AI310" s="43">
        <f t="shared" si="14"/>
        <v>51907189.039999999</v>
      </c>
      <c r="AJ310" s="41">
        <v>13723329943</v>
      </c>
      <c r="AK310" s="41">
        <v>15162474406</v>
      </c>
      <c r="AL310" s="41">
        <v>16147864117</v>
      </c>
      <c r="AM310" s="41">
        <v>15011222822</v>
      </c>
      <c r="AN310" s="41">
        <v>5384632.8396951091</v>
      </c>
      <c r="AO310" s="44"/>
    </row>
    <row r="311" spans="1:41" s="34" customFormat="1" ht="16.5" x14ac:dyDescent="0.3">
      <c r="A311" s="34" t="s">
        <v>678</v>
      </c>
      <c r="B311" s="34" t="s">
        <v>679</v>
      </c>
      <c r="C311" s="34" t="s">
        <v>654</v>
      </c>
      <c r="D311" s="39">
        <v>2</v>
      </c>
      <c r="E311" s="39" t="s">
        <v>1246</v>
      </c>
      <c r="F311" s="40" t="s">
        <v>1190</v>
      </c>
      <c r="G311" s="41">
        <v>3634430900</v>
      </c>
      <c r="H311" s="42">
        <v>2.6879999999999997</v>
      </c>
      <c r="I311" s="41">
        <v>4669706110</v>
      </c>
      <c r="J311" s="41">
        <v>14797224.630000001</v>
      </c>
      <c r="K311" s="41">
        <v>14656744.050000001</v>
      </c>
      <c r="L311" s="41">
        <v>0</v>
      </c>
      <c r="M311" s="41">
        <v>14656744.050000001</v>
      </c>
      <c r="N311" s="41">
        <v>0</v>
      </c>
      <c r="O311" s="41">
        <v>0</v>
      </c>
      <c r="P311" s="41">
        <v>1388858.14</v>
      </c>
      <c r="Q311" s="41">
        <v>38182400</v>
      </c>
      <c r="R311" s="41">
        <v>449985</v>
      </c>
      <c r="S311" s="41">
        <v>0</v>
      </c>
      <c r="T311" s="41">
        <v>41124051.630000003</v>
      </c>
      <c r="U311" s="41">
        <v>363443.09</v>
      </c>
      <c r="V311" s="41">
        <v>1526830.69</v>
      </c>
      <c r="W311" s="41">
        <v>97692312.599999994</v>
      </c>
      <c r="X311" s="43">
        <v>5.8650895503861745E-2</v>
      </c>
      <c r="Y311" s="41">
        <v>9750</v>
      </c>
      <c r="Z311" s="41">
        <v>16500</v>
      </c>
      <c r="AA311" s="41">
        <v>525</v>
      </c>
      <c r="AB311" s="41">
        <v>26775</v>
      </c>
      <c r="AC311" s="41">
        <v>0</v>
      </c>
      <c r="AD311" s="41">
        <v>26775</v>
      </c>
      <c r="AE311" s="41">
        <v>0</v>
      </c>
      <c r="AF311" s="41">
        <v>0</v>
      </c>
      <c r="AG311" s="43">
        <f t="shared" si="12"/>
        <v>16045602.190000001</v>
      </c>
      <c r="AH311" s="43">
        <f t="shared" si="13"/>
        <v>38632385</v>
      </c>
      <c r="AI311" s="43">
        <f t="shared" si="14"/>
        <v>43014325.410000004</v>
      </c>
      <c r="AJ311" s="41">
        <v>4292931120</v>
      </c>
      <c r="AK311" s="41">
        <v>4572228648</v>
      </c>
      <c r="AL311" s="41">
        <v>5209830340</v>
      </c>
      <c r="AM311" s="41">
        <v>4691663369.333333</v>
      </c>
      <c r="AN311" s="41">
        <v>1739231.0407672201</v>
      </c>
      <c r="AO311" s="44"/>
    </row>
    <row r="312" spans="1:41" s="34" customFormat="1" ht="16.5" x14ac:dyDescent="0.3">
      <c r="A312" s="34" t="s">
        <v>680</v>
      </c>
      <c r="B312" s="34" t="s">
        <v>681</v>
      </c>
      <c r="C312" s="34" t="s">
        <v>654</v>
      </c>
      <c r="D312" s="39">
        <v>3</v>
      </c>
      <c r="E312" s="39" t="s">
        <v>1246</v>
      </c>
      <c r="F312" s="40" t="s">
        <v>1191</v>
      </c>
      <c r="G312" s="41">
        <v>2568352700</v>
      </c>
      <c r="H312" s="42">
        <v>6.5710000000000006</v>
      </c>
      <c r="I312" s="41">
        <v>7173444543</v>
      </c>
      <c r="J312" s="41">
        <v>22730995.859999999</v>
      </c>
      <c r="K312" s="41">
        <v>22695853.559999999</v>
      </c>
      <c r="L312" s="41">
        <v>0</v>
      </c>
      <c r="M312" s="41">
        <v>22695853.559999999</v>
      </c>
      <c r="N312" s="41">
        <v>0</v>
      </c>
      <c r="O312" s="41">
        <v>0</v>
      </c>
      <c r="P312" s="41">
        <v>2148866.5499999998</v>
      </c>
      <c r="Q312" s="41">
        <v>99608057</v>
      </c>
      <c r="R312" s="41">
        <v>0</v>
      </c>
      <c r="S312" s="41">
        <v>0</v>
      </c>
      <c r="T312" s="41">
        <v>41157862.890000001</v>
      </c>
      <c r="U312" s="41">
        <v>770344.98</v>
      </c>
      <c r="V312" s="41">
        <v>2370805.88</v>
      </c>
      <c r="W312" s="41">
        <v>168751790.85999998</v>
      </c>
      <c r="X312" s="43">
        <v>5.3395919265646505E-2</v>
      </c>
      <c r="Y312" s="41">
        <v>13117.800000000001</v>
      </c>
      <c r="Z312" s="41">
        <v>69250</v>
      </c>
      <c r="AA312" s="41">
        <v>1647.356</v>
      </c>
      <c r="AB312" s="41">
        <v>84015.156000000003</v>
      </c>
      <c r="AC312" s="41">
        <v>0</v>
      </c>
      <c r="AD312" s="41">
        <v>84015.156000000003</v>
      </c>
      <c r="AE312" s="41">
        <v>0</v>
      </c>
      <c r="AF312" s="41">
        <v>0</v>
      </c>
      <c r="AG312" s="43">
        <f t="shared" si="12"/>
        <v>24844720.109999999</v>
      </c>
      <c r="AH312" s="43">
        <f t="shared" si="13"/>
        <v>99608057</v>
      </c>
      <c r="AI312" s="43">
        <f t="shared" si="14"/>
        <v>44299013.75</v>
      </c>
      <c r="AJ312" s="41">
        <v>6333547230</v>
      </c>
      <c r="AK312" s="41">
        <v>7112424764</v>
      </c>
      <c r="AL312" s="41">
        <v>7722046603</v>
      </c>
      <c r="AM312" s="41">
        <v>7056006199</v>
      </c>
      <c r="AN312" s="41">
        <v>2574012.9603177989</v>
      </c>
      <c r="AO312" s="44"/>
    </row>
    <row r="313" spans="1:41" s="34" customFormat="1" ht="16.5" x14ac:dyDescent="0.3">
      <c r="A313" s="34" t="s">
        <v>682</v>
      </c>
      <c r="B313" s="34" t="s">
        <v>683</v>
      </c>
      <c r="C313" s="34" t="s">
        <v>654</v>
      </c>
      <c r="D313" s="39">
        <v>1</v>
      </c>
      <c r="E313" s="39" t="s">
        <v>1246</v>
      </c>
      <c r="F313" s="40" t="s">
        <v>1190</v>
      </c>
      <c r="G313" s="41">
        <v>3504864500</v>
      </c>
      <c r="H313" s="42">
        <v>3.1779999999999999</v>
      </c>
      <c r="I313" s="41">
        <v>4851035586</v>
      </c>
      <c r="J313" s="41">
        <v>15371816.029999999</v>
      </c>
      <c r="K313" s="41">
        <v>15312356.26</v>
      </c>
      <c r="L313" s="41">
        <v>0</v>
      </c>
      <c r="M313" s="41">
        <v>15312356.26</v>
      </c>
      <c r="N313" s="41">
        <v>0</v>
      </c>
      <c r="O313" s="41">
        <v>0</v>
      </c>
      <c r="P313" s="41">
        <v>1450049.24</v>
      </c>
      <c r="Q313" s="41">
        <v>28089473</v>
      </c>
      <c r="R313" s="41">
        <v>0</v>
      </c>
      <c r="S313" s="41">
        <v>0</v>
      </c>
      <c r="T313" s="41">
        <v>64928192.649999999</v>
      </c>
      <c r="U313" s="41">
        <v>0</v>
      </c>
      <c r="V313" s="41">
        <v>1590871.61</v>
      </c>
      <c r="W313" s="41">
        <v>111370942.76000001</v>
      </c>
      <c r="X313" s="43">
        <v>2.8799115964939795E-2</v>
      </c>
      <c r="Y313" s="41">
        <v>21000</v>
      </c>
      <c r="Z313" s="41">
        <v>37000</v>
      </c>
      <c r="AA313" s="41">
        <v>1160</v>
      </c>
      <c r="AB313" s="41">
        <v>59160</v>
      </c>
      <c r="AC313" s="41">
        <v>0</v>
      </c>
      <c r="AD313" s="41">
        <v>59160</v>
      </c>
      <c r="AE313" s="41">
        <v>0</v>
      </c>
      <c r="AF313" s="41">
        <v>0</v>
      </c>
      <c r="AG313" s="43">
        <f t="shared" si="12"/>
        <v>16762405.5</v>
      </c>
      <c r="AH313" s="43">
        <f t="shared" si="13"/>
        <v>28089473</v>
      </c>
      <c r="AI313" s="43">
        <f t="shared" si="14"/>
        <v>66519064.259999998</v>
      </c>
      <c r="AJ313" s="41">
        <v>4418182910</v>
      </c>
      <c r="AK313" s="41">
        <v>4772616612</v>
      </c>
      <c r="AL313" s="41">
        <v>5693412118</v>
      </c>
      <c r="AM313" s="41">
        <v>4961403880</v>
      </c>
      <c r="AN313" s="41">
        <v>1897802.141529294</v>
      </c>
      <c r="AO313" s="44"/>
    </row>
    <row r="314" spans="1:41" s="34" customFormat="1" ht="16.5" x14ac:dyDescent="0.3">
      <c r="A314" s="34" t="s">
        <v>684</v>
      </c>
      <c r="B314" s="34" t="s">
        <v>685</v>
      </c>
      <c r="C314" s="34" t="s">
        <v>654</v>
      </c>
      <c r="D314" s="39">
        <v>2</v>
      </c>
      <c r="E314" s="39" t="s">
        <v>1247</v>
      </c>
      <c r="F314" s="40" t="s">
        <v>1190</v>
      </c>
      <c r="G314" s="41">
        <v>11641869053</v>
      </c>
      <c r="H314" s="42">
        <v>1.75</v>
      </c>
      <c r="I314" s="41">
        <v>11925988575</v>
      </c>
      <c r="J314" s="41">
        <v>37790714.82</v>
      </c>
      <c r="K314" s="41">
        <v>37652473.530000001</v>
      </c>
      <c r="L314" s="41">
        <v>0</v>
      </c>
      <c r="M314" s="41">
        <v>37652473.530000001</v>
      </c>
      <c r="N314" s="41">
        <v>0</v>
      </c>
      <c r="O314" s="41">
        <v>0</v>
      </c>
      <c r="P314" s="41">
        <v>3565304.8</v>
      </c>
      <c r="Q314" s="41">
        <v>106953481</v>
      </c>
      <c r="R314" s="41">
        <v>0</v>
      </c>
      <c r="S314" s="41">
        <v>0</v>
      </c>
      <c r="T314" s="41">
        <v>51578686.859999999</v>
      </c>
      <c r="U314" s="41">
        <v>0</v>
      </c>
      <c r="V314" s="41">
        <v>3970315.44</v>
      </c>
      <c r="W314" s="41">
        <v>203720261.63</v>
      </c>
      <c r="X314" s="43">
        <v>2.6150099547903118E-2</v>
      </c>
      <c r="Y314" s="41">
        <v>24375.31</v>
      </c>
      <c r="Z314" s="41">
        <v>115250</v>
      </c>
      <c r="AA314" s="41">
        <v>2792.5061999999998</v>
      </c>
      <c r="AB314" s="41">
        <v>142417.8162</v>
      </c>
      <c r="AC314" s="41">
        <v>-1250</v>
      </c>
      <c r="AD314" s="41">
        <v>141167.8162</v>
      </c>
      <c r="AE314" s="41">
        <v>0</v>
      </c>
      <c r="AF314" s="41">
        <v>0</v>
      </c>
      <c r="AG314" s="43">
        <f t="shared" si="12"/>
        <v>41217778.329999998</v>
      </c>
      <c r="AH314" s="43">
        <f t="shared" si="13"/>
        <v>106953481</v>
      </c>
      <c r="AI314" s="43">
        <f t="shared" si="14"/>
        <v>55549002.299999997</v>
      </c>
      <c r="AJ314" s="41">
        <v>11298706681</v>
      </c>
      <c r="AK314" s="41">
        <v>11887127948</v>
      </c>
      <c r="AL314" s="41">
        <v>12929317307</v>
      </c>
      <c r="AM314" s="41">
        <v>12038383978.666666</v>
      </c>
      <c r="AN314" s="41">
        <v>4318060.6019350803</v>
      </c>
      <c r="AO314" s="44"/>
    </row>
    <row r="315" spans="1:41" s="34" customFormat="1" ht="16.5" x14ac:dyDescent="0.3">
      <c r="A315" s="34" t="s">
        <v>686</v>
      </c>
      <c r="B315" s="34" t="s">
        <v>687</v>
      </c>
      <c r="C315" s="34" t="s">
        <v>654</v>
      </c>
      <c r="D315" s="39">
        <v>3</v>
      </c>
      <c r="E315" s="39" t="s">
        <v>1247</v>
      </c>
      <c r="F315" s="40" t="s">
        <v>1190</v>
      </c>
      <c r="G315" s="41">
        <v>4408615815</v>
      </c>
      <c r="H315" s="42">
        <v>2.766</v>
      </c>
      <c r="I315" s="41">
        <v>5313455541</v>
      </c>
      <c r="J315" s="41">
        <v>16837118.510000002</v>
      </c>
      <c r="K315" s="41">
        <v>16822339.740000002</v>
      </c>
      <c r="L315" s="41">
        <v>0</v>
      </c>
      <c r="M315" s="41">
        <v>16822339.740000002</v>
      </c>
      <c r="N315" s="41">
        <v>0</v>
      </c>
      <c r="O315" s="41">
        <v>0</v>
      </c>
      <c r="P315" s="41">
        <v>1592810.57</v>
      </c>
      <c r="Q315" s="41">
        <v>80421898</v>
      </c>
      <c r="R315" s="41">
        <v>0</v>
      </c>
      <c r="S315" s="41">
        <v>0</v>
      </c>
      <c r="T315" s="41">
        <v>20828972.550000001</v>
      </c>
      <c r="U315" s="41">
        <v>440861.58</v>
      </c>
      <c r="V315" s="41">
        <v>1799216.95</v>
      </c>
      <c r="W315" s="41">
        <v>121906099.39</v>
      </c>
      <c r="X315" s="43">
        <v>2.0838692610825989E-2</v>
      </c>
      <c r="Y315" s="41">
        <v>3250</v>
      </c>
      <c r="Z315" s="41">
        <v>28750</v>
      </c>
      <c r="AA315" s="41">
        <v>640</v>
      </c>
      <c r="AB315" s="41">
        <v>32640</v>
      </c>
      <c r="AC315" s="41">
        <v>-3000</v>
      </c>
      <c r="AD315" s="41">
        <v>29640</v>
      </c>
      <c r="AE315" s="41">
        <v>0</v>
      </c>
      <c r="AF315" s="41">
        <v>0</v>
      </c>
      <c r="AG315" s="43">
        <f t="shared" si="12"/>
        <v>18415150.310000002</v>
      </c>
      <c r="AH315" s="43">
        <f t="shared" si="13"/>
        <v>80421898</v>
      </c>
      <c r="AI315" s="43">
        <f t="shared" si="14"/>
        <v>23069051.079999998</v>
      </c>
      <c r="AJ315" s="41">
        <v>4997715524</v>
      </c>
      <c r="AK315" s="41">
        <v>5390446747</v>
      </c>
      <c r="AL315" s="41">
        <v>5801235372</v>
      </c>
      <c r="AM315" s="41">
        <v>5396465881</v>
      </c>
      <c r="AN315" s="41">
        <v>1935955.9930420711</v>
      </c>
      <c r="AO315" s="44"/>
    </row>
    <row r="316" spans="1:41" s="34" customFormat="1" ht="16.5" x14ac:dyDescent="0.3">
      <c r="A316" s="34" t="s">
        <v>688</v>
      </c>
      <c r="B316" s="34" t="s">
        <v>689</v>
      </c>
      <c r="C316" s="34" t="s">
        <v>654</v>
      </c>
      <c r="D316" s="39">
        <v>1</v>
      </c>
      <c r="E316" s="39" t="s">
        <v>1246</v>
      </c>
      <c r="F316" s="40" t="s">
        <v>1190</v>
      </c>
      <c r="G316" s="41">
        <v>2367893200</v>
      </c>
      <c r="H316" s="42">
        <v>6.2590000000000003</v>
      </c>
      <c r="I316" s="41">
        <v>7063532944</v>
      </c>
      <c r="J316" s="41">
        <v>22382711.289999999</v>
      </c>
      <c r="K316" s="41">
        <v>22342241.149999999</v>
      </c>
      <c r="L316" s="41">
        <v>0</v>
      </c>
      <c r="M316" s="41">
        <v>22342241.149999999</v>
      </c>
      <c r="N316" s="41">
        <v>0</v>
      </c>
      <c r="O316" s="41">
        <v>0</v>
      </c>
      <c r="P316" s="41">
        <v>2115488.6800000002</v>
      </c>
      <c r="Q316" s="41">
        <v>83236988</v>
      </c>
      <c r="R316" s="41">
        <v>0</v>
      </c>
      <c r="S316" s="41">
        <v>0</v>
      </c>
      <c r="T316" s="41">
        <v>37697532.670000002</v>
      </c>
      <c r="U316" s="41">
        <v>473582</v>
      </c>
      <c r="V316" s="41">
        <v>2339181.5</v>
      </c>
      <c r="W316" s="41">
        <v>148205014</v>
      </c>
      <c r="X316" s="43">
        <v>4.8853140714232711E-2</v>
      </c>
      <c r="Y316" s="41">
        <v>27492.47</v>
      </c>
      <c r="Z316" s="41">
        <v>149250</v>
      </c>
      <c r="AA316" s="41">
        <v>3534.8494000000001</v>
      </c>
      <c r="AB316" s="41">
        <v>180277.31940000001</v>
      </c>
      <c r="AC316" s="41">
        <v>0</v>
      </c>
      <c r="AD316" s="41">
        <v>180277.31940000001</v>
      </c>
      <c r="AE316" s="41">
        <v>0</v>
      </c>
      <c r="AF316" s="41">
        <v>0</v>
      </c>
      <c r="AG316" s="43">
        <f t="shared" si="12"/>
        <v>24457729.829999998</v>
      </c>
      <c r="AH316" s="43">
        <f t="shared" si="13"/>
        <v>83236988</v>
      </c>
      <c r="AI316" s="43">
        <f t="shared" si="14"/>
        <v>40510296.170000002</v>
      </c>
      <c r="AJ316" s="41">
        <v>6545133891</v>
      </c>
      <c r="AK316" s="41">
        <v>7017551418</v>
      </c>
      <c r="AL316" s="41">
        <v>7670531584</v>
      </c>
      <c r="AM316" s="41">
        <v>7077738964.333333</v>
      </c>
      <c r="AN316" s="41">
        <v>2556841.3378227721</v>
      </c>
      <c r="AO316" s="44"/>
    </row>
    <row r="317" spans="1:41" s="34" customFormat="1" ht="16.5" x14ac:dyDescent="0.3">
      <c r="A317" s="34" t="s">
        <v>690</v>
      </c>
      <c r="B317" s="34" t="s">
        <v>691</v>
      </c>
      <c r="C317" s="34" t="s">
        <v>654</v>
      </c>
      <c r="D317" s="39">
        <v>2</v>
      </c>
      <c r="E317" s="39" t="s">
        <v>1246</v>
      </c>
      <c r="F317" s="40" t="s">
        <v>1190</v>
      </c>
      <c r="G317" s="41">
        <v>902341000</v>
      </c>
      <c r="H317" s="42">
        <v>3.2170000000000001</v>
      </c>
      <c r="I317" s="41">
        <v>1411402310</v>
      </c>
      <c r="J317" s="41">
        <v>4472409.3</v>
      </c>
      <c r="K317" s="41">
        <v>4472313.78</v>
      </c>
      <c r="L317" s="41">
        <v>0</v>
      </c>
      <c r="M317" s="41">
        <v>4472313.78</v>
      </c>
      <c r="N317" s="41">
        <v>0</v>
      </c>
      <c r="O317" s="41">
        <v>0</v>
      </c>
      <c r="P317" s="41">
        <v>423411.93</v>
      </c>
      <c r="Q317" s="41">
        <v>12091529</v>
      </c>
      <c r="R317" s="41">
        <v>0</v>
      </c>
      <c r="S317" s="41">
        <v>0</v>
      </c>
      <c r="T317" s="41">
        <v>11568340.439999999</v>
      </c>
      <c r="U317" s="41">
        <v>0</v>
      </c>
      <c r="V317" s="41">
        <v>467244.71</v>
      </c>
      <c r="W317" s="41">
        <v>29022839.859999999</v>
      </c>
      <c r="X317" s="43">
        <v>2.6362779465722349E-2</v>
      </c>
      <c r="Y317" s="41">
        <v>6558.9100000000008</v>
      </c>
      <c r="Z317" s="41">
        <v>31500</v>
      </c>
      <c r="AA317" s="41">
        <v>761.17820000000006</v>
      </c>
      <c r="AB317" s="41">
        <v>38820.088200000006</v>
      </c>
      <c r="AC317" s="41">
        <v>-750</v>
      </c>
      <c r="AD317" s="41">
        <v>38070.088200000006</v>
      </c>
      <c r="AE317" s="41">
        <v>0</v>
      </c>
      <c r="AF317" s="41">
        <v>0</v>
      </c>
      <c r="AG317" s="43">
        <f t="shared" si="12"/>
        <v>4895725.71</v>
      </c>
      <c r="AH317" s="43">
        <f t="shared" si="13"/>
        <v>12091529</v>
      </c>
      <c r="AI317" s="43">
        <f t="shared" si="14"/>
        <v>12035585.15</v>
      </c>
      <c r="AJ317" s="41">
        <v>1297821278</v>
      </c>
      <c r="AK317" s="41">
        <v>1401735519</v>
      </c>
      <c r="AL317" s="41">
        <v>1530169578</v>
      </c>
      <c r="AM317" s="41">
        <v>1409908791.6666667</v>
      </c>
      <c r="AN317" s="41">
        <v>510056.01594347402</v>
      </c>
      <c r="AO317" s="44"/>
    </row>
    <row r="318" spans="1:41" s="34" customFormat="1" ht="16.5" x14ac:dyDescent="0.3">
      <c r="A318" s="34" t="s">
        <v>692</v>
      </c>
      <c r="B318" s="34" t="s">
        <v>693</v>
      </c>
      <c r="C318" s="34" t="s">
        <v>654</v>
      </c>
      <c r="D318" s="39">
        <v>3</v>
      </c>
      <c r="E318" s="39" t="s">
        <v>1246</v>
      </c>
      <c r="F318" s="40" t="s">
        <v>1190</v>
      </c>
      <c r="G318" s="41">
        <v>4274447300</v>
      </c>
      <c r="H318" s="42">
        <v>5.5780000000000003</v>
      </c>
      <c r="I318" s="41">
        <v>12302457275</v>
      </c>
      <c r="J318" s="41">
        <v>38983657.539999999</v>
      </c>
      <c r="K318" s="41">
        <v>39000718.890000001</v>
      </c>
      <c r="L318" s="41">
        <v>0</v>
      </c>
      <c r="M318" s="41">
        <v>39000718.890000001</v>
      </c>
      <c r="N318" s="41">
        <v>0</v>
      </c>
      <c r="O318" s="41">
        <v>0</v>
      </c>
      <c r="P318" s="41">
        <v>3692239.01</v>
      </c>
      <c r="Q318" s="41">
        <v>140773479</v>
      </c>
      <c r="R318" s="41">
        <v>0</v>
      </c>
      <c r="S318" s="41">
        <v>0</v>
      </c>
      <c r="T318" s="41">
        <v>49204118.770000003</v>
      </c>
      <c r="U318" s="41">
        <v>1707356.84</v>
      </c>
      <c r="V318" s="41">
        <v>4047947</v>
      </c>
      <c r="W318" s="41">
        <v>238425859.51000002</v>
      </c>
      <c r="X318" s="43">
        <v>4.8565526054968035E-2</v>
      </c>
      <c r="Y318" s="41">
        <v>11750</v>
      </c>
      <c r="Z318" s="41">
        <v>74000</v>
      </c>
      <c r="AA318" s="41">
        <v>1715</v>
      </c>
      <c r="AB318" s="41">
        <v>87465</v>
      </c>
      <c r="AC318" s="41">
        <v>-750</v>
      </c>
      <c r="AD318" s="41">
        <v>86715</v>
      </c>
      <c r="AE318" s="41">
        <v>0</v>
      </c>
      <c r="AF318" s="41">
        <v>0</v>
      </c>
      <c r="AG318" s="43">
        <f t="shared" si="12"/>
        <v>42692957.899999999</v>
      </c>
      <c r="AH318" s="43">
        <f t="shared" si="13"/>
        <v>140773479</v>
      </c>
      <c r="AI318" s="43">
        <f t="shared" si="14"/>
        <v>54959422.610000007</v>
      </c>
      <c r="AJ318" s="41">
        <v>11397123094</v>
      </c>
      <c r="AK318" s="41">
        <v>12137515115</v>
      </c>
      <c r="AL318" s="41">
        <v>14410506752</v>
      </c>
      <c r="AM318" s="41">
        <v>12648381653.666666</v>
      </c>
      <c r="AN318" s="41">
        <v>4805515.8451460162</v>
      </c>
      <c r="AO318" s="44"/>
    </row>
    <row r="319" spans="1:41" s="34" customFormat="1" ht="16.5" x14ac:dyDescent="0.3">
      <c r="A319" s="34" t="s">
        <v>694</v>
      </c>
      <c r="B319" s="34" t="s">
        <v>695</v>
      </c>
      <c r="C319" s="34" t="s">
        <v>654</v>
      </c>
      <c r="D319" s="39">
        <v>1</v>
      </c>
      <c r="E319" s="39" t="s">
        <v>1246</v>
      </c>
      <c r="F319" s="40" t="s">
        <v>1190</v>
      </c>
      <c r="G319" s="41">
        <v>1530167465</v>
      </c>
      <c r="H319" s="42">
        <v>7.3160000000000007</v>
      </c>
      <c r="I319" s="41">
        <v>5534452074</v>
      </c>
      <c r="J319" s="41">
        <v>17537405.699999999</v>
      </c>
      <c r="K319" s="41">
        <v>17504908.349999998</v>
      </c>
      <c r="L319" s="41">
        <v>0</v>
      </c>
      <c r="M319" s="41">
        <v>17504908.349999998</v>
      </c>
      <c r="N319" s="41">
        <v>0</v>
      </c>
      <c r="O319" s="41">
        <v>0</v>
      </c>
      <c r="P319" s="41">
        <v>1657532.02</v>
      </c>
      <c r="Q319" s="41">
        <v>61065639</v>
      </c>
      <c r="R319" s="41">
        <v>0</v>
      </c>
      <c r="S319" s="41">
        <v>0</v>
      </c>
      <c r="T319" s="41">
        <v>29597118.699999999</v>
      </c>
      <c r="U319" s="41">
        <v>306033.49</v>
      </c>
      <c r="V319" s="41">
        <v>1807464.79</v>
      </c>
      <c r="W319" s="41">
        <v>111938696.35000001</v>
      </c>
      <c r="X319" s="43">
        <v>5.7965887402586E-2</v>
      </c>
      <c r="Y319" s="41">
        <v>18553.419999999998</v>
      </c>
      <c r="Z319" s="41">
        <v>92000</v>
      </c>
      <c r="AA319" s="41">
        <v>2211.0684000000001</v>
      </c>
      <c r="AB319" s="41">
        <v>112764.4884</v>
      </c>
      <c r="AC319" s="41">
        <v>0</v>
      </c>
      <c r="AD319" s="41">
        <v>112764.4884</v>
      </c>
      <c r="AE319" s="41">
        <v>0</v>
      </c>
      <c r="AF319" s="41">
        <v>0</v>
      </c>
      <c r="AG319" s="43">
        <f t="shared" si="12"/>
        <v>19162440.369999997</v>
      </c>
      <c r="AH319" s="43">
        <f t="shared" si="13"/>
        <v>61065639</v>
      </c>
      <c r="AI319" s="43">
        <f t="shared" si="14"/>
        <v>31710616.979999997</v>
      </c>
      <c r="AJ319" s="41">
        <v>5000144250</v>
      </c>
      <c r="AK319" s="41">
        <v>5420738898</v>
      </c>
      <c r="AL319" s="41">
        <v>5750769620</v>
      </c>
      <c r="AM319" s="41">
        <v>5390550922.666667</v>
      </c>
      <c r="AN319" s="41">
        <v>1917458.9225391601</v>
      </c>
      <c r="AO319" s="44"/>
    </row>
    <row r="320" spans="1:41" s="34" customFormat="1" ht="16.5" x14ac:dyDescent="0.3">
      <c r="A320" s="34" t="s">
        <v>696</v>
      </c>
      <c r="B320" s="34" t="s">
        <v>697</v>
      </c>
      <c r="C320" s="34" t="s">
        <v>654</v>
      </c>
      <c r="D320" s="39">
        <v>2</v>
      </c>
      <c r="E320" s="39" t="s">
        <v>1247</v>
      </c>
      <c r="F320" s="40" t="s">
        <v>1190</v>
      </c>
      <c r="G320" s="41">
        <v>1519269100</v>
      </c>
      <c r="H320" s="42">
        <v>2.669</v>
      </c>
      <c r="I320" s="41">
        <v>2255323009</v>
      </c>
      <c r="J320" s="41">
        <v>7146599.8899999997</v>
      </c>
      <c r="K320" s="41">
        <v>7144566.8799999999</v>
      </c>
      <c r="L320" s="41">
        <v>0</v>
      </c>
      <c r="M320" s="41">
        <v>7144566.8799999999</v>
      </c>
      <c r="N320" s="41">
        <v>0</v>
      </c>
      <c r="O320" s="41">
        <v>0</v>
      </c>
      <c r="P320" s="41">
        <v>676411.66</v>
      </c>
      <c r="Q320" s="41">
        <v>19974886</v>
      </c>
      <c r="R320" s="41">
        <v>0</v>
      </c>
      <c r="S320" s="41">
        <v>0</v>
      </c>
      <c r="T320" s="41">
        <v>11988684.17</v>
      </c>
      <c r="U320" s="41">
        <v>0</v>
      </c>
      <c r="V320" s="41">
        <v>750116</v>
      </c>
      <c r="W320" s="41">
        <v>40534664.710000001</v>
      </c>
      <c r="X320" s="43">
        <v>7.4514601191676244E-2</v>
      </c>
      <c r="Y320" s="41">
        <v>8706.16</v>
      </c>
      <c r="Z320" s="41">
        <v>46250</v>
      </c>
      <c r="AA320" s="41">
        <v>1099.1232</v>
      </c>
      <c r="AB320" s="41">
        <v>56055.283200000005</v>
      </c>
      <c r="AC320" s="41">
        <v>0</v>
      </c>
      <c r="AD320" s="41">
        <v>56055.283200000005</v>
      </c>
      <c r="AE320" s="41">
        <v>0</v>
      </c>
      <c r="AF320" s="41">
        <v>0</v>
      </c>
      <c r="AG320" s="43">
        <f t="shared" si="12"/>
        <v>7820978.54</v>
      </c>
      <c r="AH320" s="43">
        <f t="shared" si="13"/>
        <v>19974886</v>
      </c>
      <c r="AI320" s="43">
        <f t="shared" si="14"/>
        <v>12738800.17</v>
      </c>
      <c r="AJ320" s="41">
        <v>2008559868</v>
      </c>
      <c r="AK320" s="41">
        <v>2250349319</v>
      </c>
      <c r="AL320" s="41">
        <v>2506631084</v>
      </c>
      <c r="AM320" s="41">
        <v>2255180090.3333335</v>
      </c>
      <c r="AN320" s="41">
        <v>835542.859122972</v>
      </c>
      <c r="AO320" s="44"/>
    </row>
    <row r="321" spans="1:41" s="34" customFormat="1" ht="16.5" x14ac:dyDescent="0.3">
      <c r="A321" s="34" t="s">
        <v>698</v>
      </c>
      <c r="B321" s="34" t="s">
        <v>699</v>
      </c>
      <c r="C321" s="34" t="s">
        <v>654</v>
      </c>
      <c r="D321" s="39">
        <v>3</v>
      </c>
      <c r="E321" s="39" t="s">
        <v>1246</v>
      </c>
      <c r="F321" s="40" t="s">
        <v>1190</v>
      </c>
      <c r="G321" s="41">
        <v>753179600</v>
      </c>
      <c r="H321" s="42">
        <v>3.7919999999999998</v>
      </c>
      <c r="I321" s="41">
        <v>1254551201</v>
      </c>
      <c r="J321" s="41">
        <v>3975384.21</v>
      </c>
      <c r="K321" s="41">
        <v>4007825.81</v>
      </c>
      <c r="L321" s="41">
        <v>0</v>
      </c>
      <c r="M321" s="41">
        <v>4007825.81</v>
      </c>
      <c r="N321" s="41">
        <v>0</v>
      </c>
      <c r="O321" s="41">
        <v>0</v>
      </c>
      <c r="P321" s="41">
        <v>379253.9</v>
      </c>
      <c r="Q321" s="41">
        <v>15382875</v>
      </c>
      <c r="R321" s="41">
        <v>0</v>
      </c>
      <c r="S321" s="41">
        <v>0</v>
      </c>
      <c r="T321" s="41">
        <v>8376703.21</v>
      </c>
      <c r="U321" s="41">
        <v>0</v>
      </c>
      <c r="V321" s="41">
        <v>412701</v>
      </c>
      <c r="W321" s="41">
        <v>28559358.920000002</v>
      </c>
      <c r="X321" s="43">
        <v>3.0985841866877389E-2</v>
      </c>
      <c r="Y321" s="41">
        <v>2000</v>
      </c>
      <c r="Z321" s="41">
        <v>34000</v>
      </c>
      <c r="AA321" s="41">
        <v>720</v>
      </c>
      <c r="AB321" s="41">
        <v>36720</v>
      </c>
      <c r="AC321" s="41">
        <v>0</v>
      </c>
      <c r="AD321" s="41">
        <v>36720</v>
      </c>
      <c r="AE321" s="41">
        <v>0</v>
      </c>
      <c r="AF321" s="41">
        <v>0</v>
      </c>
      <c r="AG321" s="43">
        <f t="shared" si="12"/>
        <v>4387079.71</v>
      </c>
      <c r="AH321" s="43">
        <f t="shared" si="13"/>
        <v>15382875</v>
      </c>
      <c r="AI321" s="43">
        <f t="shared" si="14"/>
        <v>8789404.2100000009</v>
      </c>
      <c r="AJ321" s="41">
        <v>1107829113</v>
      </c>
      <c r="AK321" s="41">
        <v>1238104463</v>
      </c>
      <c r="AL321" s="41">
        <v>1381727389</v>
      </c>
      <c r="AM321" s="41">
        <v>1242553655</v>
      </c>
      <c r="AN321" s="41">
        <v>460575.33575753699</v>
      </c>
      <c r="AO321" s="44"/>
    </row>
    <row r="322" spans="1:41" s="34" customFormat="1" ht="16.5" x14ac:dyDescent="0.3">
      <c r="A322" s="34" t="s">
        <v>700</v>
      </c>
      <c r="B322" s="34" t="s">
        <v>701</v>
      </c>
      <c r="C322" s="34" t="s">
        <v>654</v>
      </c>
      <c r="D322" s="39">
        <v>1</v>
      </c>
      <c r="E322" s="39" t="s">
        <v>1246</v>
      </c>
      <c r="F322" s="40" t="s">
        <v>1191</v>
      </c>
      <c r="G322" s="41">
        <v>3161614200</v>
      </c>
      <c r="H322" s="42">
        <v>12.033999999999999</v>
      </c>
      <c r="I322" s="41">
        <v>17030986733</v>
      </c>
      <c r="J322" s="41">
        <v>53967273.629999995</v>
      </c>
      <c r="K322" s="41">
        <v>53902887.809999995</v>
      </c>
      <c r="L322" s="41">
        <v>0</v>
      </c>
      <c r="M322" s="41">
        <v>53902887.809999995</v>
      </c>
      <c r="N322" s="41">
        <v>0</v>
      </c>
      <c r="O322" s="41">
        <v>0</v>
      </c>
      <c r="P322" s="41">
        <v>5103476.42</v>
      </c>
      <c r="Q322" s="41">
        <v>207269706</v>
      </c>
      <c r="R322" s="41">
        <v>0</v>
      </c>
      <c r="S322" s="41">
        <v>0</v>
      </c>
      <c r="T322" s="41">
        <v>108551551</v>
      </c>
      <c r="U322" s="41">
        <v>0</v>
      </c>
      <c r="V322" s="41">
        <v>5640659.9500000002</v>
      </c>
      <c r="W322" s="41">
        <v>380468281.18000001</v>
      </c>
      <c r="X322" s="43">
        <v>9.9283176469315976E-2</v>
      </c>
      <c r="Y322" s="41">
        <v>83122.600000000006</v>
      </c>
      <c r="Z322" s="41">
        <v>295500</v>
      </c>
      <c r="AA322" s="41">
        <v>7572.4519999999993</v>
      </c>
      <c r="AB322" s="41">
        <v>386195.05199999997</v>
      </c>
      <c r="AC322" s="41">
        <v>0</v>
      </c>
      <c r="AD322" s="41">
        <v>386195.05199999997</v>
      </c>
      <c r="AE322" s="41">
        <v>0</v>
      </c>
      <c r="AF322" s="41">
        <v>0</v>
      </c>
      <c r="AG322" s="43">
        <f t="shared" ref="AG322:AG385" si="15">SUM(M322:P322)</f>
        <v>59006364.229999997</v>
      </c>
      <c r="AH322" s="43">
        <f t="shared" ref="AH322:AH385" si="16">SUM(Q322:S322)</f>
        <v>207269706</v>
      </c>
      <c r="AI322" s="43">
        <f t="shared" ref="AI322:AI385" si="17">SUM(T322:V322)</f>
        <v>114192210.95</v>
      </c>
      <c r="AJ322" s="41">
        <v>14792322732</v>
      </c>
      <c r="AK322" s="41">
        <v>16921996786</v>
      </c>
      <c r="AL322" s="41">
        <v>18296378472</v>
      </c>
      <c r="AM322" s="41">
        <v>16670232663.333334</v>
      </c>
      <c r="AN322" s="41">
        <v>6098786.7252071761</v>
      </c>
      <c r="AO322" s="44"/>
    </row>
    <row r="323" spans="1:41" s="34" customFormat="1" ht="16.5" x14ac:dyDescent="0.3">
      <c r="A323" s="34" t="s">
        <v>702</v>
      </c>
      <c r="B323" s="34" t="s">
        <v>703</v>
      </c>
      <c r="C323" s="34" t="s">
        <v>704</v>
      </c>
      <c r="D323" s="39">
        <v>2</v>
      </c>
      <c r="E323" s="39" t="s">
        <v>1247</v>
      </c>
      <c r="F323" s="40" t="s">
        <v>1190</v>
      </c>
      <c r="G323" s="41">
        <v>1242480000</v>
      </c>
      <c r="H323" s="42">
        <v>0.497</v>
      </c>
      <c r="I323" s="41">
        <v>1169155127</v>
      </c>
      <c r="J323" s="41">
        <v>2130889.7800000003</v>
      </c>
      <c r="K323" s="41">
        <v>2130889.7800000003</v>
      </c>
      <c r="L323" s="41">
        <v>0</v>
      </c>
      <c r="M323" s="41">
        <v>2130889.7800000003</v>
      </c>
      <c r="N323" s="41">
        <v>135762.22</v>
      </c>
      <c r="O323" s="41">
        <v>0</v>
      </c>
      <c r="P323" s="41">
        <v>321701.57</v>
      </c>
      <c r="Q323" s="41">
        <v>348900</v>
      </c>
      <c r="R323" s="41">
        <v>0</v>
      </c>
      <c r="S323" s="41">
        <v>0</v>
      </c>
      <c r="T323" s="41">
        <v>3233546.08</v>
      </c>
      <c r="U323" s="41">
        <v>0</v>
      </c>
      <c r="V323" s="41">
        <v>0</v>
      </c>
      <c r="W323" s="41">
        <v>6170799.6500000004</v>
      </c>
      <c r="X323" s="43">
        <v>8.3149950501109193E-3</v>
      </c>
      <c r="Y323" s="41">
        <v>0</v>
      </c>
      <c r="Z323" s="41">
        <v>1500</v>
      </c>
      <c r="AA323" s="41">
        <v>30</v>
      </c>
      <c r="AB323" s="41">
        <v>1530</v>
      </c>
      <c r="AC323" s="41">
        <v>0</v>
      </c>
      <c r="AD323" s="41">
        <v>1530</v>
      </c>
      <c r="AE323" s="41">
        <v>0</v>
      </c>
      <c r="AF323" s="41">
        <v>0</v>
      </c>
      <c r="AG323" s="43">
        <f t="shared" si="15"/>
        <v>2588353.5700000003</v>
      </c>
      <c r="AH323" s="43">
        <f t="shared" si="16"/>
        <v>348900</v>
      </c>
      <c r="AI323" s="43">
        <f t="shared" si="17"/>
        <v>3233546.08</v>
      </c>
      <c r="AJ323" s="41">
        <v>1461222836</v>
      </c>
      <c r="AK323" s="41">
        <v>1462314264</v>
      </c>
      <c r="AL323" s="41">
        <v>1366413725</v>
      </c>
      <c r="AM323" s="41">
        <v>1429983608.3333333</v>
      </c>
      <c r="AN323" s="41">
        <v>455470.78619542503</v>
      </c>
      <c r="AO323" s="44"/>
    </row>
    <row r="324" spans="1:41" s="34" customFormat="1" ht="16.5" x14ac:dyDescent="0.3">
      <c r="A324" s="34" t="s">
        <v>705</v>
      </c>
      <c r="B324" s="34" t="s">
        <v>706</v>
      </c>
      <c r="C324" s="34" t="s">
        <v>704</v>
      </c>
      <c r="D324" s="39">
        <v>3</v>
      </c>
      <c r="E324" s="39" t="s">
        <v>1247</v>
      </c>
      <c r="F324" s="40" t="s">
        <v>1190</v>
      </c>
      <c r="G324" s="41">
        <v>192613400</v>
      </c>
      <c r="H324" s="42">
        <v>3.5469999999999997</v>
      </c>
      <c r="I324" s="41">
        <v>289452598</v>
      </c>
      <c r="J324" s="41">
        <v>527553.25</v>
      </c>
      <c r="K324" s="41">
        <v>527553.25</v>
      </c>
      <c r="L324" s="41">
        <v>0</v>
      </c>
      <c r="M324" s="41">
        <v>527553.25</v>
      </c>
      <c r="N324" s="41">
        <v>33611.22</v>
      </c>
      <c r="O324" s="41">
        <v>9191.5499999999993</v>
      </c>
      <c r="P324" s="41">
        <v>79645</v>
      </c>
      <c r="Q324" s="41">
        <v>0</v>
      </c>
      <c r="R324" s="41">
        <v>4236486</v>
      </c>
      <c r="S324" s="41">
        <v>0</v>
      </c>
      <c r="T324" s="41">
        <v>1857959.02</v>
      </c>
      <c r="U324" s="41">
        <v>87028.83</v>
      </c>
      <c r="V324" s="41">
        <v>0</v>
      </c>
      <c r="W324" s="41">
        <v>6831474.8699999992</v>
      </c>
      <c r="X324" s="43">
        <v>3.0418238123490059E-2</v>
      </c>
      <c r="Y324" s="41">
        <v>500</v>
      </c>
      <c r="Z324" s="41">
        <v>6750</v>
      </c>
      <c r="AA324" s="41">
        <v>145</v>
      </c>
      <c r="AB324" s="41">
        <v>7395</v>
      </c>
      <c r="AC324" s="41">
        <v>0</v>
      </c>
      <c r="AD324" s="41">
        <v>7395</v>
      </c>
      <c r="AE324" s="41">
        <v>0</v>
      </c>
      <c r="AF324" s="41">
        <v>0</v>
      </c>
      <c r="AG324" s="43">
        <f t="shared" si="15"/>
        <v>650001.02</v>
      </c>
      <c r="AH324" s="43">
        <f t="shared" si="16"/>
        <v>4236486</v>
      </c>
      <c r="AI324" s="43">
        <f t="shared" si="17"/>
        <v>1944987.85</v>
      </c>
      <c r="AJ324" s="41">
        <v>247591026</v>
      </c>
      <c r="AK324" s="41">
        <v>290113947</v>
      </c>
      <c r="AL324" s="41">
        <v>313396355</v>
      </c>
      <c r="AM324" s="41">
        <v>283700442.66666669</v>
      </c>
      <c r="AN324" s="41">
        <v>104465.347201215</v>
      </c>
      <c r="AO324" s="44"/>
    </row>
    <row r="325" spans="1:41" s="34" customFormat="1" ht="16.5" x14ac:dyDescent="0.3">
      <c r="A325" s="34" t="s">
        <v>707</v>
      </c>
      <c r="B325" s="34" t="s">
        <v>708</v>
      </c>
      <c r="C325" s="34" t="s">
        <v>704</v>
      </c>
      <c r="D325" s="39">
        <v>1</v>
      </c>
      <c r="E325" s="39" t="s">
        <v>1246</v>
      </c>
      <c r="F325" s="40" t="s">
        <v>1190</v>
      </c>
      <c r="G325" s="41">
        <v>3323247300</v>
      </c>
      <c r="H325" s="42">
        <v>1.7519999999999998</v>
      </c>
      <c r="I325" s="41">
        <v>3301151489</v>
      </c>
      <c r="J325" s="41">
        <v>6016643.8099999996</v>
      </c>
      <c r="K325" s="41">
        <v>6016643.8099999996</v>
      </c>
      <c r="L325" s="41">
        <v>0</v>
      </c>
      <c r="M325" s="41">
        <v>6016643.8099999996</v>
      </c>
      <c r="N325" s="41">
        <v>0</v>
      </c>
      <c r="O325" s="41">
        <v>104827.87</v>
      </c>
      <c r="P325" s="41">
        <v>908335.93</v>
      </c>
      <c r="Q325" s="41">
        <v>32564722</v>
      </c>
      <c r="R325" s="41">
        <v>0</v>
      </c>
      <c r="S325" s="41">
        <v>0</v>
      </c>
      <c r="T325" s="41">
        <v>17548403.629999999</v>
      </c>
      <c r="U325" s="41">
        <v>0</v>
      </c>
      <c r="V325" s="41">
        <v>1070716.42</v>
      </c>
      <c r="W325" s="41">
        <v>58213649.659999996</v>
      </c>
      <c r="X325" s="43">
        <v>2.1436319954822664E-2</v>
      </c>
      <c r="Y325" s="41">
        <v>1750</v>
      </c>
      <c r="Z325" s="41">
        <v>11500</v>
      </c>
      <c r="AA325" s="41">
        <v>265</v>
      </c>
      <c r="AB325" s="41">
        <v>13515</v>
      </c>
      <c r="AC325" s="41">
        <v>0</v>
      </c>
      <c r="AD325" s="41">
        <v>13515</v>
      </c>
      <c r="AE325" s="41">
        <v>0</v>
      </c>
      <c r="AF325" s="41">
        <v>0</v>
      </c>
      <c r="AG325" s="43">
        <f t="shared" si="15"/>
        <v>7029807.6099999994</v>
      </c>
      <c r="AH325" s="43">
        <f t="shared" si="16"/>
        <v>32564722</v>
      </c>
      <c r="AI325" s="43">
        <f t="shared" si="17"/>
        <v>18619120.049999997</v>
      </c>
      <c r="AJ325" s="41">
        <v>2800143553</v>
      </c>
      <c r="AK325" s="41">
        <v>3212152473</v>
      </c>
      <c r="AL325" s="41">
        <v>3391414736</v>
      </c>
      <c r="AM325" s="41">
        <v>3134570254</v>
      </c>
      <c r="AN325" s="41">
        <v>1130470.448195088</v>
      </c>
      <c r="AO325" s="44"/>
    </row>
    <row r="326" spans="1:41" s="34" customFormat="1" ht="16.5" x14ac:dyDescent="0.3">
      <c r="A326" s="34" t="s">
        <v>709</v>
      </c>
      <c r="B326" s="34" t="s">
        <v>710</v>
      </c>
      <c r="C326" s="34" t="s">
        <v>704</v>
      </c>
      <c r="D326" s="39">
        <v>2</v>
      </c>
      <c r="E326" s="39" t="s">
        <v>1246</v>
      </c>
      <c r="F326" s="40" t="s">
        <v>1190</v>
      </c>
      <c r="G326" s="41">
        <v>1283588000</v>
      </c>
      <c r="H326" s="42">
        <v>1.5299999999999998</v>
      </c>
      <c r="I326" s="41">
        <v>1277114524</v>
      </c>
      <c r="J326" s="41">
        <v>2327655.4300000002</v>
      </c>
      <c r="K326" s="41">
        <v>2327655.4300000002</v>
      </c>
      <c r="L326" s="41">
        <v>0</v>
      </c>
      <c r="M326" s="41">
        <v>2327655.4300000002</v>
      </c>
      <c r="N326" s="41">
        <v>148298.46</v>
      </c>
      <c r="O326" s="41">
        <v>40554.699999999997</v>
      </c>
      <c r="P326" s="41">
        <v>351407.38</v>
      </c>
      <c r="Q326" s="41">
        <v>0</v>
      </c>
      <c r="R326" s="41">
        <v>10168453</v>
      </c>
      <c r="S326" s="41">
        <v>0</v>
      </c>
      <c r="T326" s="41">
        <v>6342845</v>
      </c>
      <c r="U326" s="41">
        <v>257051.34</v>
      </c>
      <c r="V326" s="41">
        <v>0</v>
      </c>
      <c r="W326" s="41">
        <v>19636265.309999999</v>
      </c>
      <c r="X326" s="43">
        <v>2.6206205599382193E-2</v>
      </c>
      <c r="Y326" s="41">
        <v>3250</v>
      </c>
      <c r="Z326" s="41">
        <v>17750</v>
      </c>
      <c r="AA326" s="41">
        <v>420</v>
      </c>
      <c r="AB326" s="41">
        <v>21420</v>
      </c>
      <c r="AC326" s="41">
        <v>0</v>
      </c>
      <c r="AD326" s="41">
        <v>21420</v>
      </c>
      <c r="AE326" s="41">
        <v>0</v>
      </c>
      <c r="AF326" s="41">
        <v>0</v>
      </c>
      <c r="AG326" s="43">
        <f t="shared" si="15"/>
        <v>2867915.97</v>
      </c>
      <c r="AH326" s="43">
        <f t="shared" si="16"/>
        <v>10168453</v>
      </c>
      <c r="AI326" s="43">
        <f t="shared" si="17"/>
        <v>6599896.3399999999</v>
      </c>
      <c r="AJ326" s="41">
        <v>1178354088</v>
      </c>
      <c r="AK326" s="41">
        <v>1273730593</v>
      </c>
      <c r="AL326" s="41">
        <v>1477086306</v>
      </c>
      <c r="AM326" s="41">
        <v>1309723662.3333333</v>
      </c>
      <c r="AN326" s="41">
        <v>492361.60963789799</v>
      </c>
      <c r="AO326" s="44"/>
    </row>
    <row r="327" spans="1:41" s="34" customFormat="1" ht="16.5" x14ac:dyDescent="0.3">
      <c r="A327" s="34" t="s">
        <v>711</v>
      </c>
      <c r="B327" s="34" t="s">
        <v>712</v>
      </c>
      <c r="C327" s="34" t="s">
        <v>704</v>
      </c>
      <c r="D327" s="39">
        <v>3</v>
      </c>
      <c r="E327" s="39" t="s">
        <v>1247</v>
      </c>
      <c r="F327" s="40" t="s">
        <v>1190</v>
      </c>
      <c r="G327" s="41">
        <v>1401109500</v>
      </c>
      <c r="H327" s="42">
        <v>0.92300000000000004</v>
      </c>
      <c r="I327" s="41">
        <v>1818815443</v>
      </c>
      <c r="J327" s="41">
        <v>3314953.8</v>
      </c>
      <c r="K327" s="41">
        <v>3314953.8</v>
      </c>
      <c r="L327" s="41">
        <v>0</v>
      </c>
      <c r="M327" s="41">
        <v>3314953.8</v>
      </c>
      <c r="N327" s="41">
        <v>0</v>
      </c>
      <c r="O327" s="41">
        <v>57756.38</v>
      </c>
      <c r="P327" s="41">
        <v>500460.35</v>
      </c>
      <c r="Q327" s="41">
        <v>4647336</v>
      </c>
      <c r="R327" s="41">
        <v>0</v>
      </c>
      <c r="S327" s="41">
        <v>0</v>
      </c>
      <c r="T327" s="41">
        <v>3798686</v>
      </c>
      <c r="U327" s="41">
        <v>0</v>
      </c>
      <c r="V327" s="41">
        <v>599992.74</v>
      </c>
      <c r="W327" s="41">
        <v>12919185.27</v>
      </c>
      <c r="X327" s="43">
        <v>1.1414845209731232E-2</v>
      </c>
      <c r="Y327" s="41">
        <v>0</v>
      </c>
      <c r="Z327" s="41">
        <v>6750</v>
      </c>
      <c r="AA327" s="41">
        <v>135</v>
      </c>
      <c r="AB327" s="41">
        <v>6885</v>
      </c>
      <c r="AC327" s="41">
        <v>0</v>
      </c>
      <c r="AD327" s="41">
        <v>6885</v>
      </c>
      <c r="AE327" s="41">
        <v>0</v>
      </c>
      <c r="AF327" s="41">
        <v>0</v>
      </c>
      <c r="AG327" s="43">
        <f t="shared" si="15"/>
        <v>3873170.53</v>
      </c>
      <c r="AH327" s="43">
        <f t="shared" si="16"/>
        <v>4647336</v>
      </c>
      <c r="AI327" s="43">
        <f t="shared" si="17"/>
        <v>4398678.74</v>
      </c>
      <c r="AJ327" s="41">
        <v>1538744186</v>
      </c>
      <c r="AK327" s="41">
        <v>1799980029</v>
      </c>
      <c r="AL327" s="41">
        <v>2076025337</v>
      </c>
      <c r="AM327" s="41">
        <v>1804916517.3333333</v>
      </c>
      <c r="AN327" s="41">
        <v>692007.75365822099</v>
      </c>
      <c r="AO327" s="44"/>
    </row>
    <row r="328" spans="1:41" s="34" customFormat="1" ht="16.5" x14ac:dyDescent="0.3">
      <c r="A328" s="34" t="s">
        <v>713</v>
      </c>
      <c r="B328" s="34" t="s">
        <v>714</v>
      </c>
      <c r="C328" s="34" t="s">
        <v>704</v>
      </c>
      <c r="D328" s="39">
        <v>1</v>
      </c>
      <c r="E328" s="39" t="s">
        <v>1246</v>
      </c>
      <c r="F328" s="40" t="s">
        <v>1190</v>
      </c>
      <c r="G328" s="41">
        <v>1802606200</v>
      </c>
      <c r="H328" s="42">
        <v>1.5699999999999998</v>
      </c>
      <c r="I328" s="41">
        <v>2963763363</v>
      </c>
      <c r="J328" s="41">
        <v>5401723.7800000003</v>
      </c>
      <c r="K328" s="41">
        <v>5401723.7800000003</v>
      </c>
      <c r="L328" s="41">
        <v>0</v>
      </c>
      <c r="M328" s="41">
        <v>5401723.7800000003</v>
      </c>
      <c r="N328" s="41">
        <v>0</v>
      </c>
      <c r="O328" s="41">
        <v>94114.13</v>
      </c>
      <c r="P328" s="41">
        <v>815501.12</v>
      </c>
      <c r="Q328" s="41">
        <v>10806555</v>
      </c>
      <c r="R328" s="41">
        <v>0</v>
      </c>
      <c r="S328" s="41">
        <v>0</v>
      </c>
      <c r="T328" s="41">
        <v>10202176.92</v>
      </c>
      <c r="U328" s="41">
        <v>0</v>
      </c>
      <c r="V328" s="41">
        <v>973580</v>
      </c>
      <c r="W328" s="41">
        <v>28293650.950000003</v>
      </c>
      <c r="X328" s="43">
        <v>1.9106354640381098E-2</v>
      </c>
      <c r="Y328" s="41">
        <v>2750</v>
      </c>
      <c r="Z328" s="41">
        <v>22750</v>
      </c>
      <c r="AA328" s="41">
        <v>510</v>
      </c>
      <c r="AB328" s="41">
        <v>26010</v>
      </c>
      <c r="AC328" s="41">
        <v>0</v>
      </c>
      <c r="AD328" s="41">
        <v>26010</v>
      </c>
      <c r="AE328" s="41">
        <v>0</v>
      </c>
      <c r="AF328" s="41">
        <v>0</v>
      </c>
      <c r="AG328" s="43">
        <f t="shared" si="15"/>
        <v>6311339.0300000003</v>
      </c>
      <c r="AH328" s="43">
        <f t="shared" si="16"/>
        <v>10806555</v>
      </c>
      <c r="AI328" s="43">
        <f t="shared" si="17"/>
        <v>11175756.92</v>
      </c>
      <c r="AJ328" s="41">
        <v>2593724280</v>
      </c>
      <c r="AK328" s="41">
        <v>2920742698</v>
      </c>
      <c r="AL328" s="41">
        <v>3253214582</v>
      </c>
      <c r="AM328" s="41">
        <v>2922560520</v>
      </c>
      <c r="AN328" s="41">
        <v>1084403.776261806</v>
      </c>
      <c r="AO328" s="44"/>
    </row>
    <row r="329" spans="1:41" s="34" customFormat="1" ht="16.5" x14ac:dyDescent="0.3">
      <c r="A329" s="34" t="s">
        <v>715</v>
      </c>
      <c r="B329" s="34" t="s">
        <v>716</v>
      </c>
      <c r="C329" s="34" t="s">
        <v>704</v>
      </c>
      <c r="D329" s="39">
        <v>2</v>
      </c>
      <c r="E329" s="39" t="s">
        <v>1246</v>
      </c>
      <c r="F329" s="40" t="s">
        <v>1190</v>
      </c>
      <c r="G329" s="41">
        <v>2435230300</v>
      </c>
      <c r="H329" s="42">
        <v>0.88500000000000001</v>
      </c>
      <c r="I329" s="41">
        <v>2353981799</v>
      </c>
      <c r="J329" s="41">
        <v>4290342.3499999996</v>
      </c>
      <c r="K329" s="41">
        <v>4290276.8599999994</v>
      </c>
      <c r="L329" s="41">
        <v>0</v>
      </c>
      <c r="M329" s="41">
        <v>4290276.8599999994</v>
      </c>
      <c r="N329" s="41">
        <v>0</v>
      </c>
      <c r="O329" s="41">
        <v>74749.440000000002</v>
      </c>
      <c r="P329" s="41">
        <v>647705.66</v>
      </c>
      <c r="Q329" s="41">
        <v>7191693</v>
      </c>
      <c r="R329" s="41">
        <v>0</v>
      </c>
      <c r="S329" s="41">
        <v>0</v>
      </c>
      <c r="T329" s="41">
        <v>8563365.5600000005</v>
      </c>
      <c r="U329" s="41">
        <v>0</v>
      </c>
      <c r="V329" s="41">
        <v>776937.9</v>
      </c>
      <c r="W329" s="41">
        <v>21544728.420000002</v>
      </c>
      <c r="X329" s="43">
        <v>1.3978092299585191E-2</v>
      </c>
      <c r="Y329" s="41">
        <v>1250</v>
      </c>
      <c r="Z329" s="41">
        <v>17750</v>
      </c>
      <c r="AA329" s="41">
        <v>380</v>
      </c>
      <c r="AB329" s="41">
        <v>19380</v>
      </c>
      <c r="AC329" s="41">
        <v>0</v>
      </c>
      <c r="AD329" s="41">
        <v>19380</v>
      </c>
      <c r="AE329" s="41">
        <v>0</v>
      </c>
      <c r="AF329" s="41">
        <v>0</v>
      </c>
      <c r="AG329" s="43">
        <f t="shared" si="15"/>
        <v>5012731.96</v>
      </c>
      <c r="AH329" s="43">
        <f t="shared" si="16"/>
        <v>7191693</v>
      </c>
      <c r="AI329" s="43">
        <f t="shared" si="17"/>
        <v>9340303.4600000009</v>
      </c>
      <c r="AJ329" s="41">
        <v>2119677824</v>
      </c>
      <c r="AK329" s="41">
        <v>2330816023</v>
      </c>
      <c r="AL329" s="41">
        <v>2559090269</v>
      </c>
      <c r="AM329" s="41">
        <v>2336528038.6666665</v>
      </c>
      <c r="AN329" s="41">
        <v>853029.23663657706</v>
      </c>
      <c r="AO329" s="44"/>
    </row>
    <row r="330" spans="1:41" s="34" customFormat="1" ht="16.5" x14ac:dyDescent="0.3">
      <c r="A330" s="34" t="s">
        <v>717</v>
      </c>
      <c r="B330" s="34" t="s">
        <v>718</v>
      </c>
      <c r="C330" s="34" t="s">
        <v>704</v>
      </c>
      <c r="D330" s="39">
        <v>3</v>
      </c>
      <c r="E330" s="39" t="s">
        <v>1247</v>
      </c>
      <c r="F330" s="40" t="s">
        <v>1190</v>
      </c>
      <c r="G330" s="41">
        <v>2681727700</v>
      </c>
      <c r="H330" s="42">
        <v>1.2029999999999998</v>
      </c>
      <c r="I330" s="41">
        <v>2512228092</v>
      </c>
      <c r="J330" s="41">
        <v>4578760.37</v>
      </c>
      <c r="K330" s="41">
        <v>4578760.37</v>
      </c>
      <c r="L330" s="41">
        <v>0</v>
      </c>
      <c r="M330" s="41">
        <v>4578760.37</v>
      </c>
      <c r="N330" s="41">
        <v>291719.78000000003</v>
      </c>
      <c r="O330" s="41">
        <v>0</v>
      </c>
      <c r="P330" s="41">
        <v>691257.9</v>
      </c>
      <c r="Q330" s="41">
        <v>15207204</v>
      </c>
      <c r="R330" s="41">
        <v>0</v>
      </c>
      <c r="S330" s="41">
        <v>0</v>
      </c>
      <c r="T330" s="41">
        <v>11476172</v>
      </c>
      <c r="U330" s="41">
        <v>0</v>
      </c>
      <c r="V330" s="41">
        <v>0</v>
      </c>
      <c r="W330" s="41">
        <v>32245114.050000001</v>
      </c>
      <c r="X330" s="43">
        <v>1.6500396982764801E-2</v>
      </c>
      <c r="Y330" s="41">
        <v>457.5</v>
      </c>
      <c r="Z330" s="41">
        <v>26750</v>
      </c>
      <c r="AA330" s="41">
        <v>544.15</v>
      </c>
      <c r="AB330" s="41">
        <v>27751.65</v>
      </c>
      <c r="AC330" s="41">
        <v>0</v>
      </c>
      <c r="AD330" s="41">
        <v>27751.65</v>
      </c>
      <c r="AE330" s="41">
        <v>0</v>
      </c>
      <c r="AF330" s="41">
        <v>0</v>
      </c>
      <c r="AG330" s="43">
        <f t="shared" si="15"/>
        <v>5561738.0500000007</v>
      </c>
      <c r="AH330" s="43">
        <f t="shared" si="16"/>
        <v>15207204</v>
      </c>
      <c r="AI330" s="43">
        <f t="shared" si="17"/>
        <v>11476172</v>
      </c>
      <c r="AJ330" s="41">
        <v>2295564906</v>
      </c>
      <c r="AK330" s="41">
        <v>2490323456</v>
      </c>
      <c r="AL330" s="41">
        <v>2770952366</v>
      </c>
      <c r="AM330" s="41">
        <v>2518946909.3333335</v>
      </c>
      <c r="AN330" s="41">
        <v>923649.86501587799</v>
      </c>
      <c r="AO330" s="44"/>
    </row>
    <row r="331" spans="1:41" s="34" customFormat="1" ht="16.5" x14ac:dyDescent="0.3">
      <c r="A331" s="34" t="s">
        <v>719</v>
      </c>
      <c r="B331" s="34" t="s">
        <v>720</v>
      </c>
      <c r="C331" s="34" t="s">
        <v>704</v>
      </c>
      <c r="D331" s="39">
        <v>1</v>
      </c>
      <c r="E331" s="39" t="s">
        <v>1246</v>
      </c>
      <c r="F331" s="40" t="s">
        <v>1190</v>
      </c>
      <c r="G331" s="41">
        <v>4515977417</v>
      </c>
      <c r="H331" s="42">
        <v>1.3939999999999999</v>
      </c>
      <c r="I331" s="41">
        <v>4224101999</v>
      </c>
      <c r="J331" s="41">
        <v>7698803.6500000004</v>
      </c>
      <c r="K331" s="41">
        <v>7696610.3300000001</v>
      </c>
      <c r="L331" s="41">
        <v>0</v>
      </c>
      <c r="M331" s="41">
        <v>7696610.3300000001</v>
      </c>
      <c r="N331" s="41">
        <v>490341.48</v>
      </c>
      <c r="O331" s="41">
        <v>0</v>
      </c>
      <c r="P331" s="41">
        <v>1161999.92</v>
      </c>
      <c r="Q331" s="41">
        <v>26303641</v>
      </c>
      <c r="R331" s="41">
        <v>14144355</v>
      </c>
      <c r="S331" s="41">
        <v>0</v>
      </c>
      <c r="T331" s="41">
        <v>12573284.34</v>
      </c>
      <c r="U331" s="41">
        <v>543414.76</v>
      </c>
      <c r="V331" s="41">
        <v>0</v>
      </c>
      <c r="W331" s="41">
        <v>62913646.830000006</v>
      </c>
      <c r="X331" s="43">
        <v>1.7302747793968429E-2</v>
      </c>
      <c r="Y331" s="41">
        <v>1750</v>
      </c>
      <c r="Z331" s="41">
        <v>30250</v>
      </c>
      <c r="AA331" s="41">
        <v>640</v>
      </c>
      <c r="AB331" s="41">
        <v>32640</v>
      </c>
      <c r="AC331" s="41">
        <v>0</v>
      </c>
      <c r="AD331" s="41">
        <v>32640</v>
      </c>
      <c r="AE331" s="41">
        <v>0</v>
      </c>
      <c r="AF331" s="41">
        <v>0</v>
      </c>
      <c r="AG331" s="43">
        <f t="shared" si="15"/>
        <v>9348951.7300000004</v>
      </c>
      <c r="AH331" s="43">
        <f t="shared" si="16"/>
        <v>40447996</v>
      </c>
      <c r="AI331" s="43">
        <f t="shared" si="17"/>
        <v>13116699.1</v>
      </c>
      <c r="AJ331" s="41">
        <v>3861160004</v>
      </c>
      <c r="AK331" s="41">
        <v>4183856336</v>
      </c>
      <c r="AL331" s="41">
        <v>4592664156</v>
      </c>
      <c r="AM331" s="41">
        <v>4212560165.3333335</v>
      </c>
      <c r="AN331" s="41">
        <v>1532420.991910809</v>
      </c>
      <c r="AO331" s="44"/>
    </row>
    <row r="332" spans="1:41" s="34" customFormat="1" ht="16.5" x14ac:dyDescent="0.3">
      <c r="A332" s="34" t="s">
        <v>721</v>
      </c>
      <c r="B332" s="34" t="s">
        <v>722</v>
      </c>
      <c r="C332" s="34" t="s">
        <v>704</v>
      </c>
      <c r="D332" s="39">
        <v>2</v>
      </c>
      <c r="E332" s="39" t="s">
        <v>1247</v>
      </c>
      <c r="F332" s="40" t="s">
        <v>1190</v>
      </c>
      <c r="G332" s="41">
        <v>5642778900</v>
      </c>
      <c r="H332" s="42">
        <v>0.41099999999999998</v>
      </c>
      <c r="I332" s="41">
        <v>5325019813</v>
      </c>
      <c r="J332" s="41">
        <v>9705324.8300000001</v>
      </c>
      <c r="K332" s="41">
        <v>9705324.8300000001</v>
      </c>
      <c r="L332" s="41">
        <v>0</v>
      </c>
      <c r="M332" s="41">
        <v>9705324.8300000001</v>
      </c>
      <c r="N332" s="41">
        <v>618340.98</v>
      </c>
      <c r="O332" s="41">
        <v>0</v>
      </c>
      <c r="P332" s="41">
        <v>1465218.07</v>
      </c>
      <c r="Q332" s="41">
        <v>2302130</v>
      </c>
      <c r="R332" s="41">
        <v>0</v>
      </c>
      <c r="S332" s="41">
        <v>0</v>
      </c>
      <c r="T332" s="41">
        <v>9080244</v>
      </c>
      <c r="U332" s="41">
        <v>0</v>
      </c>
      <c r="V332" s="41">
        <v>0</v>
      </c>
      <c r="W332" s="41">
        <v>23171257.880000003</v>
      </c>
      <c r="X332" s="43">
        <v>6.9833230807768102E-3</v>
      </c>
      <c r="Y332" s="41">
        <v>250</v>
      </c>
      <c r="Z332" s="41">
        <v>2500</v>
      </c>
      <c r="AA332" s="41">
        <v>55</v>
      </c>
      <c r="AB332" s="41">
        <v>2805</v>
      </c>
      <c r="AC332" s="41">
        <v>0</v>
      </c>
      <c r="AD332" s="41">
        <v>2805</v>
      </c>
      <c r="AE332" s="41">
        <v>0</v>
      </c>
      <c r="AF332" s="41">
        <v>0</v>
      </c>
      <c r="AG332" s="43">
        <f t="shared" si="15"/>
        <v>11788883.880000001</v>
      </c>
      <c r="AH332" s="43">
        <f t="shared" si="16"/>
        <v>2302130</v>
      </c>
      <c r="AI332" s="43">
        <f t="shared" si="17"/>
        <v>9080244</v>
      </c>
      <c r="AJ332" s="41">
        <v>4425971258</v>
      </c>
      <c r="AK332" s="41">
        <v>5270210985</v>
      </c>
      <c r="AL332" s="41">
        <v>5447749469</v>
      </c>
      <c r="AM332" s="41">
        <v>5047977237.333333</v>
      </c>
      <c r="AN332" s="41">
        <v>1815914.673750177</v>
      </c>
      <c r="AO332" s="44"/>
    </row>
    <row r="333" spans="1:41" s="34" customFormat="1" ht="16.5" x14ac:dyDescent="0.3">
      <c r="A333" s="34" t="s">
        <v>723</v>
      </c>
      <c r="B333" s="34" t="s">
        <v>724</v>
      </c>
      <c r="C333" s="34" t="s">
        <v>704</v>
      </c>
      <c r="D333" s="39">
        <v>3</v>
      </c>
      <c r="E333" s="39" t="s">
        <v>1247</v>
      </c>
      <c r="F333" s="40" t="s">
        <v>1190</v>
      </c>
      <c r="G333" s="41">
        <v>3476837851</v>
      </c>
      <c r="H333" s="42">
        <v>1.7579999999999998</v>
      </c>
      <c r="I333" s="41">
        <v>3876399300</v>
      </c>
      <c r="J333" s="41">
        <v>7065084.3899999997</v>
      </c>
      <c r="K333" s="41">
        <v>7047541.04</v>
      </c>
      <c r="L333" s="41">
        <v>0</v>
      </c>
      <c r="M333" s="41">
        <v>7047541.04</v>
      </c>
      <c r="N333" s="41">
        <v>448916.61</v>
      </c>
      <c r="O333" s="41">
        <v>122766.54</v>
      </c>
      <c r="P333" s="41">
        <v>1064075.33</v>
      </c>
      <c r="Q333" s="41">
        <v>22281321</v>
      </c>
      <c r="R333" s="41">
        <v>12757129</v>
      </c>
      <c r="S333" s="41">
        <v>0</v>
      </c>
      <c r="T333" s="41">
        <v>17376115.75</v>
      </c>
      <c r="U333" s="41">
        <v>0</v>
      </c>
      <c r="V333" s="41">
        <v>0</v>
      </c>
      <c r="W333" s="41">
        <v>61097865.269999996</v>
      </c>
      <c r="X333" s="43">
        <v>2.1826754387992191E-2</v>
      </c>
      <c r="Y333" s="41">
        <v>4430.82</v>
      </c>
      <c r="Z333" s="41">
        <v>46750</v>
      </c>
      <c r="AA333" s="41">
        <v>1023.6164</v>
      </c>
      <c r="AB333" s="41">
        <v>52204.436399999999</v>
      </c>
      <c r="AC333" s="41">
        <v>0</v>
      </c>
      <c r="AD333" s="41">
        <v>52204.436399999999</v>
      </c>
      <c r="AE333" s="41">
        <v>0</v>
      </c>
      <c r="AF333" s="41">
        <v>0</v>
      </c>
      <c r="AG333" s="43">
        <f t="shared" si="15"/>
        <v>8683299.5199999996</v>
      </c>
      <c r="AH333" s="43">
        <f t="shared" si="16"/>
        <v>35038450</v>
      </c>
      <c r="AI333" s="43">
        <f t="shared" si="17"/>
        <v>17376115.75</v>
      </c>
      <c r="AJ333" s="41">
        <v>3470507206</v>
      </c>
      <c r="AK333" s="41">
        <v>3832446061</v>
      </c>
      <c r="AL333" s="41">
        <v>3745557391</v>
      </c>
      <c r="AM333" s="41">
        <v>3682836886</v>
      </c>
      <c r="AN333" s="41">
        <v>1251210.262788486</v>
      </c>
      <c r="AO333" s="44"/>
    </row>
    <row r="334" spans="1:41" s="34" customFormat="1" ht="16.5" x14ac:dyDescent="0.3">
      <c r="A334" s="34" t="s">
        <v>725</v>
      </c>
      <c r="B334" s="34" t="s">
        <v>726</v>
      </c>
      <c r="C334" s="34" t="s">
        <v>704</v>
      </c>
      <c r="D334" s="39">
        <v>1</v>
      </c>
      <c r="E334" s="39" t="s">
        <v>1246</v>
      </c>
      <c r="F334" s="40" t="s">
        <v>1190</v>
      </c>
      <c r="G334" s="41">
        <v>423865600</v>
      </c>
      <c r="H334" s="42">
        <v>1.7989999999999999</v>
      </c>
      <c r="I334" s="41">
        <v>394995676</v>
      </c>
      <c r="J334" s="41">
        <v>719914.94000000006</v>
      </c>
      <c r="K334" s="41">
        <v>719914.94000000006</v>
      </c>
      <c r="L334" s="41">
        <v>0</v>
      </c>
      <c r="M334" s="41">
        <v>719914.94000000006</v>
      </c>
      <c r="N334" s="41">
        <v>45866.87</v>
      </c>
      <c r="O334" s="41">
        <v>12543.06</v>
      </c>
      <c r="P334" s="41">
        <v>108685.94</v>
      </c>
      <c r="Q334" s="41">
        <v>3345257</v>
      </c>
      <c r="R334" s="41">
        <v>1361187</v>
      </c>
      <c r="S334" s="41">
        <v>0</v>
      </c>
      <c r="T334" s="41">
        <v>2028707.33</v>
      </c>
      <c r="U334" s="41">
        <v>0</v>
      </c>
      <c r="V334" s="41">
        <v>0</v>
      </c>
      <c r="W334" s="41">
        <v>7622162.1400000006</v>
      </c>
      <c r="X334" s="43">
        <v>2.1968089851952644E-2</v>
      </c>
      <c r="Y334" s="41">
        <v>1000</v>
      </c>
      <c r="Z334" s="41">
        <v>3000</v>
      </c>
      <c r="AA334" s="41">
        <v>80</v>
      </c>
      <c r="AB334" s="41">
        <v>4080</v>
      </c>
      <c r="AC334" s="41">
        <v>0</v>
      </c>
      <c r="AD334" s="41">
        <v>4080</v>
      </c>
      <c r="AE334" s="41">
        <v>0</v>
      </c>
      <c r="AF334" s="41">
        <v>0</v>
      </c>
      <c r="AG334" s="43">
        <f t="shared" si="15"/>
        <v>887010.81</v>
      </c>
      <c r="AH334" s="43">
        <f t="shared" si="16"/>
        <v>4706444</v>
      </c>
      <c r="AI334" s="43">
        <f t="shared" si="17"/>
        <v>2028707.33</v>
      </c>
      <c r="AJ334" s="41">
        <v>349323685</v>
      </c>
      <c r="AK334" s="41">
        <v>393889211</v>
      </c>
      <c r="AL334" s="41">
        <v>431503207</v>
      </c>
      <c r="AM334" s="41">
        <v>391572034.33333331</v>
      </c>
      <c r="AN334" s="41">
        <v>143834.25849893101</v>
      </c>
      <c r="AO334" s="44"/>
    </row>
    <row r="335" spans="1:41" s="34" customFormat="1" ht="16.5" x14ac:dyDescent="0.3">
      <c r="A335" s="34" t="s">
        <v>727</v>
      </c>
      <c r="B335" s="34" t="s">
        <v>728</v>
      </c>
      <c r="C335" s="34" t="s">
        <v>704</v>
      </c>
      <c r="D335" s="39">
        <v>2</v>
      </c>
      <c r="E335" s="39" t="s">
        <v>1247</v>
      </c>
      <c r="F335" s="40" t="s">
        <v>1190</v>
      </c>
      <c r="G335" s="41">
        <v>2827194216</v>
      </c>
      <c r="H335" s="42">
        <v>1.4269999999999998</v>
      </c>
      <c r="I335" s="41">
        <v>2774527008</v>
      </c>
      <c r="J335" s="41">
        <v>5056823.5999999996</v>
      </c>
      <c r="K335" s="41">
        <v>5056823.5999999996</v>
      </c>
      <c r="L335" s="41">
        <v>0</v>
      </c>
      <c r="M335" s="41">
        <v>5056823.5999999996</v>
      </c>
      <c r="N335" s="41">
        <v>322177.90999999997</v>
      </c>
      <c r="O335" s="41">
        <v>0</v>
      </c>
      <c r="P335" s="41">
        <v>763431.36</v>
      </c>
      <c r="Q335" s="41">
        <v>18036963</v>
      </c>
      <c r="R335" s="41">
        <v>7366280</v>
      </c>
      <c r="S335" s="41">
        <v>0</v>
      </c>
      <c r="T335" s="41">
        <v>8793633.9000000004</v>
      </c>
      <c r="U335" s="41">
        <v>0</v>
      </c>
      <c r="V335" s="41">
        <v>0</v>
      </c>
      <c r="W335" s="41">
        <v>40339309.770000003</v>
      </c>
      <c r="X335" s="43">
        <v>1.9541791834752402E-2</v>
      </c>
      <c r="Y335" s="41">
        <v>0</v>
      </c>
      <c r="Z335" s="41">
        <v>19250</v>
      </c>
      <c r="AA335" s="41">
        <v>385</v>
      </c>
      <c r="AB335" s="41">
        <v>19635</v>
      </c>
      <c r="AC335" s="41">
        <v>0</v>
      </c>
      <c r="AD335" s="41">
        <v>19635</v>
      </c>
      <c r="AE335" s="41">
        <v>0</v>
      </c>
      <c r="AF335" s="41">
        <v>0</v>
      </c>
      <c r="AG335" s="43">
        <f t="shared" si="15"/>
        <v>6142432.8700000001</v>
      </c>
      <c r="AH335" s="43">
        <f t="shared" si="16"/>
        <v>25403243</v>
      </c>
      <c r="AI335" s="43">
        <f t="shared" si="17"/>
        <v>8793633.9000000004</v>
      </c>
      <c r="AJ335" s="41">
        <v>2530009229</v>
      </c>
      <c r="AK335" s="41">
        <v>2753215206</v>
      </c>
      <c r="AL335" s="41">
        <v>3010279446</v>
      </c>
      <c r="AM335" s="41">
        <v>2764501293.6666665</v>
      </c>
      <c r="AN335" s="41">
        <v>1003606.083726246</v>
      </c>
      <c r="AO335" s="44"/>
    </row>
    <row r="336" spans="1:41" s="34" customFormat="1" ht="16.5" x14ac:dyDescent="0.3">
      <c r="A336" s="34" t="s">
        <v>729</v>
      </c>
      <c r="B336" s="34" t="s">
        <v>730</v>
      </c>
      <c r="C336" s="34" t="s">
        <v>704</v>
      </c>
      <c r="D336" s="39">
        <v>3</v>
      </c>
      <c r="E336" s="39" t="s">
        <v>1247</v>
      </c>
      <c r="F336" s="40" t="s">
        <v>1190</v>
      </c>
      <c r="G336" s="41">
        <v>288019600</v>
      </c>
      <c r="H336" s="42">
        <v>1.7249999999999999</v>
      </c>
      <c r="I336" s="41">
        <v>277667515</v>
      </c>
      <c r="J336" s="41">
        <v>506073.88</v>
      </c>
      <c r="K336" s="41">
        <v>505514.57</v>
      </c>
      <c r="L336" s="41">
        <v>0</v>
      </c>
      <c r="M336" s="41">
        <v>505514.57</v>
      </c>
      <c r="N336" s="41">
        <v>32203.94</v>
      </c>
      <c r="O336" s="41">
        <v>8807.6200000000008</v>
      </c>
      <c r="P336" s="41">
        <v>76321.41</v>
      </c>
      <c r="Q336" s="41">
        <v>2813187</v>
      </c>
      <c r="R336" s="41">
        <v>797572</v>
      </c>
      <c r="S336" s="41">
        <v>0</v>
      </c>
      <c r="T336" s="41">
        <v>733725.01</v>
      </c>
      <c r="U336" s="41">
        <v>0</v>
      </c>
      <c r="V336" s="41">
        <v>0</v>
      </c>
      <c r="W336" s="41">
        <v>4967331.55</v>
      </c>
      <c r="X336" s="43">
        <v>2.0464073562054597E-2</v>
      </c>
      <c r="Y336" s="41">
        <v>500</v>
      </c>
      <c r="Z336" s="41">
        <v>5250</v>
      </c>
      <c r="AA336" s="41">
        <v>115</v>
      </c>
      <c r="AB336" s="41">
        <v>5865</v>
      </c>
      <c r="AC336" s="41">
        <v>0</v>
      </c>
      <c r="AD336" s="41">
        <v>5865</v>
      </c>
      <c r="AE336" s="41">
        <v>0</v>
      </c>
      <c r="AF336" s="41">
        <v>0</v>
      </c>
      <c r="AG336" s="43">
        <f t="shared" si="15"/>
        <v>622847.54</v>
      </c>
      <c r="AH336" s="43">
        <f t="shared" si="16"/>
        <v>3610759</v>
      </c>
      <c r="AI336" s="43">
        <f t="shared" si="17"/>
        <v>733725.01</v>
      </c>
      <c r="AJ336" s="41">
        <v>239025721</v>
      </c>
      <c r="AK336" s="41">
        <v>275584505</v>
      </c>
      <c r="AL336" s="41">
        <v>293897551</v>
      </c>
      <c r="AM336" s="41">
        <v>269502592.33333331</v>
      </c>
      <c r="AN336" s="41">
        <v>97965.752367483001</v>
      </c>
      <c r="AO336" s="44"/>
    </row>
    <row r="337" spans="1:41" s="34" customFormat="1" ht="16.5" x14ac:dyDescent="0.3">
      <c r="A337" s="34" t="s">
        <v>731</v>
      </c>
      <c r="B337" s="34" t="s">
        <v>732</v>
      </c>
      <c r="C337" s="34" t="s">
        <v>704</v>
      </c>
      <c r="D337" s="39">
        <v>1</v>
      </c>
      <c r="E337" s="39" t="s">
        <v>1246</v>
      </c>
      <c r="F337" s="40" t="s">
        <v>1190</v>
      </c>
      <c r="G337" s="41">
        <v>1697505100</v>
      </c>
      <c r="H337" s="42">
        <v>2.0049999999999999</v>
      </c>
      <c r="I337" s="41">
        <v>1588989305</v>
      </c>
      <c r="J337" s="41">
        <v>2896075.11</v>
      </c>
      <c r="K337" s="41">
        <v>2894113.6</v>
      </c>
      <c r="L337" s="41">
        <v>0</v>
      </c>
      <c r="M337" s="41">
        <v>2894113.6</v>
      </c>
      <c r="N337" s="41">
        <v>0</v>
      </c>
      <c r="O337" s="41">
        <v>0</v>
      </c>
      <c r="P337" s="41">
        <v>436947.25</v>
      </c>
      <c r="Q337" s="41">
        <v>11376787</v>
      </c>
      <c r="R337" s="41">
        <v>6228097</v>
      </c>
      <c r="S337" s="41">
        <v>0</v>
      </c>
      <c r="T337" s="41">
        <v>12558784.699999999</v>
      </c>
      <c r="U337" s="41">
        <v>0</v>
      </c>
      <c r="V337" s="41">
        <v>524253.05</v>
      </c>
      <c r="W337" s="41">
        <v>34018982.600000001</v>
      </c>
      <c r="X337" s="43">
        <v>2.6548767816252098E-2</v>
      </c>
      <c r="Y337" s="41">
        <v>3000</v>
      </c>
      <c r="Z337" s="41">
        <v>29750</v>
      </c>
      <c r="AA337" s="41">
        <v>655</v>
      </c>
      <c r="AB337" s="41">
        <v>33405</v>
      </c>
      <c r="AC337" s="41">
        <v>0</v>
      </c>
      <c r="AD337" s="41">
        <v>33405</v>
      </c>
      <c r="AE337" s="41">
        <v>0</v>
      </c>
      <c r="AF337" s="41">
        <v>0</v>
      </c>
      <c r="AG337" s="43">
        <f t="shared" si="15"/>
        <v>3331060.85</v>
      </c>
      <c r="AH337" s="43">
        <f t="shared" si="16"/>
        <v>17604884</v>
      </c>
      <c r="AI337" s="43">
        <f t="shared" si="17"/>
        <v>13083037.75</v>
      </c>
      <c r="AJ337" s="41">
        <v>1450135512</v>
      </c>
      <c r="AK337" s="41">
        <v>1572760716</v>
      </c>
      <c r="AL337" s="41">
        <v>1795541675</v>
      </c>
      <c r="AM337" s="41">
        <v>1606145967.6666667</v>
      </c>
      <c r="AN337" s="41">
        <v>598513.29315277503</v>
      </c>
      <c r="AO337" s="44"/>
    </row>
    <row r="338" spans="1:41" s="34" customFormat="1" ht="16.5" x14ac:dyDescent="0.3">
      <c r="A338" s="34" t="s">
        <v>733</v>
      </c>
      <c r="B338" s="34" t="s">
        <v>734</v>
      </c>
      <c r="C338" s="34" t="s">
        <v>704</v>
      </c>
      <c r="D338" s="39">
        <v>2</v>
      </c>
      <c r="E338" s="39" t="s">
        <v>1247</v>
      </c>
      <c r="F338" s="40" t="s">
        <v>1190</v>
      </c>
      <c r="G338" s="41">
        <v>10205844800</v>
      </c>
      <c r="H338" s="42">
        <v>1.6729999999999998</v>
      </c>
      <c r="I338" s="41">
        <v>9801884140</v>
      </c>
      <c r="J338" s="41">
        <v>17864810.43</v>
      </c>
      <c r="K338" s="41">
        <v>17864571.32</v>
      </c>
      <c r="L338" s="41">
        <v>0</v>
      </c>
      <c r="M338" s="41">
        <v>17864571.32</v>
      </c>
      <c r="N338" s="41">
        <v>1138178.18</v>
      </c>
      <c r="O338" s="41">
        <v>0</v>
      </c>
      <c r="P338" s="41">
        <v>2697024.23</v>
      </c>
      <c r="Q338" s="41">
        <v>82003865</v>
      </c>
      <c r="R338" s="41">
        <v>37732158</v>
      </c>
      <c r="S338" s="41">
        <v>0</v>
      </c>
      <c r="T338" s="41">
        <v>25210503.289999999</v>
      </c>
      <c r="U338" s="41">
        <v>4085936.8</v>
      </c>
      <c r="V338" s="41">
        <v>0</v>
      </c>
      <c r="W338" s="41">
        <v>170732236.82000002</v>
      </c>
      <c r="X338" s="43">
        <v>2.2858228811643556E-2</v>
      </c>
      <c r="Y338" s="41">
        <v>18750</v>
      </c>
      <c r="Z338" s="41">
        <v>123000</v>
      </c>
      <c r="AA338" s="41">
        <v>2835</v>
      </c>
      <c r="AB338" s="41">
        <v>144585</v>
      </c>
      <c r="AC338" s="41">
        <v>0</v>
      </c>
      <c r="AD338" s="41">
        <v>144585</v>
      </c>
      <c r="AE338" s="41">
        <v>0</v>
      </c>
      <c r="AF338" s="41">
        <v>0</v>
      </c>
      <c r="AG338" s="43">
        <f t="shared" si="15"/>
        <v>21699773.73</v>
      </c>
      <c r="AH338" s="43">
        <f t="shared" si="16"/>
        <v>119736023</v>
      </c>
      <c r="AI338" s="43">
        <f t="shared" si="17"/>
        <v>29296440.09</v>
      </c>
      <c r="AJ338" s="41">
        <v>9489611917</v>
      </c>
      <c r="AK338" s="41">
        <v>9685268921</v>
      </c>
      <c r="AL338" s="41">
        <v>10067914373</v>
      </c>
      <c r="AM338" s="41">
        <v>9747598403.666666</v>
      </c>
      <c r="AN338" s="41">
        <v>3355968.1016952088</v>
      </c>
      <c r="AO338" s="44"/>
    </row>
    <row r="339" spans="1:41" s="34" customFormat="1" ht="16.5" x14ac:dyDescent="0.3">
      <c r="A339" s="34" t="s">
        <v>735</v>
      </c>
      <c r="B339" s="34" t="s">
        <v>736</v>
      </c>
      <c r="C339" s="34" t="s">
        <v>704</v>
      </c>
      <c r="D339" s="39">
        <v>3</v>
      </c>
      <c r="E339" s="39" t="s">
        <v>1247</v>
      </c>
      <c r="F339" s="40" t="s">
        <v>1190</v>
      </c>
      <c r="G339" s="41">
        <v>1340380200</v>
      </c>
      <c r="H339" s="42">
        <v>1.71</v>
      </c>
      <c r="I339" s="41">
        <v>1184070152</v>
      </c>
      <c r="J339" s="41">
        <v>2158073.7399999998</v>
      </c>
      <c r="K339" s="41">
        <v>2133604.8199999998</v>
      </c>
      <c r="L339" s="41">
        <v>0</v>
      </c>
      <c r="M339" s="41">
        <v>2133604.8199999998</v>
      </c>
      <c r="N339" s="41">
        <v>135683.20000000001</v>
      </c>
      <c r="O339" s="41">
        <v>37122.019999999997</v>
      </c>
      <c r="P339" s="41">
        <v>322597.33</v>
      </c>
      <c r="Q339" s="41">
        <v>0</v>
      </c>
      <c r="R339" s="41">
        <v>9381348</v>
      </c>
      <c r="S339" s="41">
        <v>0</v>
      </c>
      <c r="T339" s="41">
        <v>10833621.93</v>
      </c>
      <c r="U339" s="41">
        <v>67452.800000000003</v>
      </c>
      <c r="V339" s="41">
        <v>0</v>
      </c>
      <c r="W339" s="41">
        <v>22911430.100000001</v>
      </c>
      <c r="X339" s="43">
        <v>2.7663331934321488E-2</v>
      </c>
      <c r="Y339" s="41">
        <v>4000</v>
      </c>
      <c r="Z339" s="41">
        <v>20500</v>
      </c>
      <c r="AA339" s="41">
        <v>490</v>
      </c>
      <c r="AB339" s="41">
        <v>24990</v>
      </c>
      <c r="AC339" s="41">
        <v>0</v>
      </c>
      <c r="AD339" s="41">
        <v>24990</v>
      </c>
      <c r="AE339" s="41">
        <v>0</v>
      </c>
      <c r="AF339" s="41">
        <v>0</v>
      </c>
      <c r="AG339" s="43">
        <f t="shared" si="15"/>
        <v>2629007.37</v>
      </c>
      <c r="AH339" s="43">
        <f t="shared" si="16"/>
        <v>9381348</v>
      </c>
      <c r="AI339" s="43">
        <f t="shared" si="17"/>
        <v>10901074.73</v>
      </c>
      <c r="AJ339" s="41">
        <v>1016423398</v>
      </c>
      <c r="AK339" s="41">
        <v>1175135298</v>
      </c>
      <c r="AL339" s="41">
        <v>1356385549</v>
      </c>
      <c r="AM339" s="41">
        <v>1182648081.6666667</v>
      </c>
      <c r="AN339" s="41">
        <v>452128.064204817</v>
      </c>
      <c r="AO339" s="44"/>
    </row>
    <row r="340" spans="1:41" s="34" customFormat="1" ht="16.5" x14ac:dyDescent="0.3">
      <c r="A340" s="34" t="s">
        <v>737</v>
      </c>
      <c r="B340" s="34" t="s">
        <v>738</v>
      </c>
      <c r="C340" s="34" t="s">
        <v>704</v>
      </c>
      <c r="D340" s="39">
        <v>1</v>
      </c>
      <c r="E340" s="39" t="s">
        <v>1246</v>
      </c>
      <c r="F340" s="40" t="s">
        <v>1190</v>
      </c>
      <c r="G340" s="41">
        <v>6372762223</v>
      </c>
      <c r="H340" s="42">
        <v>1.5389999999999999</v>
      </c>
      <c r="I340" s="41">
        <v>5916944062</v>
      </c>
      <c r="J340" s="41">
        <v>10784159.709999999</v>
      </c>
      <c r="K340" s="41">
        <v>10720884.399999999</v>
      </c>
      <c r="L340" s="41">
        <v>0</v>
      </c>
      <c r="M340" s="41">
        <v>10720884.399999999</v>
      </c>
      <c r="N340" s="41">
        <v>682438.94</v>
      </c>
      <c r="O340" s="41">
        <v>186551.8</v>
      </c>
      <c r="P340" s="41">
        <v>1619453.4</v>
      </c>
      <c r="Q340" s="41">
        <v>67768368</v>
      </c>
      <c r="R340" s="41">
        <v>0</v>
      </c>
      <c r="S340" s="41">
        <v>0</v>
      </c>
      <c r="T340" s="41">
        <v>14832272.369999999</v>
      </c>
      <c r="U340" s="41">
        <v>2230466.7799999998</v>
      </c>
      <c r="V340" s="41">
        <v>0</v>
      </c>
      <c r="W340" s="41">
        <v>98040435.689999998</v>
      </c>
      <c r="X340" s="43">
        <v>2.0055128694835903E-2</v>
      </c>
      <c r="Y340" s="41">
        <v>2787.67</v>
      </c>
      <c r="Z340" s="41">
        <v>53250</v>
      </c>
      <c r="AA340" s="41">
        <v>1120.7534000000001</v>
      </c>
      <c r="AB340" s="41">
        <v>57158.4234</v>
      </c>
      <c r="AC340" s="41">
        <v>0</v>
      </c>
      <c r="AD340" s="41">
        <v>57158.4234</v>
      </c>
      <c r="AE340" s="41">
        <v>0</v>
      </c>
      <c r="AF340" s="41">
        <v>0</v>
      </c>
      <c r="AG340" s="43">
        <f t="shared" si="15"/>
        <v>13209328.539999999</v>
      </c>
      <c r="AH340" s="43">
        <f t="shared" si="16"/>
        <v>67768368</v>
      </c>
      <c r="AI340" s="43">
        <f t="shared" si="17"/>
        <v>17062739.149999999</v>
      </c>
      <c r="AJ340" s="41">
        <v>5362208028</v>
      </c>
      <c r="AK340" s="41">
        <v>5862469285</v>
      </c>
      <c r="AL340" s="41">
        <v>6381759374</v>
      </c>
      <c r="AM340" s="41">
        <v>5868812229</v>
      </c>
      <c r="AN340" s="41">
        <v>2129782.8025484011</v>
      </c>
      <c r="AO340" s="44"/>
    </row>
    <row r="341" spans="1:41" s="34" customFormat="1" ht="16.5" x14ac:dyDescent="0.3">
      <c r="A341" s="34" t="s">
        <v>739</v>
      </c>
      <c r="B341" s="34" t="s">
        <v>740</v>
      </c>
      <c r="C341" s="34" t="s">
        <v>704</v>
      </c>
      <c r="D341" s="39">
        <v>2</v>
      </c>
      <c r="E341" s="39" t="s">
        <v>1247</v>
      </c>
      <c r="F341" s="40" t="s">
        <v>1190</v>
      </c>
      <c r="G341" s="41">
        <v>12176482450</v>
      </c>
      <c r="H341" s="42">
        <v>1.6589999999999998</v>
      </c>
      <c r="I341" s="41">
        <v>11824184074</v>
      </c>
      <c r="J341" s="41">
        <v>21550632.91</v>
      </c>
      <c r="K341" s="41">
        <v>21549405.899999999</v>
      </c>
      <c r="L341" s="41">
        <v>0</v>
      </c>
      <c r="M341" s="41">
        <v>21549405.899999999</v>
      </c>
      <c r="N341" s="41">
        <v>1372933.66</v>
      </c>
      <c r="O341" s="41">
        <v>375449.97</v>
      </c>
      <c r="P341" s="41">
        <v>3253345.24</v>
      </c>
      <c r="Q341" s="41">
        <v>91774629</v>
      </c>
      <c r="R341" s="41">
        <v>44680941</v>
      </c>
      <c r="S341" s="41">
        <v>0</v>
      </c>
      <c r="T341" s="41">
        <v>35339168</v>
      </c>
      <c r="U341" s="41">
        <v>3654019.71</v>
      </c>
      <c r="V341" s="41">
        <v>0</v>
      </c>
      <c r="W341" s="41">
        <v>201999892.47999999</v>
      </c>
      <c r="X341" s="43">
        <v>2.3499004087651636E-2</v>
      </c>
      <c r="Y341" s="41">
        <v>32250</v>
      </c>
      <c r="Z341" s="41">
        <v>194500</v>
      </c>
      <c r="AA341" s="41">
        <v>4535</v>
      </c>
      <c r="AB341" s="41">
        <v>231285</v>
      </c>
      <c r="AC341" s="41">
        <v>0</v>
      </c>
      <c r="AD341" s="41">
        <v>231285</v>
      </c>
      <c r="AE341" s="41">
        <v>0</v>
      </c>
      <c r="AF341" s="41">
        <v>0</v>
      </c>
      <c r="AG341" s="43">
        <f t="shared" si="15"/>
        <v>26551134.769999996</v>
      </c>
      <c r="AH341" s="43">
        <f t="shared" si="16"/>
        <v>136455570</v>
      </c>
      <c r="AI341" s="43">
        <f t="shared" si="17"/>
        <v>38993187.710000001</v>
      </c>
      <c r="AJ341" s="41">
        <v>10631507171</v>
      </c>
      <c r="AK341" s="41">
        <v>11634858401</v>
      </c>
      <c r="AL341" s="41">
        <v>12551780693</v>
      </c>
      <c r="AM341" s="41">
        <v>11606048755</v>
      </c>
      <c r="AN341" s="41">
        <v>4183922.7137397691</v>
      </c>
      <c r="AO341" s="44"/>
    </row>
    <row r="342" spans="1:41" s="34" customFormat="1" ht="16.5" x14ac:dyDescent="0.3">
      <c r="A342" s="34" t="s">
        <v>741</v>
      </c>
      <c r="B342" s="34" t="s">
        <v>742</v>
      </c>
      <c r="C342" s="34" t="s">
        <v>704</v>
      </c>
      <c r="D342" s="39">
        <v>3</v>
      </c>
      <c r="E342" s="39" t="s">
        <v>1247</v>
      </c>
      <c r="F342" s="40" t="s">
        <v>1190</v>
      </c>
      <c r="G342" s="41">
        <v>585995900</v>
      </c>
      <c r="H342" s="42">
        <v>0.79900000000000004</v>
      </c>
      <c r="I342" s="41">
        <v>545875655</v>
      </c>
      <c r="J342" s="41">
        <v>994907.20000000007</v>
      </c>
      <c r="K342" s="41">
        <v>994907.20000000007</v>
      </c>
      <c r="L342" s="41">
        <v>0</v>
      </c>
      <c r="M342" s="41">
        <v>994907.20000000007</v>
      </c>
      <c r="N342" s="41">
        <v>63387.05</v>
      </c>
      <c r="O342" s="41">
        <v>0</v>
      </c>
      <c r="P342" s="41">
        <v>150201.67000000001</v>
      </c>
      <c r="Q342" s="41">
        <v>1184912</v>
      </c>
      <c r="R342" s="41">
        <v>0</v>
      </c>
      <c r="S342" s="41">
        <v>0</v>
      </c>
      <c r="T342" s="41">
        <v>2287106</v>
      </c>
      <c r="U342" s="41">
        <v>0</v>
      </c>
      <c r="V342" s="41">
        <v>0</v>
      </c>
      <c r="W342" s="41">
        <v>4680513.92</v>
      </c>
      <c r="X342" s="43">
        <v>1.3999361851214235E-2</v>
      </c>
      <c r="Y342" s="41">
        <v>0</v>
      </c>
      <c r="Z342" s="41">
        <v>6750</v>
      </c>
      <c r="AA342" s="41">
        <v>135</v>
      </c>
      <c r="AB342" s="41">
        <v>6885</v>
      </c>
      <c r="AC342" s="41">
        <v>0</v>
      </c>
      <c r="AD342" s="41">
        <v>6885</v>
      </c>
      <c r="AE342" s="41">
        <v>0</v>
      </c>
      <c r="AF342" s="41">
        <v>0</v>
      </c>
      <c r="AG342" s="43">
        <f t="shared" si="15"/>
        <v>1208495.92</v>
      </c>
      <c r="AH342" s="43">
        <f t="shared" si="16"/>
        <v>1184912</v>
      </c>
      <c r="AI342" s="43">
        <f t="shared" si="17"/>
        <v>2287106</v>
      </c>
      <c r="AJ342" s="41">
        <v>485904486</v>
      </c>
      <c r="AK342" s="41">
        <v>542463470</v>
      </c>
      <c r="AL342" s="41">
        <v>600651804</v>
      </c>
      <c r="AM342" s="41">
        <v>543006586.66666663</v>
      </c>
      <c r="AN342" s="41">
        <v>200217.06778273199</v>
      </c>
      <c r="AO342" s="44"/>
    </row>
    <row r="343" spans="1:41" s="34" customFormat="1" ht="16.5" x14ac:dyDescent="0.3">
      <c r="A343" s="34" t="s">
        <v>743</v>
      </c>
      <c r="B343" s="34" t="s">
        <v>744</v>
      </c>
      <c r="C343" s="34" t="s">
        <v>704</v>
      </c>
      <c r="D343" s="39">
        <v>1</v>
      </c>
      <c r="E343" s="39" t="s">
        <v>1246</v>
      </c>
      <c r="F343" s="40" t="s">
        <v>1190</v>
      </c>
      <c r="G343" s="41">
        <v>1191114920</v>
      </c>
      <c r="H343" s="42">
        <v>2.1429999999999998</v>
      </c>
      <c r="I343" s="41">
        <v>1050210491</v>
      </c>
      <c r="J343" s="41">
        <v>1914102.54</v>
      </c>
      <c r="K343" s="41">
        <v>1914102.54</v>
      </c>
      <c r="L343" s="41">
        <v>0</v>
      </c>
      <c r="M343" s="41">
        <v>1914102.54</v>
      </c>
      <c r="N343" s="41">
        <v>121950.38</v>
      </c>
      <c r="O343" s="41">
        <v>33349.370000000003</v>
      </c>
      <c r="P343" s="41">
        <v>288973.08</v>
      </c>
      <c r="Q343" s="41">
        <v>9101800</v>
      </c>
      <c r="R343" s="41">
        <v>0</v>
      </c>
      <c r="S343" s="41">
        <v>0</v>
      </c>
      <c r="T343" s="41">
        <v>14054092.02</v>
      </c>
      <c r="U343" s="41">
        <v>0</v>
      </c>
      <c r="V343" s="41">
        <v>0</v>
      </c>
      <c r="W343" s="41">
        <v>25514267.390000001</v>
      </c>
      <c r="X343" s="43">
        <v>3.6452653627156287E-2</v>
      </c>
      <c r="Y343" s="41">
        <v>7031.27</v>
      </c>
      <c r="Z343" s="41">
        <v>25500</v>
      </c>
      <c r="AA343" s="41">
        <v>650.62540000000001</v>
      </c>
      <c r="AB343" s="41">
        <v>33181.895400000001</v>
      </c>
      <c r="AC343" s="41">
        <v>0</v>
      </c>
      <c r="AD343" s="41">
        <v>33181.895400000001</v>
      </c>
      <c r="AE343" s="41">
        <v>0</v>
      </c>
      <c r="AF343" s="41">
        <v>0</v>
      </c>
      <c r="AG343" s="43">
        <f t="shared" si="15"/>
        <v>2358375.37</v>
      </c>
      <c r="AH343" s="43">
        <f t="shared" si="16"/>
        <v>9101800</v>
      </c>
      <c r="AI343" s="43">
        <f t="shared" si="17"/>
        <v>14054092.02</v>
      </c>
      <c r="AJ343" s="41">
        <v>901561950</v>
      </c>
      <c r="AK343" s="41">
        <v>1043390716</v>
      </c>
      <c r="AL343" s="41">
        <v>1135043758</v>
      </c>
      <c r="AM343" s="41">
        <v>1026665474.6666666</v>
      </c>
      <c r="AN343" s="41">
        <v>378347.540985414</v>
      </c>
      <c r="AO343" s="44"/>
    </row>
    <row r="344" spans="1:41" s="34" customFormat="1" ht="16.5" x14ac:dyDescent="0.3">
      <c r="A344" s="34" t="s">
        <v>745</v>
      </c>
      <c r="B344" s="34" t="s">
        <v>746</v>
      </c>
      <c r="C344" s="34" t="s">
        <v>704</v>
      </c>
      <c r="D344" s="39">
        <v>2</v>
      </c>
      <c r="E344" s="39" t="s">
        <v>1247</v>
      </c>
      <c r="F344" s="40" t="s">
        <v>1190</v>
      </c>
      <c r="G344" s="41">
        <v>1233666000</v>
      </c>
      <c r="H344" s="42">
        <v>1.992</v>
      </c>
      <c r="I344" s="41">
        <v>1190934447</v>
      </c>
      <c r="J344" s="41">
        <v>2170584.5299999998</v>
      </c>
      <c r="K344" s="41">
        <v>2169383.48</v>
      </c>
      <c r="L344" s="41">
        <v>0</v>
      </c>
      <c r="M344" s="41">
        <v>2169383.48</v>
      </c>
      <c r="N344" s="41">
        <v>0</v>
      </c>
      <c r="O344" s="41">
        <v>37791.35</v>
      </c>
      <c r="P344" s="41">
        <v>327527.23</v>
      </c>
      <c r="Q344" s="41">
        <v>12329621</v>
      </c>
      <c r="R344" s="41">
        <v>0</v>
      </c>
      <c r="S344" s="41">
        <v>0</v>
      </c>
      <c r="T344" s="41">
        <v>9003145.8499999996</v>
      </c>
      <c r="U344" s="41">
        <v>308416</v>
      </c>
      <c r="V344" s="41">
        <v>391017</v>
      </c>
      <c r="W344" s="41">
        <v>24566901.91</v>
      </c>
      <c r="X344" s="43">
        <v>2.5846498611184546E-2</v>
      </c>
      <c r="Y344" s="41">
        <v>6750</v>
      </c>
      <c r="Z344" s="41">
        <v>24500</v>
      </c>
      <c r="AA344" s="41">
        <v>625</v>
      </c>
      <c r="AB344" s="41">
        <v>31875</v>
      </c>
      <c r="AC344" s="41">
        <v>0</v>
      </c>
      <c r="AD344" s="41">
        <v>31875</v>
      </c>
      <c r="AE344" s="41">
        <v>0</v>
      </c>
      <c r="AF344" s="41">
        <v>0</v>
      </c>
      <c r="AG344" s="43">
        <f t="shared" si="15"/>
        <v>2534702.06</v>
      </c>
      <c r="AH344" s="43">
        <f t="shared" si="16"/>
        <v>12329621</v>
      </c>
      <c r="AI344" s="43">
        <f t="shared" si="17"/>
        <v>9702578.8499999996</v>
      </c>
      <c r="AJ344" s="41">
        <v>1056898246</v>
      </c>
      <c r="AK344" s="41">
        <v>1167318681</v>
      </c>
      <c r="AL344" s="41">
        <v>1258591389</v>
      </c>
      <c r="AM344" s="41">
        <v>1160936105.3333333</v>
      </c>
      <c r="AN344" s="41">
        <v>421500.07483283698</v>
      </c>
      <c r="AO344" s="44"/>
    </row>
    <row r="345" spans="1:41" s="34" customFormat="1" ht="16.5" x14ac:dyDescent="0.3">
      <c r="A345" s="34" t="s">
        <v>747</v>
      </c>
      <c r="B345" s="34" t="s">
        <v>748</v>
      </c>
      <c r="C345" s="34" t="s">
        <v>704</v>
      </c>
      <c r="D345" s="39">
        <v>3</v>
      </c>
      <c r="E345" s="39" t="s">
        <v>1247</v>
      </c>
      <c r="F345" s="40" t="s">
        <v>1190</v>
      </c>
      <c r="G345" s="41">
        <v>2864731626</v>
      </c>
      <c r="H345" s="42">
        <v>1.4369999999999998</v>
      </c>
      <c r="I345" s="41">
        <v>2512397472</v>
      </c>
      <c r="J345" s="41">
        <v>4579069.08</v>
      </c>
      <c r="K345" s="41">
        <v>4578948.4400000004</v>
      </c>
      <c r="L345" s="41">
        <v>0</v>
      </c>
      <c r="M345" s="41">
        <v>4578948.4400000004</v>
      </c>
      <c r="N345" s="41">
        <v>291731.17</v>
      </c>
      <c r="O345" s="41">
        <v>79778.960000000006</v>
      </c>
      <c r="P345" s="41">
        <v>691286.58</v>
      </c>
      <c r="Q345" s="41">
        <v>17080181</v>
      </c>
      <c r="R345" s="41">
        <v>8690438</v>
      </c>
      <c r="S345" s="41">
        <v>0</v>
      </c>
      <c r="T345" s="41">
        <v>9465000</v>
      </c>
      <c r="U345" s="41">
        <v>286473.15999999997</v>
      </c>
      <c r="V345" s="41">
        <v>0</v>
      </c>
      <c r="W345" s="41">
        <v>41163837.309999995</v>
      </c>
      <c r="X345" s="43">
        <v>1.9833180664262894E-2</v>
      </c>
      <c r="Y345" s="41">
        <v>0</v>
      </c>
      <c r="Z345" s="41">
        <v>30000</v>
      </c>
      <c r="AA345" s="41">
        <v>600</v>
      </c>
      <c r="AB345" s="41">
        <v>30600</v>
      </c>
      <c r="AC345" s="41">
        <v>0</v>
      </c>
      <c r="AD345" s="41">
        <v>30600</v>
      </c>
      <c r="AE345" s="41">
        <v>0</v>
      </c>
      <c r="AF345" s="41">
        <v>0</v>
      </c>
      <c r="AG345" s="43">
        <f t="shared" si="15"/>
        <v>5641745.1500000004</v>
      </c>
      <c r="AH345" s="43">
        <f t="shared" si="16"/>
        <v>25770619</v>
      </c>
      <c r="AI345" s="43">
        <f t="shared" si="17"/>
        <v>9751473.1600000001</v>
      </c>
      <c r="AJ345" s="41">
        <v>2149745456</v>
      </c>
      <c r="AK345" s="41">
        <v>2490124732</v>
      </c>
      <c r="AL345" s="41">
        <v>2823345001</v>
      </c>
      <c r="AM345" s="41">
        <v>2487738396.3333335</v>
      </c>
      <c r="AN345" s="41">
        <v>941545.76745329099</v>
      </c>
      <c r="AO345" s="44"/>
    </row>
    <row r="346" spans="1:41" s="34" customFormat="1" ht="16.5" x14ac:dyDescent="0.3">
      <c r="A346" s="34" t="s">
        <v>749</v>
      </c>
      <c r="B346" s="34" t="s">
        <v>750</v>
      </c>
      <c r="C346" s="34" t="s">
        <v>704</v>
      </c>
      <c r="D346" s="39">
        <v>1</v>
      </c>
      <c r="E346" s="39" t="s">
        <v>1246</v>
      </c>
      <c r="F346" s="40" t="s">
        <v>1190</v>
      </c>
      <c r="G346" s="41">
        <v>507472100</v>
      </c>
      <c r="H346" s="42">
        <v>0.379</v>
      </c>
      <c r="I346" s="41">
        <v>465597081</v>
      </c>
      <c r="J346" s="41">
        <v>848592.32000000007</v>
      </c>
      <c r="K346" s="41">
        <v>848592.32000000007</v>
      </c>
      <c r="L346" s="41">
        <v>0</v>
      </c>
      <c r="M346" s="41">
        <v>848592.32000000007</v>
      </c>
      <c r="N346" s="41">
        <v>54065.11</v>
      </c>
      <c r="O346" s="41">
        <v>0</v>
      </c>
      <c r="P346" s="41">
        <v>128112.44</v>
      </c>
      <c r="Q346" s="41">
        <v>232500</v>
      </c>
      <c r="R346" s="41">
        <v>0</v>
      </c>
      <c r="S346" s="41">
        <v>0</v>
      </c>
      <c r="T346" s="41">
        <v>630400</v>
      </c>
      <c r="U346" s="41">
        <v>25373.61</v>
      </c>
      <c r="V346" s="41">
        <v>0</v>
      </c>
      <c r="W346" s="41">
        <v>1919043.4800000002</v>
      </c>
      <c r="X346" s="43">
        <v>2.1460527416091189E-2</v>
      </c>
      <c r="Y346" s="41">
        <v>0</v>
      </c>
      <c r="Z346" s="41">
        <v>1500</v>
      </c>
      <c r="AA346" s="41">
        <v>30</v>
      </c>
      <c r="AB346" s="41">
        <v>1530</v>
      </c>
      <c r="AC346" s="41">
        <v>0</v>
      </c>
      <c r="AD346" s="41">
        <v>1530</v>
      </c>
      <c r="AE346" s="41">
        <v>0</v>
      </c>
      <c r="AF346" s="41">
        <v>0</v>
      </c>
      <c r="AG346" s="43">
        <f t="shared" si="15"/>
        <v>1030769.8700000001</v>
      </c>
      <c r="AH346" s="43">
        <f t="shared" si="16"/>
        <v>232500</v>
      </c>
      <c r="AI346" s="43">
        <f t="shared" si="17"/>
        <v>655773.61</v>
      </c>
      <c r="AJ346" s="41">
        <v>206193748</v>
      </c>
      <c r="AK346" s="41">
        <v>266618246</v>
      </c>
      <c r="AL346" s="41">
        <v>366009448</v>
      </c>
      <c r="AM346" s="41">
        <v>279607147.33333331</v>
      </c>
      <c r="AN346" s="41">
        <v>122003.02733018401</v>
      </c>
      <c r="AO346" s="44"/>
    </row>
    <row r="347" spans="1:41" s="34" customFormat="1" ht="16.5" x14ac:dyDescent="0.3">
      <c r="A347" s="34" t="s">
        <v>751</v>
      </c>
      <c r="B347" s="34" t="s">
        <v>752</v>
      </c>
      <c r="C347" s="34" t="s">
        <v>704</v>
      </c>
      <c r="D347" s="39">
        <v>2</v>
      </c>
      <c r="E347" s="39" t="s">
        <v>1246</v>
      </c>
      <c r="F347" s="40" t="s">
        <v>1190</v>
      </c>
      <c r="G347" s="41">
        <v>8958592700</v>
      </c>
      <c r="H347" s="42">
        <v>1.5</v>
      </c>
      <c r="I347" s="41">
        <v>9808440736</v>
      </c>
      <c r="J347" s="41">
        <v>17876760.41</v>
      </c>
      <c r="K347" s="41">
        <v>17874005.800000001</v>
      </c>
      <c r="L347" s="41">
        <v>0</v>
      </c>
      <c r="M347" s="41">
        <v>17874005.800000001</v>
      </c>
      <c r="N347" s="41">
        <v>0</v>
      </c>
      <c r="O347" s="41">
        <v>0</v>
      </c>
      <c r="P347" s="41">
        <v>2698501.09</v>
      </c>
      <c r="Q347" s="41">
        <v>64152327</v>
      </c>
      <c r="R347" s="41">
        <v>0</v>
      </c>
      <c r="S347" s="41">
        <v>0</v>
      </c>
      <c r="T347" s="41">
        <v>46406099.299999997</v>
      </c>
      <c r="U347" s="41">
        <v>0</v>
      </c>
      <c r="V347" s="41">
        <v>3222058.19</v>
      </c>
      <c r="W347" s="41">
        <v>134352991.38</v>
      </c>
      <c r="X347" s="43">
        <v>2.0203440760084856E-2</v>
      </c>
      <c r="Y347" s="41">
        <v>10300</v>
      </c>
      <c r="Z347" s="41">
        <v>50000</v>
      </c>
      <c r="AA347" s="41">
        <v>1206</v>
      </c>
      <c r="AB347" s="41">
        <v>61506</v>
      </c>
      <c r="AC347" s="41">
        <v>0</v>
      </c>
      <c r="AD347" s="41">
        <v>61506</v>
      </c>
      <c r="AE347" s="41">
        <v>0</v>
      </c>
      <c r="AF347" s="41">
        <v>0</v>
      </c>
      <c r="AG347" s="43">
        <f t="shared" si="15"/>
        <v>20572506.890000001</v>
      </c>
      <c r="AH347" s="43">
        <f t="shared" si="16"/>
        <v>64152327</v>
      </c>
      <c r="AI347" s="43">
        <f t="shared" si="17"/>
        <v>49628157.489999995</v>
      </c>
      <c r="AJ347" s="41">
        <v>8274581634</v>
      </c>
      <c r="AK347" s="41">
        <v>9666184248</v>
      </c>
      <c r="AL347" s="41">
        <v>10408496224</v>
      </c>
      <c r="AM347" s="41">
        <v>9449754035.333334</v>
      </c>
      <c r="AN347" s="41">
        <v>3469495.2718345919</v>
      </c>
      <c r="AO347" s="44"/>
    </row>
    <row r="348" spans="1:41" s="34" customFormat="1" ht="16.5" x14ac:dyDescent="0.3">
      <c r="A348" s="34" t="s">
        <v>753</v>
      </c>
      <c r="B348" s="34" t="s">
        <v>754</v>
      </c>
      <c r="C348" s="34" t="s">
        <v>704</v>
      </c>
      <c r="D348" s="39">
        <v>3</v>
      </c>
      <c r="E348" s="39" t="s">
        <v>1247</v>
      </c>
      <c r="F348" s="40" t="s">
        <v>1190</v>
      </c>
      <c r="G348" s="41">
        <v>10749364289</v>
      </c>
      <c r="H348" s="42">
        <v>1.6449999999999998</v>
      </c>
      <c r="I348" s="41">
        <v>10583472302</v>
      </c>
      <c r="J348" s="41">
        <v>19289324.75</v>
      </c>
      <c r="K348" s="41">
        <v>19288197.260000002</v>
      </c>
      <c r="L348" s="41">
        <v>0</v>
      </c>
      <c r="M348" s="41">
        <v>19288197.260000002</v>
      </c>
      <c r="N348" s="41">
        <v>1228871.6299999999</v>
      </c>
      <c r="O348" s="41">
        <v>0</v>
      </c>
      <c r="P348" s="41">
        <v>2911952.39</v>
      </c>
      <c r="Q348" s="41">
        <v>82665909</v>
      </c>
      <c r="R348" s="41">
        <v>40020252</v>
      </c>
      <c r="S348" s="41">
        <v>0</v>
      </c>
      <c r="T348" s="41">
        <v>28561441.960000001</v>
      </c>
      <c r="U348" s="41">
        <v>2149872.86</v>
      </c>
      <c r="V348" s="41">
        <v>0</v>
      </c>
      <c r="W348" s="41">
        <v>176826497.10000002</v>
      </c>
      <c r="X348" s="43">
        <v>2.0038392528517975E-2</v>
      </c>
      <c r="Y348" s="41">
        <v>15989.73</v>
      </c>
      <c r="Z348" s="41">
        <v>112750</v>
      </c>
      <c r="AA348" s="41">
        <v>2574.7946000000002</v>
      </c>
      <c r="AB348" s="41">
        <v>131314.5246</v>
      </c>
      <c r="AC348" s="41">
        <v>0</v>
      </c>
      <c r="AD348" s="41">
        <v>131314.5246</v>
      </c>
      <c r="AE348" s="41">
        <v>0</v>
      </c>
      <c r="AF348" s="41">
        <v>0</v>
      </c>
      <c r="AG348" s="43">
        <f t="shared" si="15"/>
        <v>23429021.280000001</v>
      </c>
      <c r="AH348" s="43">
        <f t="shared" si="16"/>
        <v>122686161</v>
      </c>
      <c r="AI348" s="43">
        <f t="shared" si="17"/>
        <v>30711314.82</v>
      </c>
      <c r="AJ348" s="41">
        <v>9473641875</v>
      </c>
      <c r="AK348" s="41">
        <v>10498367855</v>
      </c>
      <c r="AL348" s="41">
        <v>11102421286</v>
      </c>
      <c r="AM348" s="41">
        <v>10358143672</v>
      </c>
      <c r="AN348" s="41">
        <v>3700803.3945262381</v>
      </c>
      <c r="AO348" s="44"/>
    </row>
    <row r="349" spans="1:41" s="34" customFormat="1" ht="16.5" x14ac:dyDescent="0.3">
      <c r="A349" s="34" t="s">
        <v>755</v>
      </c>
      <c r="B349" s="34" t="s">
        <v>756</v>
      </c>
      <c r="C349" s="34" t="s">
        <v>704</v>
      </c>
      <c r="D349" s="39">
        <v>1</v>
      </c>
      <c r="E349" s="39" t="s">
        <v>1246</v>
      </c>
      <c r="F349" s="40" t="s">
        <v>1190</v>
      </c>
      <c r="G349" s="41">
        <v>2111179500</v>
      </c>
      <c r="H349" s="42">
        <v>1.7549999999999999</v>
      </c>
      <c r="I349" s="41">
        <v>3787032915</v>
      </c>
      <c r="J349" s="41">
        <v>6902206.1600000001</v>
      </c>
      <c r="K349" s="41">
        <v>6894688.2400000002</v>
      </c>
      <c r="L349" s="41">
        <v>0</v>
      </c>
      <c r="M349" s="41">
        <v>6894688.2400000002</v>
      </c>
      <c r="N349" s="41">
        <v>439216.3</v>
      </c>
      <c r="O349" s="41">
        <v>120105.69</v>
      </c>
      <c r="P349" s="41">
        <v>1040976.29</v>
      </c>
      <c r="Q349" s="41">
        <v>19751258</v>
      </c>
      <c r="R349" s="41">
        <v>0</v>
      </c>
      <c r="S349" s="41">
        <v>0</v>
      </c>
      <c r="T349" s="41">
        <v>8694446.8100000005</v>
      </c>
      <c r="U349" s="41">
        <v>105791.93</v>
      </c>
      <c r="V349" s="41">
        <v>0</v>
      </c>
      <c r="W349" s="41">
        <v>37046483.259999998</v>
      </c>
      <c r="X349" s="43">
        <v>1.3908023364772393E-2</v>
      </c>
      <c r="Y349" s="41">
        <v>1022.6</v>
      </c>
      <c r="Z349" s="41">
        <v>39250</v>
      </c>
      <c r="AA349" s="41">
        <v>805.452</v>
      </c>
      <c r="AB349" s="41">
        <v>41078.051999999996</v>
      </c>
      <c r="AC349" s="41">
        <v>0</v>
      </c>
      <c r="AD349" s="41">
        <v>41078.051999999996</v>
      </c>
      <c r="AE349" s="41">
        <v>0</v>
      </c>
      <c r="AF349" s="41">
        <v>0</v>
      </c>
      <c r="AG349" s="43">
        <f t="shared" si="15"/>
        <v>8494986.5199999996</v>
      </c>
      <c r="AH349" s="43">
        <f t="shared" si="16"/>
        <v>19751258</v>
      </c>
      <c r="AI349" s="43">
        <f t="shared" si="17"/>
        <v>8800238.7400000002</v>
      </c>
      <c r="AJ349" s="41">
        <v>3419683380</v>
      </c>
      <c r="AK349" s="41">
        <v>3724950009</v>
      </c>
      <c r="AL349" s="41">
        <v>4197175944</v>
      </c>
      <c r="AM349" s="41">
        <v>3780603111</v>
      </c>
      <c r="AN349" s="41">
        <v>1399057.2489413519</v>
      </c>
      <c r="AO349" s="44"/>
    </row>
    <row r="350" spans="1:41" s="34" customFormat="1" ht="16.5" x14ac:dyDescent="0.3">
      <c r="A350" s="34" t="s">
        <v>757</v>
      </c>
      <c r="B350" s="34" t="s">
        <v>758</v>
      </c>
      <c r="C350" s="34" t="s">
        <v>704</v>
      </c>
      <c r="D350" s="39">
        <v>2</v>
      </c>
      <c r="E350" s="39" t="s">
        <v>1247</v>
      </c>
      <c r="F350" s="40" t="s">
        <v>1190</v>
      </c>
      <c r="G350" s="41">
        <v>7494271070</v>
      </c>
      <c r="H350" s="42">
        <v>2.5640000000000001</v>
      </c>
      <c r="I350" s="41">
        <v>11370892374</v>
      </c>
      <c r="J350" s="41">
        <v>20724468.25</v>
      </c>
      <c r="K350" s="41">
        <v>20718978.949999999</v>
      </c>
      <c r="L350" s="41">
        <v>0</v>
      </c>
      <c r="M350" s="41">
        <v>20718978.949999999</v>
      </c>
      <c r="N350" s="41">
        <v>1319985.55</v>
      </c>
      <c r="O350" s="41">
        <v>360974.64</v>
      </c>
      <c r="P350" s="41">
        <v>3128041.63</v>
      </c>
      <c r="Q350" s="41">
        <v>89319034</v>
      </c>
      <c r="R350" s="41">
        <v>43557881</v>
      </c>
      <c r="S350" s="41">
        <v>0</v>
      </c>
      <c r="T350" s="41">
        <v>32950807.109999999</v>
      </c>
      <c r="U350" s="41">
        <v>749798.84</v>
      </c>
      <c r="V350" s="41">
        <v>0</v>
      </c>
      <c r="W350" s="41">
        <v>192105501.72</v>
      </c>
      <c r="X350" s="43">
        <v>2.1742370708888615E-2</v>
      </c>
      <c r="Y350" s="41">
        <v>13562.59</v>
      </c>
      <c r="Z350" s="41">
        <v>122000</v>
      </c>
      <c r="AA350" s="41">
        <v>2711.2518</v>
      </c>
      <c r="AB350" s="41">
        <v>138273.84179999999</v>
      </c>
      <c r="AC350" s="41">
        <v>-2250</v>
      </c>
      <c r="AD350" s="41">
        <v>136023.84179999999</v>
      </c>
      <c r="AE350" s="41">
        <v>0</v>
      </c>
      <c r="AF350" s="41">
        <v>0</v>
      </c>
      <c r="AG350" s="43">
        <f t="shared" si="15"/>
        <v>25527980.77</v>
      </c>
      <c r="AH350" s="43">
        <f t="shared" si="16"/>
        <v>132876915</v>
      </c>
      <c r="AI350" s="43">
        <f t="shared" si="17"/>
        <v>33700605.950000003</v>
      </c>
      <c r="AJ350" s="41">
        <v>10327572109</v>
      </c>
      <c r="AK350" s="41">
        <v>11201792342</v>
      </c>
      <c r="AL350" s="41">
        <v>12169975755</v>
      </c>
      <c r="AM350" s="41">
        <v>11233113402</v>
      </c>
      <c r="AN350" s="41">
        <v>4056654.5283414149</v>
      </c>
      <c r="AO350" s="44"/>
    </row>
    <row r="351" spans="1:41" s="34" customFormat="1" ht="16.5" x14ac:dyDescent="0.3">
      <c r="A351" s="34" t="s">
        <v>759</v>
      </c>
      <c r="B351" s="34" t="s">
        <v>760</v>
      </c>
      <c r="C351" s="34" t="s">
        <v>704</v>
      </c>
      <c r="D351" s="39">
        <v>3</v>
      </c>
      <c r="E351" s="39" t="s">
        <v>1247</v>
      </c>
      <c r="F351" s="40" t="s">
        <v>1190</v>
      </c>
      <c r="G351" s="41">
        <v>1740127400</v>
      </c>
      <c r="H351" s="42">
        <v>2.0869999999999997</v>
      </c>
      <c r="I351" s="41">
        <v>1604281982</v>
      </c>
      <c r="J351" s="41">
        <v>2923947.38</v>
      </c>
      <c r="K351" s="41">
        <v>2921578.44</v>
      </c>
      <c r="L351" s="41">
        <v>0</v>
      </c>
      <c r="M351" s="41">
        <v>2921578.44</v>
      </c>
      <c r="N351" s="41">
        <v>0</v>
      </c>
      <c r="O351" s="41">
        <v>50902.71</v>
      </c>
      <c r="P351" s="41">
        <v>441098.89</v>
      </c>
      <c r="Q351" s="41">
        <v>0</v>
      </c>
      <c r="R351" s="41">
        <v>21244311</v>
      </c>
      <c r="S351" s="41">
        <v>0</v>
      </c>
      <c r="T351" s="41">
        <v>11116477.689999999</v>
      </c>
      <c r="U351" s="41">
        <v>0</v>
      </c>
      <c r="V351" s="41">
        <v>532557.14</v>
      </c>
      <c r="W351" s="41">
        <v>36306925.869999997</v>
      </c>
      <c r="X351" s="43">
        <v>2.7555773414838097E-2</v>
      </c>
      <c r="Y351" s="41">
        <v>750</v>
      </c>
      <c r="Z351" s="41">
        <v>30000</v>
      </c>
      <c r="AA351" s="41">
        <v>615</v>
      </c>
      <c r="AB351" s="41">
        <v>31365</v>
      </c>
      <c r="AC351" s="41">
        <v>0</v>
      </c>
      <c r="AD351" s="41">
        <v>31365</v>
      </c>
      <c r="AE351" s="41">
        <v>0</v>
      </c>
      <c r="AF351" s="41">
        <v>0</v>
      </c>
      <c r="AG351" s="43">
        <f t="shared" si="15"/>
        <v>3413580.04</v>
      </c>
      <c r="AH351" s="43">
        <f t="shared" si="16"/>
        <v>21244311</v>
      </c>
      <c r="AI351" s="43">
        <f t="shared" si="17"/>
        <v>11649034.83</v>
      </c>
      <c r="AJ351" s="41">
        <v>1467943052</v>
      </c>
      <c r="AK351" s="41">
        <v>1597673016</v>
      </c>
      <c r="AL351" s="41">
        <v>1776546605</v>
      </c>
      <c r="AM351" s="41">
        <v>1614054224.3333333</v>
      </c>
      <c r="AN351" s="41">
        <v>592181.60948446498</v>
      </c>
      <c r="AO351" s="44"/>
    </row>
    <row r="352" spans="1:41" s="34" customFormat="1" ht="16.5" x14ac:dyDescent="0.3">
      <c r="A352" s="34" t="s">
        <v>761</v>
      </c>
      <c r="B352" s="34" t="s">
        <v>762</v>
      </c>
      <c r="C352" s="34" t="s">
        <v>704</v>
      </c>
      <c r="D352" s="39">
        <v>1</v>
      </c>
      <c r="E352" s="39" t="s">
        <v>1246</v>
      </c>
      <c r="F352" s="40" t="s">
        <v>1190</v>
      </c>
      <c r="G352" s="41">
        <v>3716293900</v>
      </c>
      <c r="H352" s="42">
        <v>1.8239999999999998</v>
      </c>
      <c r="I352" s="41">
        <v>3476070061</v>
      </c>
      <c r="J352" s="41">
        <v>6335448.5499999998</v>
      </c>
      <c r="K352" s="41">
        <v>6331415.7000000002</v>
      </c>
      <c r="L352" s="41">
        <v>0</v>
      </c>
      <c r="M352" s="41">
        <v>6331415.7000000002</v>
      </c>
      <c r="N352" s="41">
        <v>0</v>
      </c>
      <c r="O352" s="41">
        <v>110298.51</v>
      </c>
      <c r="P352" s="41">
        <v>955881.89</v>
      </c>
      <c r="Q352" s="41">
        <v>0</v>
      </c>
      <c r="R352" s="41">
        <v>45930892</v>
      </c>
      <c r="S352" s="41">
        <v>0</v>
      </c>
      <c r="T352" s="41">
        <v>13269990.43</v>
      </c>
      <c r="U352" s="41">
        <v>0</v>
      </c>
      <c r="V352" s="41">
        <v>1151405.81</v>
      </c>
      <c r="W352" s="41">
        <v>67749884.340000004</v>
      </c>
      <c r="X352" s="43">
        <v>2.5823686674827283E-2</v>
      </c>
      <c r="Y352" s="41">
        <v>16323.29</v>
      </c>
      <c r="Z352" s="41">
        <v>72250</v>
      </c>
      <c r="AA352" s="41">
        <v>1771.4658000000002</v>
      </c>
      <c r="AB352" s="41">
        <v>90344.755800000014</v>
      </c>
      <c r="AC352" s="41">
        <v>0</v>
      </c>
      <c r="AD352" s="41">
        <v>90344.755800000014</v>
      </c>
      <c r="AE352" s="41">
        <v>0</v>
      </c>
      <c r="AF352" s="41">
        <v>0</v>
      </c>
      <c r="AG352" s="43">
        <f t="shared" si="15"/>
        <v>7397596.0999999996</v>
      </c>
      <c r="AH352" s="43">
        <f t="shared" si="16"/>
        <v>45930892</v>
      </c>
      <c r="AI352" s="43">
        <f t="shared" si="17"/>
        <v>14421396.24</v>
      </c>
      <c r="AJ352" s="41">
        <v>3125890785</v>
      </c>
      <c r="AK352" s="41">
        <v>3454220882</v>
      </c>
      <c r="AL352" s="41">
        <v>3702594301</v>
      </c>
      <c r="AM352" s="41">
        <v>3427568656</v>
      </c>
      <c r="AN352" s="41">
        <v>1234196.8661352331</v>
      </c>
      <c r="AO352" s="44"/>
    </row>
    <row r="353" spans="1:41" s="34" customFormat="1" ht="16.5" x14ac:dyDescent="0.3">
      <c r="A353" s="34" t="s">
        <v>763</v>
      </c>
      <c r="B353" s="34" t="s">
        <v>764</v>
      </c>
      <c r="C353" s="34" t="s">
        <v>704</v>
      </c>
      <c r="D353" s="39">
        <v>2</v>
      </c>
      <c r="E353" s="39" t="s">
        <v>1247</v>
      </c>
      <c r="F353" s="40" t="s">
        <v>1190</v>
      </c>
      <c r="G353" s="41">
        <v>18374800348</v>
      </c>
      <c r="H353" s="42">
        <v>1.6139999999999999</v>
      </c>
      <c r="I353" s="41">
        <v>17091662114</v>
      </c>
      <c r="J353" s="41">
        <v>31151082.710000001</v>
      </c>
      <c r="K353" s="41">
        <v>31148406.640000001</v>
      </c>
      <c r="L353" s="41">
        <v>0</v>
      </c>
      <c r="M353" s="41">
        <v>31148406.640000001</v>
      </c>
      <c r="N353" s="41">
        <v>0</v>
      </c>
      <c r="O353" s="41">
        <v>0</v>
      </c>
      <c r="P353" s="41">
        <v>4702531.97</v>
      </c>
      <c r="Q353" s="41">
        <v>181883038</v>
      </c>
      <c r="R353" s="41">
        <v>0</v>
      </c>
      <c r="S353" s="41">
        <v>0</v>
      </c>
      <c r="T353" s="41">
        <v>65749065</v>
      </c>
      <c r="U353" s="41">
        <v>7364682</v>
      </c>
      <c r="V353" s="41">
        <v>5648761</v>
      </c>
      <c r="W353" s="41">
        <v>296496484.61000001</v>
      </c>
      <c r="X353" s="43">
        <v>2.1304299410687538E-2</v>
      </c>
      <c r="Y353" s="41">
        <v>16424.660000000003</v>
      </c>
      <c r="Z353" s="41">
        <v>328000</v>
      </c>
      <c r="AA353" s="41">
        <v>6888.4932000000008</v>
      </c>
      <c r="AB353" s="41">
        <v>351313.15320000006</v>
      </c>
      <c r="AC353" s="41">
        <v>-250</v>
      </c>
      <c r="AD353" s="41">
        <v>351063.15320000006</v>
      </c>
      <c r="AE353" s="41">
        <v>0</v>
      </c>
      <c r="AF353" s="41">
        <v>0</v>
      </c>
      <c r="AG353" s="43">
        <f t="shared" si="15"/>
        <v>35850938.609999999</v>
      </c>
      <c r="AH353" s="43">
        <f t="shared" si="16"/>
        <v>181883038</v>
      </c>
      <c r="AI353" s="43">
        <f t="shared" si="17"/>
        <v>78762508</v>
      </c>
      <c r="AJ353" s="41">
        <v>15200679253</v>
      </c>
      <c r="AK353" s="41">
        <v>16930603609</v>
      </c>
      <c r="AL353" s="41">
        <v>18666777733</v>
      </c>
      <c r="AM353" s="41">
        <v>16932686865</v>
      </c>
      <c r="AN353" s="41">
        <v>6227594.4993992727</v>
      </c>
      <c r="AO353" s="44"/>
    </row>
    <row r="354" spans="1:41" s="34" customFormat="1" ht="16.5" x14ac:dyDescent="0.3">
      <c r="A354" s="34" t="s">
        <v>765</v>
      </c>
      <c r="B354" s="34" t="s">
        <v>766</v>
      </c>
      <c r="C354" s="34" t="s">
        <v>704</v>
      </c>
      <c r="D354" s="39">
        <v>3</v>
      </c>
      <c r="E354" s="39" t="s">
        <v>1247</v>
      </c>
      <c r="F354" s="40" t="s">
        <v>1190</v>
      </c>
      <c r="G354" s="41">
        <v>2405754684</v>
      </c>
      <c r="H354" s="42">
        <v>2.1160000000000001</v>
      </c>
      <c r="I354" s="41">
        <v>3560952414</v>
      </c>
      <c r="J354" s="41">
        <v>6490154.2300000004</v>
      </c>
      <c r="K354" s="41">
        <v>6487824.1600000001</v>
      </c>
      <c r="L354" s="41">
        <v>0</v>
      </c>
      <c r="M354" s="41">
        <v>6487824.1600000001</v>
      </c>
      <c r="N354" s="41">
        <v>413341.63</v>
      </c>
      <c r="O354" s="41">
        <v>113031.96</v>
      </c>
      <c r="P354" s="41">
        <v>979473.46</v>
      </c>
      <c r="Q354" s="41">
        <v>36463472</v>
      </c>
      <c r="R354" s="41">
        <v>0</v>
      </c>
      <c r="S354" s="41">
        <v>0</v>
      </c>
      <c r="T354" s="41">
        <v>5001106.74</v>
      </c>
      <c r="U354" s="41">
        <v>1440742.5</v>
      </c>
      <c r="V354" s="41">
        <v>0</v>
      </c>
      <c r="W354" s="41">
        <v>50898992.450000003</v>
      </c>
      <c r="X354" s="43">
        <v>2.1627730344672715E-2</v>
      </c>
      <c r="Y354" s="41">
        <v>3750</v>
      </c>
      <c r="Z354" s="41">
        <v>38250</v>
      </c>
      <c r="AA354" s="41">
        <v>840</v>
      </c>
      <c r="AB354" s="41">
        <v>42840</v>
      </c>
      <c r="AC354" s="41">
        <v>0</v>
      </c>
      <c r="AD354" s="41">
        <v>42840</v>
      </c>
      <c r="AE354" s="41">
        <v>0</v>
      </c>
      <c r="AF354" s="41">
        <v>0</v>
      </c>
      <c r="AG354" s="43">
        <f t="shared" si="15"/>
        <v>7993671.21</v>
      </c>
      <c r="AH354" s="43">
        <f t="shared" si="16"/>
        <v>36463472</v>
      </c>
      <c r="AI354" s="43">
        <f t="shared" si="17"/>
        <v>6441849.2400000002</v>
      </c>
      <c r="AJ354" s="41">
        <v>2611732057</v>
      </c>
      <c r="AK354" s="41">
        <v>3132268995</v>
      </c>
      <c r="AL354" s="41">
        <v>3528637032</v>
      </c>
      <c r="AM354" s="41">
        <v>3090879361.3333335</v>
      </c>
      <c r="AN354" s="41">
        <v>1177716.894281928</v>
      </c>
      <c r="AO354" s="44"/>
    </row>
    <row r="355" spans="1:41" s="34" customFormat="1" ht="16.5" x14ac:dyDescent="0.3">
      <c r="A355" s="34" t="s">
        <v>767</v>
      </c>
      <c r="B355" s="34" t="s">
        <v>768</v>
      </c>
      <c r="C355" s="34" t="s">
        <v>704</v>
      </c>
      <c r="D355" s="39">
        <v>1</v>
      </c>
      <c r="E355" s="39" t="s">
        <v>1246</v>
      </c>
      <c r="F355" s="40" t="s">
        <v>1190</v>
      </c>
      <c r="G355" s="41">
        <v>2485275100</v>
      </c>
      <c r="H355" s="42">
        <v>0.88700000000000001</v>
      </c>
      <c r="I355" s="41">
        <v>2350519334</v>
      </c>
      <c r="J355" s="41">
        <v>4284031.6900000004</v>
      </c>
      <c r="K355" s="41">
        <v>4284031.6900000004</v>
      </c>
      <c r="L355" s="41">
        <v>0</v>
      </c>
      <c r="M355" s="41">
        <v>4284031.6900000004</v>
      </c>
      <c r="N355" s="41">
        <v>272942.15999999997</v>
      </c>
      <c r="O355" s="41">
        <v>0</v>
      </c>
      <c r="P355" s="41">
        <v>646762.55000000005</v>
      </c>
      <c r="Q355" s="41">
        <v>5972410</v>
      </c>
      <c r="R355" s="41">
        <v>4269846</v>
      </c>
      <c r="S355" s="41">
        <v>0</v>
      </c>
      <c r="T355" s="41">
        <v>6585887.4900000002</v>
      </c>
      <c r="U355" s="41">
        <v>0</v>
      </c>
      <c r="V355" s="41">
        <v>0</v>
      </c>
      <c r="W355" s="41">
        <v>22031879.890000001</v>
      </c>
      <c r="X355" s="43">
        <v>1.3225535001298767E-2</v>
      </c>
      <c r="Y355" s="41">
        <v>750</v>
      </c>
      <c r="Z355" s="41">
        <v>13250</v>
      </c>
      <c r="AA355" s="41">
        <v>280</v>
      </c>
      <c r="AB355" s="41">
        <v>14280</v>
      </c>
      <c r="AC355" s="41">
        <v>0</v>
      </c>
      <c r="AD355" s="41">
        <v>14280</v>
      </c>
      <c r="AE355" s="41">
        <v>0</v>
      </c>
      <c r="AF355" s="41">
        <v>0</v>
      </c>
      <c r="AG355" s="43">
        <f t="shared" si="15"/>
        <v>5203736.4000000004</v>
      </c>
      <c r="AH355" s="43">
        <f t="shared" si="16"/>
        <v>10242256</v>
      </c>
      <c r="AI355" s="43">
        <f t="shared" si="17"/>
        <v>6585887.4900000002</v>
      </c>
      <c r="AJ355" s="41">
        <v>2243620308</v>
      </c>
      <c r="AK355" s="41">
        <v>2334059456</v>
      </c>
      <c r="AL355" s="41">
        <v>2584520695</v>
      </c>
      <c r="AM355" s="41">
        <v>2387400153</v>
      </c>
      <c r="AN355" s="41">
        <v>861506.03682643501</v>
      </c>
      <c r="AO355" s="44"/>
    </row>
    <row r="356" spans="1:41" s="34" customFormat="1" ht="16.5" x14ac:dyDescent="0.3">
      <c r="A356" s="34" t="s">
        <v>769</v>
      </c>
      <c r="B356" s="34" t="s">
        <v>770</v>
      </c>
      <c r="C356" s="34" t="s">
        <v>704</v>
      </c>
      <c r="D356" s="39">
        <v>2</v>
      </c>
      <c r="E356" s="39" t="s">
        <v>1246</v>
      </c>
      <c r="F356" s="40" t="s">
        <v>1190</v>
      </c>
      <c r="G356" s="41">
        <v>7087527349</v>
      </c>
      <c r="H356" s="42">
        <v>1.7699999999999998</v>
      </c>
      <c r="I356" s="41">
        <v>6720290225</v>
      </c>
      <c r="J356" s="41">
        <v>12248329.93</v>
      </c>
      <c r="K356" s="41">
        <v>12228715.91</v>
      </c>
      <c r="L356" s="41">
        <v>0</v>
      </c>
      <c r="M356" s="41">
        <v>12228715.91</v>
      </c>
      <c r="N356" s="41">
        <v>0</v>
      </c>
      <c r="O356" s="41">
        <v>213070.07</v>
      </c>
      <c r="P356" s="41">
        <v>1846290.81</v>
      </c>
      <c r="Q356" s="41">
        <v>74560704</v>
      </c>
      <c r="R356" s="41">
        <v>0</v>
      </c>
      <c r="S356" s="41">
        <v>0</v>
      </c>
      <c r="T356" s="41">
        <v>34350000</v>
      </c>
      <c r="U356" s="41">
        <v>0</v>
      </c>
      <c r="V356" s="41">
        <v>2228226</v>
      </c>
      <c r="W356" s="41">
        <v>125427006.79000001</v>
      </c>
      <c r="X356" s="43">
        <v>2.1520877121924797E-2</v>
      </c>
      <c r="Y356" s="41">
        <v>18335.949999999997</v>
      </c>
      <c r="Z356" s="41">
        <v>110250</v>
      </c>
      <c r="AA356" s="41">
        <v>2571.7190000000001</v>
      </c>
      <c r="AB356" s="41">
        <v>131157.66899999999</v>
      </c>
      <c r="AC356" s="41">
        <v>0</v>
      </c>
      <c r="AD356" s="41">
        <v>131157.66899999999</v>
      </c>
      <c r="AE356" s="41">
        <v>0</v>
      </c>
      <c r="AF356" s="41">
        <v>0</v>
      </c>
      <c r="AG356" s="43">
        <f t="shared" si="15"/>
        <v>14288076.790000001</v>
      </c>
      <c r="AH356" s="43">
        <f t="shared" si="16"/>
        <v>74560704</v>
      </c>
      <c r="AI356" s="43">
        <f t="shared" si="17"/>
        <v>36578226</v>
      </c>
      <c r="AJ356" s="41">
        <v>6151246298</v>
      </c>
      <c r="AK356" s="41">
        <v>6684805298</v>
      </c>
      <c r="AL356" s="41">
        <v>7286447362</v>
      </c>
      <c r="AM356" s="41">
        <v>6707499652.666667</v>
      </c>
      <c r="AN356" s="41">
        <v>2428813.3585175462</v>
      </c>
      <c r="AO356" s="44"/>
    </row>
    <row r="357" spans="1:41" s="34" customFormat="1" ht="16.5" x14ac:dyDescent="0.3">
      <c r="A357" s="34" t="s">
        <v>771</v>
      </c>
      <c r="B357" s="34" t="s">
        <v>772</v>
      </c>
      <c r="C357" s="34" t="s">
        <v>704</v>
      </c>
      <c r="D357" s="39">
        <v>3</v>
      </c>
      <c r="E357" s="39" t="s">
        <v>1246</v>
      </c>
      <c r="F357" s="40" t="s">
        <v>1190</v>
      </c>
      <c r="G357" s="41">
        <v>1010646700</v>
      </c>
      <c r="H357" s="42">
        <v>1.7669999999999999</v>
      </c>
      <c r="I357" s="41">
        <v>955441390</v>
      </c>
      <c r="J357" s="41">
        <v>1741377.3800000001</v>
      </c>
      <c r="K357" s="41">
        <v>1741274.9100000001</v>
      </c>
      <c r="L357" s="41">
        <v>0</v>
      </c>
      <c r="M357" s="41">
        <v>1741274.9100000001</v>
      </c>
      <c r="N357" s="41">
        <v>110939.04</v>
      </c>
      <c r="O357" s="41">
        <v>30338.29</v>
      </c>
      <c r="P357" s="41">
        <v>262881.46999999997</v>
      </c>
      <c r="Q357" s="41">
        <v>8945750</v>
      </c>
      <c r="R357" s="41">
        <v>0</v>
      </c>
      <c r="S357" s="41">
        <v>0</v>
      </c>
      <c r="T357" s="41">
        <v>6758689.1299999999</v>
      </c>
      <c r="U357" s="41">
        <v>0</v>
      </c>
      <c r="V357" s="41">
        <v>0</v>
      </c>
      <c r="W357" s="41">
        <v>17849872.84</v>
      </c>
      <c r="X357" s="43">
        <v>2.4898229621139148E-2</v>
      </c>
      <c r="Y357" s="41">
        <v>5000</v>
      </c>
      <c r="Z357" s="41">
        <v>26750</v>
      </c>
      <c r="AA357" s="41">
        <v>635</v>
      </c>
      <c r="AB357" s="41">
        <v>32385</v>
      </c>
      <c r="AC357" s="41">
        <v>0</v>
      </c>
      <c r="AD357" s="41">
        <v>32385</v>
      </c>
      <c r="AE357" s="41">
        <v>0</v>
      </c>
      <c r="AF357" s="41">
        <v>0</v>
      </c>
      <c r="AG357" s="43">
        <f t="shared" si="15"/>
        <v>2145433.71</v>
      </c>
      <c r="AH357" s="43">
        <f t="shared" si="16"/>
        <v>8945750</v>
      </c>
      <c r="AI357" s="43">
        <f t="shared" si="17"/>
        <v>6758689.1299999999</v>
      </c>
      <c r="AJ357" s="41">
        <v>880241906</v>
      </c>
      <c r="AK357" s="41">
        <v>947684987</v>
      </c>
      <c r="AL357" s="41">
        <v>1024684883</v>
      </c>
      <c r="AM357" s="41">
        <v>950870592</v>
      </c>
      <c r="AN357" s="41">
        <v>341561.28610503901</v>
      </c>
      <c r="AO357" s="44"/>
    </row>
    <row r="358" spans="1:41" s="34" customFormat="1" ht="16.5" x14ac:dyDescent="0.3">
      <c r="A358" s="34" t="s">
        <v>773</v>
      </c>
      <c r="B358" s="34" t="s">
        <v>774</v>
      </c>
      <c r="C358" s="34" t="s">
        <v>704</v>
      </c>
      <c r="D358" s="39">
        <v>1</v>
      </c>
      <c r="E358" s="39" t="s">
        <v>1246</v>
      </c>
      <c r="F358" s="40" t="s">
        <v>1190</v>
      </c>
      <c r="G358" s="41">
        <v>5578419961</v>
      </c>
      <c r="H358" s="42">
        <v>1.3859999999999999</v>
      </c>
      <c r="I358" s="41">
        <v>5430060963</v>
      </c>
      <c r="J358" s="41">
        <v>9896771.7200000007</v>
      </c>
      <c r="K358" s="41">
        <v>9885662.8000000007</v>
      </c>
      <c r="L358" s="41">
        <v>0</v>
      </c>
      <c r="M358" s="41">
        <v>9885662.8000000007</v>
      </c>
      <c r="N358" s="41">
        <v>629753.98</v>
      </c>
      <c r="O358" s="41">
        <v>0</v>
      </c>
      <c r="P358" s="41">
        <v>1492568.04</v>
      </c>
      <c r="Q358" s="41">
        <v>30338400</v>
      </c>
      <c r="R358" s="41">
        <v>15600121</v>
      </c>
      <c r="S358" s="41">
        <v>0</v>
      </c>
      <c r="T358" s="41">
        <v>18061250.600000001</v>
      </c>
      <c r="U358" s="41">
        <v>1255144</v>
      </c>
      <c r="V358" s="41">
        <v>0</v>
      </c>
      <c r="W358" s="41">
        <v>77262900.420000002</v>
      </c>
      <c r="X358" s="43">
        <v>2.0311344927271748E-2</v>
      </c>
      <c r="Y358" s="41">
        <v>9750</v>
      </c>
      <c r="Z358" s="41">
        <v>117250</v>
      </c>
      <c r="AA358" s="41">
        <v>2540</v>
      </c>
      <c r="AB358" s="41">
        <v>129540</v>
      </c>
      <c r="AC358" s="41">
        <v>0</v>
      </c>
      <c r="AD358" s="41">
        <v>129540</v>
      </c>
      <c r="AE358" s="41">
        <v>0</v>
      </c>
      <c r="AF358" s="41">
        <v>0</v>
      </c>
      <c r="AG358" s="43">
        <f t="shared" si="15"/>
        <v>12007984.82</v>
      </c>
      <c r="AH358" s="43">
        <f t="shared" si="16"/>
        <v>45938521</v>
      </c>
      <c r="AI358" s="43">
        <f t="shared" si="17"/>
        <v>19316394.600000001</v>
      </c>
      <c r="AJ358" s="41">
        <v>4884688378</v>
      </c>
      <c r="AK358" s="41">
        <v>5381582856</v>
      </c>
      <c r="AL358" s="41">
        <v>5604667303</v>
      </c>
      <c r="AM358" s="41">
        <v>5290312845.666667</v>
      </c>
      <c r="AN358" s="41">
        <v>1869559.851771612</v>
      </c>
      <c r="AO358" s="44"/>
    </row>
    <row r="359" spans="1:41" s="34" customFormat="1" ht="16.5" x14ac:dyDescent="0.3">
      <c r="A359" s="34" t="s">
        <v>775</v>
      </c>
      <c r="B359" s="34" t="s">
        <v>776</v>
      </c>
      <c r="C359" s="34" t="s">
        <v>704</v>
      </c>
      <c r="D359" s="39">
        <v>2</v>
      </c>
      <c r="E359" s="39" t="s">
        <v>1247</v>
      </c>
      <c r="F359" s="40" t="s">
        <v>1190</v>
      </c>
      <c r="G359" s="41">
        <v>9601343295</v>
      </c>
      <c r="H359" s="42">
        <v>1.3199999999999998</v>
      </c>
      <c r="I359" s="41">
        <v>9576864381</v>
      </c>
      <c r="J359" s="41">
        <v>17454691.790000003</v>
      </c>
      <c r="K359" s="41">
        <v>17445444.180000003</v>
      </c>
      <c r="L359" s="41">
        <v>0</v>
      </c>
      <c r="M359" s="41">
        <v>17445444.180000003</v>
      </c>
      <c r="N359" s="41">
        <v>1111406.67</v>
      </c>
      <c r="O359" s="41">
        <v>303967.74</v>
      </c>
      <c r="P359" s="41">
        <v>2633871.2999999998</v>
      </c>
      <c r="Q359" s="41">
        <v>76869977</v>
      </c>
      <c r="R359" s="41">
        <v>0</v>
      </c>
      <c r="S359" s="41">
        <v>0</v>
      </c>
      <c r="T359" s="41">
        <v>27329665.66</v>
      </c>
      <c r="U359" s="41">
        <v>961525</v>
      </c>
      <c r="V359" s="41">
        <v>0</v>
      </c>
      <c r="W359" s="41">
        <v>126655857.55</v>
      </c>
      <c r="X359" s="43">
        <v>2.2789818998832537E-2</v>
      </c>
      <c r="Y359" s="41">
        <v>4871.2299999999996</v>
      </c>
      <c r="Z359" s="41">
        <v>111750</v>
      </c>
      <c r="AA359" s="41">
        <v>2332.4245999999998</v>
      </c>
      <c r="AB359" s="41">
        <v>118953.65459999999</v>
      </c>
      <c r="AC359" s="41">
        <v>0</v>
      </c>
      <c r="AD359" s="41">
        <v>118953.65459999999</v>
      </c>
      <c r="AE359" s="41">
        <v>0</v>
      </c>
      <c r="AF359" s="41">
        <v>0</v>
      </c>
      <c r="AG359" s="43">
        <f t="shared" si="15"/>
        <v>21494689.890000001</v>
      </c>
      <c r="AH359" s="43">
        <f t="shared" si="16"/>
        <v>76869977</v>
      </c>
      <c r="AI359" s="43">
        <f t="shared" si="17"/>
        <v>28291190.66</v>
      </c>
      <c r="AJ359" s="41">
        <v>8520078993</v>
      </c>
      <c r="AK359" s="41">
        <v>9443102492</v>
      </c>
      <c r="AL359" s="41">
        <v>10180318787</v>
      </c>
      <c r="AM359" s="41">
        <v>9381166757.333334</v>
      </c>
      <c r="AN359" s="41">
        <v>3395567.1460961252</v>
      </c>
      <c r="AO359" s="44"/>
    </row>
    <row r="360" spans="1:41" s="34" customFormat="1" ht="16.5" x14ac:dyDescent="0.3">
      <c r="A360" s="34" t="s">
        <v>777</v>
      </c>
      <c r="B360" s="34" t="s">
        <v>778</v>
      </c>
      <c r="C360" s="34" t="s">
        <v>704</v>
      </c>
      <c r="D360" s="39">
        <v>3</v>
      </c>
      <c r="E360" s="39" t="s">
        <v>1247</v>
      </c>
      <c r="F360" s="40" t="s">
        <v>1190</v>
      </c>
      <c r="G360" s="41">
        <v>2083703105</v>
      </c>
      <c r="H360" s="42">
        <v>1.4749999999999999</v>
      </c>
      <c r="I360" s="41">
        <v>2116335488</v>
      </c>
      <c r="J360" s="41">
        <v>3857210.69</v>
      </c>
      <c r="K360" s="41">
        <v>3857210.69</v>
      </c>
      <c r="L360" s="41">
        <v>0</v>
      </c>
      <c r="M360" s="41">
        <v>3857210.69</v>
      </c>
      <c r="N360" s="41">
        <v>245748.75</v>
      </c>
      <c r="O360" s="41">
        <v>67204.11</v>
      </c>
      <c r="P360" s="41">
        <v>582325.16</v>
      </c>
      <c r="Q360" s="41">
        <v>12948687</v>
      </c>
      <c r="R360" s="41">
        <v>4654521</v>
      </c>
      <c r="S360" s="41">
        <v>0</v>
      </c>
      <c r="T360" s="41">
        <v>7960783.21</v>
      </c>
      <c r="U360" s="41">
        <v>417082.06</v>
      </c>
      <c r="V360" s="41">
        <v>0</v>
      </c>
      <c r="W360" s="41">
        <v>30733561.98</v>
      </c>
      <c r="X360" s="43">
        <v>2.1422053195431619E-2</v>
      </c>
      <c r="Y360" s="41">
        <v>2411.12</v>
      </c>
      <c r="Z360" s="41">
        <v>27500</v>
      </c>
      <c r="AA360" s="41">
        <v>598.22239999999999</v>
      </c>
      <c r="AB360" s="41">
        <v>30509.342399999998</v>
      </c>
      <c r="AC360" s="41">
        <v>0</v>
      </c>
      <c r="AD360" s="41">
        <v>30509.342399999998</v>
      </c>
      <c r="AE360" s="41">
        <v>0</v>
      </c>
      <c r="AF360" s="41">
        <v>0</v>
      </c>
      <c r="AG360" s="43">
        <f t="shared" si="15"/>
        <v>4752488.71</v>
      </c>
      <c r="AH360" s="43">
        <f t="shared" si="16"/>
        <v>17603208</v>
      </c>
      <c r="AI360" s="43">
        <f t="shared" si="17"/>
        <v>8377865.2699999996</v>
      </c>
      <c r="AJ360" s="41">
        <v>1880987117</v>
      </c>
      <c r="AK360" s="41">
        <v>2075808625</v>
      </c>
      <c r="AL360" s="41">
        <v>2171960451</v>
      </c>
      <c r="AM360" s="41">
        <v>2042918731</v>
      </c>
      <c r="AN360" s="41">
        <v>724757.22724204801</v>
      </c>
      <c r="AO360" s="44"/>
    </row>
    <row r="361" spans="1:41" s="34" customFormat="1" ht="16.5" x14ac:dyDescent="0.3">
      <c r="A361" s="34" t="s">
        <v>779</v>
      </c>
      <c r="B361" s="34" t="s">
        <v>780</v>
      </c>
      <c r="C361" s="34" t="s">
        <v>704</v>
      </c>
      <c r="D361" s="39">
        <v>1</v>
      </c>
      <c r="E361" s="39" t="s">
        <v>1246</v>
      </c>
      <c r="F361" s="40" t="s">
        <v>1190</v>
      </c>
      <c r="G361" s="41">
        <v>3874438256</v>
      </c>
      <c r="H361" s="42">
        <v>1.9329999999999998</v>
      </c>
      <c r="I361" s="41">
        <v>3828289836</v>
      </c>
      <c r="J361" s="41">
        <v>6977400.5900000008</v>
      </c>
      <c r="K361" s="41">
        <v>6977400.5900000008</v>
      </c>
      <c r="L361" s="41">
        <v>0</v>
      </c>
      <c r="M361" s="41">
        <v>6977400.5900000008</v>
      </c>
      <c r="N361" s="41">
        <v>444540.79</v>
      </c>
      <c r="O361" s="41">
        <v>121567.11</v>
      </c>
      <c r="P361" s="41">
        <v>1053381.8899999999</v>
      </c>
      <c r="Q361" s="41">
        <v>49367930</v>
      </c>
      <c r="R361" s="41">
        <v>0</v>
      </c>
      <c r="S361" s="41">
        <v>0</v>
      </c>
      <c r="T361" s="41">
        <v>16520944.76</v>
      </c>
      <c r="U361" s="41">
        <v>387639.98</v>
      </c>
      <c r="V361" s="41">
        <v>0</v>
      </c>
      <c r="W361" s="41">
        <v>74873405.120000005</v>
      </c>
      <c r="X361" s="43">
        <v>2.5557542470770217E-2</v>
      </c>
      <c r="Y361" s="41">
        <v>13000</v>
      </c>
      <c r="Z361" s="41">
        <v>98500</v>
      </c>
      <c r="AA361" s="41">
        <v>2230</v>
      </c>
      <c r="AB361" s="41">
        <v>113730</v>
      </c>
      <c r="AC361" s="41">
        <v>0</v>
      </c>
      <c r="AD361" s="41">
        <v>113730</v>
      </c>
      <c r="AE361" s="41">
        <v>0</v>
      </c>
      <c r="AF361" s="41">
        <v>0</v>
      </c>
      <c r="AG361" s="43">
        <f t="shared" si="15"/>
        <v>8596890.3800000008</v>
      </c>
      <c r="AH361" s="43">
        <f t="shared" si="16"/>
        <v>49367930</v>
      </c>
      <c r="AI361" s="43">
        <f t="shared" si="17"/>
        <v>16908584.739999998</v>
      </c>
      <c r="AJ361" s="41">
        <v>3556931385</v>
      </c>
      <c r="AK361" s="41">
        <v>3803490299</v>
      </c>
      <c r="AL361" s="41">
        <v>4328210909</v>
      </c>
      <c r="AM361" s="41">
        <v>3896210864.3333335</v>
      </c>
      <c r="AN361" s="41">
        <v>1443398.1782670449</v>
      </c>
      <c r="AO361" s="44"/>
    </row>
    <row r="362" spans="1:41" s="34" customFormat="1" ht="16.5" x14ac:dyDescent="0.3">
      <c r="A362" s="34" t="s">
        <v>781</v>
      </c>
      <c r="B362" s="34" t="s">
        <v>782</v>
      </c>
      <c r="C362" s="34" t="s">
        <v>704</v>
      </c>
      <c r="D362" s="39">
        <v>2</v>
      </c>
      <c r="E362" s="39" t="s">
        <v>1247</v>
      </c>
      <c r="F362" s="40" t="s">
        <v>1190</v>
      </c>
      <c r="G362" s="41">
        <v>3332114290</v>
      </c>
      <c r="H362" s="42">
        <v>1.8219999999999998</v>
      </c>
      <c r="I362" s="41">
        <v>3409712659</v>
      </c>
      <c r="J362" s="41">
        <v>6214506.25</v>
      </c>
      <c r="K362" s="41">
        <v>6202073.9800000004</v>
      </c>
      <c r="L362" s="41">
        <v>0</v>
      </c>
      <c r="M362" s="41">
        <v>6202073.9800000004</v>
      </c>
      <c r="N362" s="41">
        <v>0</v>
      </c>
      <c r="O362" s="41">
        <v>108038.99</v>
      </c>
      <c r="P362" s="41">
        <v>936499.93</v>
      </c>
      <c r="Q362" s="41">
        <v>22115127</v>
      </c>
      <c r="R362" s="41">
        <v>14928990</v>
      </c>
      <c r="S362" s="41">
        <v>0</v>
      </c>
      <c r="T362" s="41">
        <v>15297169.960000001</v>
      </c>
      <c r="U362" s="41">
        <v>0</v>
      </c>
      <c r="V362" s="41">
        <v>1118299.1599999999</v>
      </c>
      <c r="W362" s="41">
        <v>60706199.019999996</v>
      </c>
      <c r="X362" s="43">
        <v>2.1065254210997007E-2</v>
      </c>
      <c r="Y362" s="41">
        <v>3947.95</v>
      </c>
      <c r="Z362" s="41">
        <v>26250</v>
      </c>
      <c r="AA362" s="41">
        <v>603.95900000000006</v>
      </c>
      <c r="AB362" s="41">
        <v>30801.909</v>
      </c>
      <c r="AC362" s="41">
        <v>0</v>
      </c>
      <c r="AD362" s="41">
        <v>30801.909</v>
      </c>
      <c r="AE362" s="41">
        <v>0</v>
      </c>
      <c r="AF362" s="41">
        <v>0</v>
      </c>
      <c r="AG362" s="43">
        <f t="shared" si="15"/>
        <v>7246612.9000000004</v>
      </c>
      <c r="AH362" s="43">
        <f t="shared" si="16"/>
        <v>37044117</v>
      </c>
      <c r="AI362" s="43">
        <f t="shared" si="17"/>
        <v>16415469.120000001</v>
      </c>
      <c r="AJ362" s="41">
        <v>3152835530</v>
      </c>
      <c r="AK362" s="41">
        <v>3346112973</v>
      </c>
      <c r="AL362" s="41">
        <v>3533329577</v>
      </c>
      <c r="AM362" s="41">
        <v>3344092693.3333335</v>
      </c>
      <c r="AN362" s="41">
        <v>1180663.508335311</v>
      </c>
      <c r="AO362" s="44"/>
    </row>
    <row r="363" spans="1:41" s="34" customFormat="1" ht="16.5" x14ac:dyDescent="0.3">
      <c r="A363" s="34" t="s">
        <v>783</v>
      </c>
      <c r="B363" s="34" t="s">
        <v>784</v>
      </c>
      <c r="C363" s="34" t="s">
        <v>704</v>
      </c>
      <c r="D363" s="39">
        <v>3</v>
      </c>
      <c r="E363" s="39" t="s">
        <v>1247</v>
      </c>
      <c r="F363" s="40" t="s">
        <v>1190</v>
      </c>
      <c r="G363" s="41">
        <v>131340329</v>
      </c>
      <c r="H363" s="42">
        <v>2.3849999999999998</v>
      </c>
      <c r="I363" s="41">
        <v>129552479</v>
      </c>
      <c r="J363" s="41">
        <v>236120.98</v>
      </c>
      <c r="K363" s="41">
        <v>236120.98</v>
      </c>
      <c r="L363" s="41">
        <v>0</v>
      </c>
      <c r="M363" s="41">
        <v>236120.98</v>
      </c>
      <c r="N363" s="41">
        <v>15043.63</v>
      </c>
      <c r="O363" s="41">
        <v>4113.93</v>
      </c>
      <c r="P363" s="41">
        <v>35647.31</v>
      </c>
      <c r="Q363" s="41">
        <v>1920545</v>
      </c>
      <c r="R363" s="41">
        <v>0</v>
      </c>
      <c r="S363" s="41">
        <v>0</v>
      </c>
      <c r="T363" s="41">
        <v>919686.44</v>
      </c>
      <c r="U363" s="41">
        <v>0</v>
      </c>
      <c r="V363" s="41">
        <v>0</v>
      </c>
      <c r="W363" s="41">
        <v>3131157.29</v>
      </c>
      <c r="X363" s="43">
        <v>2.8671426404921527E-2</v>
      </c>
      <c r="Y363" s="41">
        <v>0</v>
      </c>
      <c r="Z363" s="41">
        <v>3250</v>
      </c>
      <c r="AA363" s="41">
        <v>65</v>
      </c>
      <c r="AB363" s="41">
        <v>3315</v>
      </c>
      <c r="AC363" s="41">
        <v>0</v>
      </c>
      <c r="AD363" s="41">
        <v>3315</v>
      </c>
      <c r="AE363" s="41">
        <v>0</v>
      </c>
      <c r="AF363" s="41">
        <v>0</v>
      </c>
      <c r="AG363" s="43">
        <f t="shared" si="15"/>
        <v>290925.84999999998</v>
      </c>
      <c r="AH363" s="43">
        <f t="shared" si="16"/>
        <v>1920545</v>
      </c>
      <c r="AI363" s="43">
        <f t="shared" si="17"/>
        <v>919686.44</v>
      </c>
      <c r="AJ363" s="41">
        <v>109263120</v>
      </c>
      <c r="AK363" s="41">
        <v>128266940</v>
      </c>
      <c r="AL363" s="41">
        <v>142858558</v>
      </c>
      <c r="AM363" s="41">
        <v>126796206</v>
      </c>
      <c r="AN363" s="41">
        <v>47665.814667471001</v>
      </c>
      <c r="AO363" s="44"/>
    </row>
    <row r="364" spans="1:41" s="34" customFormat="1" ht="16.5" x14ac:dyDescent="0.3">
      <c r="A364" s="34" t="s">
        <v>785</v>
      </c>
      <c r="B364" s="34" t="s">
        <v>786</v>
      </c>
      <c r="C364" s="34" t="s">
        <v>704</v>
      </c>
      <c r="D364" s="39">
        <v>1</v>
      </c>
      <c r="E364" s="39" t="s">
        <v>1246</v>
      </c>
      <c r="F364" s="40" t="s">
        <v>1190</v>
      </c>
      <c r="G364" s="41">
        <v>6022566026</v>
      </c>
      <c r="H364" s="42">
        <v>1.0489999999999999</v>
      </c>
      <c r="I364" s="41">
        <v>5706724661</v>
      </c>
      <c r="J364" s="41">
        <v>10401016.050000001</v>
      </c>
      <c r="K364" s="41">
        <v>10396572.380000001</v>
      </c>
      <c r="L364" s="41">
        <v>0</v>
      </c>
      <c r="M364" s="41">
        <v>10396572.380000001</v>
      </c>
      <c r="N364" s="41">
        <v>662356.30000000005</v>
      </c>
      <c r="O364" s="41">
        <v>0</v>
      </c>
      <c r="P364" s="41">
        <v>1569579.11</v>
      </c>
      <c r="Q364" s="41">
        <v>20702035</v>
      </c>
      <c r="R364" s="41">
        <v>15093397</v>
      </c>
      <c r="S364" s="41">
        <v>0</v>
      </c>
      <c r="T364" s="41">
        <v>14742795.43</v>
      </c>
      <c r="U364" s="41">
        <v>0</v>
      </c>
      <c r="V364" s="41">
        <v>0</v>
      </c>
      <c r="W364" s="41">
        <v>63166735.219999999</v>
      </c>
      <c r="X364" s="43">
        <v>1.4326421960481225E-2</v>
      </c>
      <c r="Y364" s="41">
        <v>500</v>
      </c>
      <c r="Z364" s="41">
        <v>22000</v>
      </c>
      <c r="AA364" s="41">
        <v>450</v>
      </c>
      <c r="AB364" s="41">
        <v>22950</v>
      </c>
      <c r="AC364" s="41">
        <v>0</v>
      </c>
      <c r="AD364" s="41">
        <v>22950</v>
      </c>
      <c r="AE364" s="41">
        <v>0</v>
      </c>
      <c r="AF364" s="41">
        <v>0</v>
      </c>
      <c r="AG364" s="43">
        <f t="shared" si="15"/>
        <v>12628507.790000001</v>
      </c>
      <c r="AH364" s="43">
        <f t="shared" si="16"/>
        <v>35795432</v>
      </c>
      <c r="AI364" s="43">
        <f t="shared" si="17"/>
        <v>14742795.43</v>
      </c>
      <c r="AJ364" s="41">
        <v>5101869964</v>
      </c>
      <c r="AK364" s="41">
        <v>5641064938</v>
      </c>
      <c r="AL364" s="41">
        <v>6226694209</v>
      </c>
      <c r="AM364" s="41">
        <v>5656543037</v>
      </c>
      <c r="AN364" s="41">
        <v>2076013.5689843551</v>
      </c>
      <c r="AO364" s="44"/>
    </row>
    <row r="365" spans="1:41" s="34" customFormat="1" ht="16.5" x14ac:dyDescent="0.3">
      <c r="A365" s="34" t="s">
        <v>787</v>
      </c>
      <c r="B365" s="34" t="s">
        <v>788</v>
      </c>
      <c r="C365" s="34" t="s">
        <v>704</v>
      </c>
      <c r="D365" s="39">
        <v>2</v>
      </c>
      <c r="E365" s="39" t="s">
        <v>1247</v>
      </c>
      <c r="F365" s="40" t="s">
        <v>1190</v>
      </c>
      <c r="G365" s="41">
        <v>1482816755</v>
      </c>
      <c r="H365" s="42">
        <v>0.85499999999999998</v>
      </c>
      <c r="I365" s="41">
        <v>1452879787</v>
      </c>
      <c r="J365" s="41">
        <v>2648003.34</v>
      </c>
      <c r="K365" s="41">
        <v>2648003.34</v>
      </c>
      <c r="L365" s="41">
        <v>0</v>
      </c>
      <c r="M365" s="41">
        <v>2648003.34</v>
      </c>
      <c r="N365" s="41">
        <v>168708.31</v>
      </c>
      <c r="O365" s="41">
        <v>0</v>
      </c>
      <c r="P365" s="41">
        <v>399770.48</v>
      </c>
      <c r="Q365" s="41">
        <v>863701</v>
      </c>
      <c r="R365" s="41">
        <v>3381246</v>
      </c>
      <c r="S365" s="41">
        <v>0</v>
      </c>
      <c r="T365" s="41">
        <v>5213224.5599999996</v>
      </c>
      <c r="U365" s="41">
        <v>0</v>
      </c>
      <c r="V365" s="41">
        <v>0</v>
      </c>
      <c r="W365" s="41">
        <v>12674653.689999999</v>
      </c>
      <c r="X365" s="43">
        <v>1.3048334044376013E-2</v>
      </c>
      <c r="Y365" s="41">
        <v>250</v>
      </c>
      <c r="Z365" s="41">
        <v>6250</v>
      </c>
      <c r="AA365" s="41">
        <v>130</v>
      </c>
      <c r="AB365" s="41">
        <v>6630</v>
      </c>
      <c r="AC365" s="41">
        <v>0</v>
      </c>
      <c r="AD365" s="41">
        <v>6630</v>
      </c>
      <c r="AE365" s="41">
        <v>0</v>
      </c>
      <c r="AF365" s="41">
        <v>0</v>
      </c>
      <c r="AG365" s="43">
        <f t="shared" si="15"/>
        <v>3216482.13</v>
      </c>
      <c r="AH365" s="43">
        <f t="shared" si="16"/>
        <v>4244947</v>
      </c>
      <c r="AI365" s="43">
        <f t="shared" si="17"/>
        <v>5213224.5599999996</v>
      </c>
      <c r="AJ365" s="41">
        <v>1349964058</v>
      </c>
      <c r="AK365" s="41">
        <v>1429408738</v>
      </c>
      <c r="AL365" s="41">
        <v>1455101414</v>
      </c>
      <c r="AM365" s="41">
        <v>1411491403.3333333</v>
      </c>
      <c r="AN365" s="41">
        <v>485250.137749377</v>
      </c>
      <c r="AO365" s="44"/>
    </row>
    <row r="366" spans="1:41" s="34" customFormat="1" ht="16.5" x14ac:dyDescent="0.3">
      <c r="A366" s="34" t="s">
        <v>789</v>
      </c>
      <c r="B366" s="34" t="s">
        <v>790</v>
      </c>
      <c r="C366" s="34" t="s">
        <v>704</v>
      </c>
      <c r="D366" s="39">
        <v>3</v>
      </c>
      <c r="E366" s="39" t="s">
        <v>1247</v>
      </c>
      <c r="F366" s="40" t="s">
        <v>1190</v>
      </c>
      <c r="G366" s="41">
        <v>4098604300</v>
      </c>
      <c r="H366" s="42">
        <v>0.499</v>
      </c>
      <c r="I366" s="41">
        <v>3926957502</v>
      </c>
      <c r="J366" s="41">
        <v>7157231.2400000002</v>
      </c>
      <c r="K366" s="41">
        <v>7152585.0899999999</v>
      </c>
      <c r="L366" s="41">
        <v>0</v>
      </c>
      <c r="M366" s="41">
        <v>7152585.0899999999</v>
      </c>
      <c r="N366" s="41">
        <v>0</v>
      </c>
      <c r="O366" s="41">
        <v>0</v>
      </c>
      <c r="P366" s="41">
        <v>1079855.04</v>
      </c>
      <c r="Q366" s="41">
        <v>5141592</v>
      </c>
      <c r="R366" s="41">
        <v>0</v>
      </c>
      <c r="S366" s="41">
        <v>0</v>
      </c>
      <c r="T366" s="41">
        <v>5743656.4000000004</v>
      </c>
      <c r="U366" s="41">
        <v>0</v>
      </c>
      <c r="V366" s="41">
        <v>1297055</v>
      </c>
      <c r="W366" s="41">
        <v>20414743.530000001</v>
      </c>
      <c r="X366" s="43">
        <v>7.089179013409011E-3</v>
      </c>
      <c r="Y366" s="41">
        <v>0</v>
      </c>
      <c r="Z366" s="41">
        <v>11000</v>
      </c>
      <c r="AA366" s="41">
        <v>220</v>
      </c>
      <c r="AB366" s="41">
        <v>11220</v>
      </c>
      <c r="AC366" s="41">
        <v>0</v>
      </c>
      <c r="AD366" s="41">
        <v>11220</v>
      </c>
      <c r="AE366" s="41">
        <v>0</v>
      </c>
      <c r="AF366" s="41">
        <v>0</v>
      </c>
      <c r="AG366" s="43">
        <f t="shared" si="15"/>
        <v>8232440.1299999999</v>
      </c>
      <c r="AH366" s="43">
        <f t="shared" si="16"/>
        <v>5141592</v>
      </c>
      <c r="AI366" s="43">
        <f t="shared" si="17"/>
        <v>7040711.4000000004</v>
      </c>
      <c r="AJ366" s="41">
        <v>3771298664</v>
      </c>
      <c r="AK366" s="41">
        <v>3891169171</v>
      </c>
      <c r="AL366" s="41">
        <v>4903809883</v>
      </c>
      <c r="AM366" s="41">
        <v>4188759239.3333335</v>
      </c>
      <c r="AN366" s="41">
        <v>1634601.6597300391</v>
      </c>
      <c r="AO366" s="44"/>
    </row>
    <row r="367" spans="1:41" s="34" customFormat="1" ht="16.5" x14ac:dyDescent="0.3">
      <c r="A367" s="34" t="s">
        <v>791</v>
      </c>
      <c r="B367" s="34" t="s">
        <v>792</v>
      </c>
      <c r="C367" s="34" t="s">
        <v>704</v>
      </c>
      <c r="D367" s="39">
        <v>1</v>
      </c>
      <c r="E367" s="39" t="s">
        <v>1246</v>
      </c>
      <c r="F367" s="40" t="s">
        <v>1190</v>
      </c>
      <c r="G367" s="41">
        <v>1774987011</v>
      </c>
      <c r="H367" s="42">
        <v>1.6609999999999998</v>
      </c>
      <c r="I367" s="41">
        <v>1648927656</v>
      </c>
      <c r="J367" s="41">
        <v>3005318.1199999996</v>
      </c>
      <c r="K367" s="41">
        <v>3003343.9599999995</v>
      </c>
      <c r="L367" s="41">
        <v>0</v>
      </c>
      <c r="M367" s="41">
        <v>3003343.9599999995</v>
      </c>
      <c r="N367" s="41">
        <v>191334.19</v>
      </c>
      <c r="O367" s="41">
        <v>52322.14</v>
      </c>
      <c r="P367" s="41">
        <v>453431.02</v>
      </c>
      <c r="Q367" s="41">
        <v>11033286</v>
      </c>
      <c r="R367" s="41">
        <v>6094617</v>
      </c>
      <c r="S367" s="41">
        <v>0</v>
      </c>
      <c r="T367" s="41">
        <v>8465975</v>
      </c>
      <c r="U367" s="41">
        <v>178225</v>
      </c>
      <c r="V367" s="41">
        <v>0</v>
      </c>
      <c r="W367" s="41">
        <v>29472534.309999999</v>
      </c>
      <c r="X367" s="43">
        <v>2.1099456376479534E-2</v>
      </c>
      <c r="Y367" s="41">
        <v>250</v>
      </c>
      <c r="Z367" s="41">
        <v>18000</v>
      </c>
      <c r="AA367" s="41">
        <v>365</v>
      </c>
      <c r="AB367" s="41">
        <v>18615</v>
      </c>
      <c r="AC367" s="41">
        <v>0</v>
      </c>
      <c r="AD367" s="41">
        <v>18615</v>
      </c>
      <c r="AE367" s="41">
        <v>0</v>
      </c>
      <c r="AF367" s="41">
        <v>0</v>
      </c>
      <c r="AG367" s="43">
        <f t="shared" si="15"/>
        <v>3700431.3099999996</v>
      </c>
      <c r="AH367" s="43">
        <f t="shared" si="16"/>
        <v>17127903</v>
      </c>
      <c r="AI367" s="43">
        <f t="shared" si="17"/>
        <v>8644200</v>
      </c>
      <c r="AJ367" s="41">
        <v>1567298629</v>
      </c>
      <c r="AK367" s="41">
        <v>1638501042</v>
      </c>
      <c r="AL367" s="41">
        <v>1918309972</v>
      </c>
      <c r="AM367" s="41">
        <v>1708036547.6666667</v>
      </c>
      <c r="AN367" s="41">
        <v>639875.22112413903</v>
      </c>
      <c r="AO367" s="44"/>
    </row>
    <row r="368" spans="1:41" s="34" customFormat="1" ht="16.5" x14ac:dyDescent="0.3">
      <c r="A368" s="34" t="s">
        <v>793</v>
      </c>
      <c r="B368" s="34" t="s">
        <v>794</v>
      </c>
      <c r="C368" s="34" t="s">
        <v>704</v>
      </c>
      <c r="D368" s="39">
        <v>2</v>
      </c>
      <c r="E368" s="39" t="s">
        <v>1247</v>
      </c>
      <c r="F368" s="40" t="s">
        <v>1190</v>
      </c>
      <c r="G368" s="41">
        <v>130325460</v>
      </c>
      <c r="H368" s="42">
        <v>1.5419999999999998</v>
      </c>
      <c r="I368" s="41">
        <v>105817353</v>
      </c>
      <c r="J368" s="41">
        <v>192861.59</v>
      </c>
      <c r="K368" s="41">
        <v>192861.59</v>
      </c>
      <c r="L368" s="41">
        <v>0</v>
      </c>
      <c r="M368" s="41">
        <v>192861.59</v>
      </c>
      <c r="N368" s="41">
        <v>12287.5</v>
      </c>
      <c r="O368" s="41">
        <v>3360.22</v>
      </c>
      <c r="P368" s="41">
        <v>29116.42</v>
      </c>
      <c r="Q368" s="41">
        <v>564937</v>
      </c>
      <c r="R368" s="41">
        <v>306850</v>
      </c>
      <c r="S368" s="41">
        <v>0</v>
      </c>
      <c r="T368" s="41">
        <v>900000</v>
      </c>
      <c r="U368" s="41">
        <v>0</v>
      </c>
      <c r="V368" s="41">
        <v>0</v>
      </c>
      <c r="W368" s="41">
        <v>2009412.73</v>
      </c>
      <c r="X368" s="43">
        <v>2.9594483230944466E-2</v>
      </c>
      <c r="Y368" s="41">
        <v>750</v>
      </c>
      <c r="Z368" s="41">
        <v>1750</v>
      </c>
      <c r="AA368" s="41">
        <v>50</v>
      </c>
      <c r="AB368" s="41">
        <v>2550</v>
      </c>
      <c r="AC368" s="41">
        <v>0</v>
      </c>
      <c r="AD368" s="41">
        <v>2550</v>
      </c>
      <c r="AE368" s="41">
        <v>0</v>
      </c>
      <c r="AF368" s="41">
        <v>0</v>
      </c>
      <c r="AG368" s="43">
        <f t="shared" si="15"/>
        <v>237625.72999999998</v>
      </c>
      <c r="AH368" s="43">
        <f t="shared" si="16"/>
        <v>871787</v>
      </c>
      <c r="AI368" s="43">
        <f t="shared" si="17"/>
        <v>900000</v>
      </c>
      <c r="AJ368" s="41">
        <v>97708095</v>
      </c>
      <c r="AK368" s="41">
        <v>105341260</v>
      </c>
      <c r="AL368" s="41">
        <v>116797860</v>
      </c>
      <c r="AM368" s="41">
        <v>106615738.33333333</v>
      </c>
      <c r="AN368" s="41">
        <v>39077.434255860004</v>
      </c>
      <c r="AO368" s="44"/>
    </row>
    <row r="369" spans="1:41" s="34" customFormat="1" ht="16.5" x14ac:dyDescent="0.3">
      <c r="A369" s="34" t="s">
        <v>795</v>
      </c>
      <c r="B369" s="34" t="s">
        <v>796</v>
      </c>
      <c r="C369" s="34" t="s">
        <v>704</v>
      </c>
      <c r="D369" s="39">
        <v>3</v>
      </c>
      <c r="E369" s="39" t="s">
        <v>1247</v>
      </c>
      <c r="F369" s="40" t="s">
        <v>1190</v>
      </c>
      <c r="G369" s="41">
        <v>840922100</v>
      </c>
      <c r="H369" s="42">
        <v>1.0019999999999998</v>
      </c>
      <c r="I369" s="41">
        <v>759380481</v>
      </c>
      <c r="J369" s="41">
        <v>1384038.84</v>
      </c>
      <c r="K369" s="41">
        <v>1384038.84</v>
      </c>
      <c r="L369" s="41">
        <v>0</v>
      </c>
      <c r="M369" s="41">
        <v>1384038.84</v>
      </c>
      <c r="N369" s="41">
        <v>88179.22</v>
      </c>
      <c r="O369" s="41">
        <v>24113.74</v>
      </c>
      <c r="P369" s="41">
        <v>208949.08</v>
      </c>
      <c r="Q369" s="41">
        <v>3450745</v>
      </c>
      <c r="R369" s="41">
        <v>0</v>
      </c>
      <c r="S369" s="41">
        <v>0</v>
      </c>
      <c r="T369" s="41">
        <v>3261993.4</v>
      </c>
      <c r="U369" s="41">
        <v>0</v>
      </c>
      <c r="V369" s="41">
        <v>0</v>
      </c>
      <c r="W369" s="41">
        <v>8418019.2799999993</v>
      </c>
      <c r="X369" s="43">
        <v>1.7635567624670109E-2</v>
      </c>
      <c r="Y369" s="41">
        <v>750</v>
      </c>
      <c r="Z369" s="41">
        <v>4750</v>
      </c>
      <c r="AA369" s="41">
        <v>110</v>
      </c>
      <c r="AB369" s="41">
        <v>5610</v>
      </c>
      <c r="AC369" s="41">
        <v>0</v>
      </c>
      <c r="AD369" s="41">
        <v>5610</v>
      </c>
      <c r="AE369" s="41">
        <v>0</v>
      </c>
      <c r="AF369" s="41">
        <v>0</v>
      </c>
      <c r="AG369" s="43">
        <f t="shared" si="15"/>
        <v>1705280.8800000001</v>
      </c>
      <c r="AH369" s="43">
        <f t="shared" si="16"/>
        <v>3450745</v>
      </c>
      <c r="AI369" s="43">
        <f t="shared" si="17"/>
        <v>3261993.4</v>
      </c>
      <c r="AJ369" s="41">
        <v>701133606</v>
      </c>
      <c r="AK369" s="41">
        <v>747477109</v>
      </c>
      <c r="AL369" s="41">
        <v>803633505</v>
      </c>
      <c r="AM369" s="41">
        <v>750748073.33333337</v>
      </c>
      <c r="AN369" s="41">
        <v>267877.567122165</v>
      </c>
      <c r="AO369" s="44"/>
    </row>
    <row r="370" spans="1:41" s="34" customFormat="1" ht="16.5" x14ac:dyDescent="0.3">
      <c r="A370" s="34" t="s">
        <v>797</v>
      </c>
      <c r="B370" s="34" t="s">
        <v>798</v>
      </c>
      <c r="C370" s="34" t="s">
        <v>704</v>
      </c>
      <c r="D370" s="39">
        <v>1</v>
      </c>
      <c r="E370" s="39" t="s">
        <v>1246</v>
      </c>
      <c r="F370" s="40" t="s">
        <v>1190</v>
      </c>
      <c r="G370" s="41">
        <v>6907402800</v>
      </c>
      <c r="H370" s="42">
        <v>0.45700000000000002</v>
      </c>
      <c r="I370" s="41">
        <v>7091626417</v>
      </c>
      <c r="J370" s="41">
        <v>12925123.350000001</v>
      </c>
      <c r="K370" s="41">
        <v>12925123.350000001</v>
      </c>
      <c r="L370" s="41">
        <v>0</v>
      </c>
      <c r="M370" s="41">
        <v>12925123.350000001</v>
      </c>
      <c r="N370" s="41">
        <v>0</v>
      </c>
      <c r="O370" s="41">
        <v>0</v>
      </c>
      <c r="P370" s="41">
        <v>1951312.78</v>
      </c>
      <c r="Q370" s="41">
        <v>6556066</v>
      </c>
      <c r="R370" s="41">
        <v>0</v>
      </c>
      <c r="S370" s="41">
        <v>0</v>
      </c>
      <c r="T370" s="41">
        <v>7739663.5599999996</v>
      </c>
      <c r="U370" s="41">
        <v>0</v>
      </c>
      <c r="V370" s="41">
        <v>2344870.09</v>
      </c>
      <c r="W370" s="41">
        <v>31517035.780000001</v>
      </c>
      <c r="X370" s="43">
        <v>6.823819239585284E-3</v>
      </c>
      <c r="Y370" s="41">
        <v>0</v>
      </c>
      <c r="Z370" s="41">
        <v>18500</v>
      </c>
      <c r="AA370" s="41">
        <v>370</v>
      </c>
      <c r="AB370" s="41">
        <v>18870</v>
      </c>
      <c r="AC370" s="41">
        <v>0</v>
      </c>
      <c r="AD370" s="41">
        <v>18870</v>
      </c>
      <c r="AE370" s="41">
        <v>0</v>
      </c>
      <c r="AF370" s="41">
        <v>0</v>
      </c>
      <c r="AG370" s="43">
        <f t="shared" si="15"/>
        <v>14876436.130000001</v>
      </c>
      <c r="AH370" s="43">
        <f t="shared" si="16"/>
        <v>6556066</v>
      </c>
      <c r="AI370" s="43">
        <f t="shared" si="17"/>
        <v>10084533.649999999</v>
      </c>
      <c r="AJ370" s="41">
        <v>6633935811</v>
      </c>
      <c r="AK370" s="41">
        <v>7034617300</v>
      </c>
      <c r="AL370" s="41">
        <v>7559814819</v>
      </c>
      <c r="AM370" s="41">
        <v>7076122643.333333</v>
      </c>
      <c r="AN370" s="41">
        <v>2519935.7530617272</v>
      </c>
      <c r="AO370" s="44"/>
    </row>
    <row r="371" spans="1:41" s="34" customFormat="1" ht="16.5" x14ac:dyDescent="0.3">
      <c r="A371" s="34" t="s">
        <v>799</v>
      </c>
      <c r="B371" s="34" t="s">
        <v>800</v>
      </c>
      <c r="C371" s="34" t="s">
        <v>704</v>
      </c>
      <c r="D371" s="39">
        <v>2</v>
      </c>
      <c r="E371" s="39" t="s">
        <v>1247</v>
      </c>
      <c r="F371" s="40" t="s">
        <v>1190</v>
      </c>
      <c r="G371" s="41">
        <v>2175202200</v>
      </c>
      <c r="H371" s="42">
        <v>1.0239999999999998</v>
      </c>
      <c r="I371" s="41">
        <v>2071050536</v>
      </c>
      <c r="J371" s="41">
        <v>3774674.82</v>
      </c>
      <c r="K371" s="41">
        <v>3774230.27</v>
      </c>
      <c r="L371" s="41">
        <v>0</v>
      </c>
      <c r="M371" s="41">
        <v>3774230.27</v>
      </c>
      <c r="N371" s="41">
        <v>240458.65</v>
      </c>
      <c r="O371" s="41">
        <v>0</v>
      </c>
      <c r="P371" s="41">
        <v>569799.66</v>
      </c>
      <c r="Q371" s="41">
        <v>10354515</v>
      </c>
      <c r="R371" s="41">
        <v>0</v>
      </c>
      <c r="S371" s="41">
        <v>0</v>
      </c>
      <c r="T371" s="41">
        <v>7111669</v>
      </c>
      <c r="U371" s="41">
        <v>217762.7</v>
      </c>
      <c r="V371" s="41">
        <v>0</v>
      </c>
      <c r="W371" s="41">
        <v>22268435.279999997</v>
      </c>
      <c r="X371" s="43">
        <v>1.3761753970081546E-2</v>
      </c>
      <c r="Y371" s="41">
        <v>1541.78</v>
      </c>
      <c r="Z371" s="41">
        <v>35250</v>
      </c>
      <c r="AA371" s="41">
        <v>735.8356</v>
      </c>
      <c r="AB371" s="41">
        <v>37527.615599999997</v>
      </c>
      <c r="AC371" s="41">
        <v>0</v>
      </c>
      <c r="AD371" s="41">
        <v>37527.615599999997</v>
      </c>
      <c r="AE371" s="41">
        <v>0</v>
      </c>
      <c r="AF371" s="41">
        <v>0</v>
      </c>
      <c r="AG371" s="43">
        <f t="shared" si="15"/>
        <v>4584488.58</v>
      </c>
      <c r="AH371" s="43">
        <f t="shared" si="16"/>
        <v>10354515</v>
      </c>
      <c r="AI371" s="43">
        <f t="shared" si="17"/>
        <v>7329431.7000000002</v>
      </c>
      <c r="AJ371" s="41">
        <v>1833106430</v>
      </c>
      <c r="AK371" s="41">
        <v>2059583715</v>
      </c>
      <c r="AL371" s="41">
        <v>2276983356</v>
      </c>
      <c r="AM371" s="41">
        <v>2056557833.6666667</v>
      </c>
      <c r="AN371" s="41">
        <v>758993.69300554798</v>
      </c>
      <c r="AO371" s="44"/>
    </row>
    <row r="372" spans="1:41" s="34" customFormat="1" ht="16.5" x14ac:dyDescent="0.3">
      <c r="A372" s="34" t="s">
        <v>801</v>
      </c>
      <c r="B372" s="34" t="s">
        <v>802</v>
      </c>
      <c r="C372" s="34" t="s">
        <v>704</v>
      </c>
      <c r="D372" s="39">
        <v>3</v>
      </c>
      <c r="E372" s="39" t="s">
        <v>1246</v>
      </c>
      <c r="F372" s="40" t="s">
        <v>1190</v>
      </c>
      <c r="G372" s="41">
        <v>1099838301</v>
      </c>
      <c r="H372" s="42">
        <v>2.145</v>
      </c>
      <c r="I372" s="41">
        <v>1046754329</v>
      </c>
      <c r="J372" s="41">
        <v>1907803.3800000001</v>
      </c>
      <c r="K372" s="41">
        <v>1907803.3800000001</v>
      </c>
      <c r="L372" s="41">
        <v>0</v>
      </c>
      <c r="M372" s="41">
        <v>1907803.3800000001</v>
      </c>
      <c r="N372" s="41">
        <v>121549.05</v>
      </c>
      <c r="O372" s="41">
        <v>33239.620000000003</v>
      </c>
      <c r="P372" s="41">
        <v>288020.46000000002</v>
      </c>
      <c r="Q372" s="41">
        <v>10243780</v>
      </c>
      <c r="R372" s="41">
        <v>0</v>
      </c>
      <c r="S372" s="41">
        <v>0</v>
      </c>
      <c r="T372" s="41">
        <v>10995960.699999999</v>
      </c>
      <c r="U372" s="41">
        <v>0</v>
      </c>
      <c r="V372" s="41">
        <v>0</v>
      </c>
      <c r="W372" s="41">
        <v>23590353.210000001</v>
      </c>
      <c r="X372" s="43">
        <v>2.7885165633559958E-2</v>
      </c>
      <c r="Y372" s="41">
        <v>5217.8099999999995</v>
      </c>
      <c r="Z372" s="41">
        <v>28375</v>
      </c>
      <c r="AA372" s="41">
        <v>671.85619999999994</v>
      </c>
      <c r="AB372" s="41">
        <v>34264.6662</v>
      </c>
      <c r="AC372" s="41">
        <v>0</v>
      </c>
      <c r="AD372" s="41">
        <v>34264.6662</v>
      </c>
      <c r="AE372" s="41">
        <v>0</v>
      </c>
      <c r="AF372" s="41">
        <v>0</v>
      </c>
      <c r="AG372" s="43">
        <f t="shared" si="15"/>
        <v>2350612.5100000002</v>
      </c>
      <c r="AH372" s="43">
        <f t="shared" si="16"/>
        <v>10243780</v>
      </c>
      <c r="AI372" s="43">
        <f t="shared" si="17"/>
        <v>10995960.699999999</v>
      </c>
      <c r="AJ372" s="41">
        <v>911634699</v>
      </c>
      <c r="AK372" s="41">
        <v>1036811959</v>
      </c>
      <c r="AL372" s="41">
        <v>1127014558</v>
      </c>
      <c r="AM372" s="41">
        <v>1025153738.6666666</v>
      </c>
      <c r="AN372" s="41">
        <v>375853.91047904699</v>
      </c>
      <c r="AO372" s="44"/>
    </row>
    <row r="373" spans="1:41" s="34" customFormat="1" ht="16.5" x14ac:dyDescent="0.3">
      <c r="A373" s="34" t="s">
        <v>803</v>
      </c>
      <c r="B373" s="34" t="s">
        <v>804</v>
      </c>
      <c r="C373" s="34" t="s">
        <v>704</v>
      </c>
      <c r="D373" s="39">
        <v>1</v>
      </c>
      <c r="E373" s="39" t="s">
        <v>1246</v>
      </c>
      <c r="F373" s="40" t="s">
        <v>1190</v>
      </c>
      <c r="G373" s="41">
        <v>2041945900</v>
      </c>
      <c r="H373" s="42">
        <v>1.8479999999999999</v>
      </c>
      <c r="I373" s="41">
        <v>1919838456</v>
      </c>
      <c r="J373" s="41">
        <v>3499076.64</v>
      </c>
      <c r="K373" s="41">
        <v>3498986.94</v>
      </c>
      <c r="L373" s="41">
        <v>0</v>
      </c>
      <c r="M373" s="41">
        <v>3498986.94</v>
      </c>
      <c r="N373" s="41">
        <v>222925.25</v>
      </c>
      <c r="O373" s="41">
        <v>60962.559999999998</v>
      </c>
      <c r="P373" s="41">
        <v>528244.56000000006</v>
      </c>
      <c r="Q373" s="41">
        <v>0</v>
      </c>
      <c r="R373" s="41">
        <v>27903059</v>
      </c>
      <c r="S373" s="41">
        <v>0</v>
      </c>
      <c r="T373" s="41">
        <v>4284503.5999999996</v>
      </c>
      <c r="U373" s="41">
        <v>1232495.82</v>
      </c>
      <c r="V373" s="41">
        <v>0</v>
      </c>
      <c r="W373" s="41">
        <v>37731177.730000004</v>
      </c>
      <c r="X373" s="43">
        <v>2.3710591718966036E-2</v>
      </c>
      <c r="Y373" s="41">
        <v>750</v>
      </c>
      <c r="Z373" s="41">
        <v>38250</v>
      </c>
      <c r="AA373" s="41">
        <v>780</v>
      </c>
      <c r="AB373" s="41">
        <v>39780</v>
      </c>
      <c r="AC373" s="41">
        <v>0</v>
      </c>
      <c r="AD373" s="41">
        <v>39780</v>
      </c>
      <c r="AE373" s="41">
        <v>0</v>
      </c>
      <c r="AF373" s="41">
        <v>0</v>
      </c>
      <c r="AG373" s="43">
        <f t="shared" si="15"/>
        <v>4311119.3100000005</v>
      </c>
      <c r="AH373" s="43">
        <f t="shared" si="16"/>
        <v>27903059</v>
      </c>
      <c r="AI373" s="43">
        <f t="shared" si="17"/>
        <v>5516999.4199999999</v>
      </c>
      <c r="AJ373" s="41">
        <v>1792477741</v>
      </c>
      <c r="AK373" s="41">
        <v>1910797848</v>
      </c>
      <c r="AL373" s="41">
        <v>1970419666</v>
      </c>
      <c r="AM373" s="41">
        <v>1891231751.6666667</v>
      </c>
      <c r="AN373" s="41">
        <v>656805.89852677798</v>
      </c>
      <c r="AO373" s="44"/>
    </row>
    <row r="374" spans="1:41" s="34" customFormat="1" ht="16.5" x14ac:dyDescent="0.3">
      <c r="A374" s="34" t="s">
        <v>805</v>
      </c>
      <c r="B374" s="34" t="s">
        <v>806</v>
      </c>
      <c r="C374" s="34" t="s">
        <v>704</v>
      </c>
      <c r="D374" s="39">
        <v>2</v>
      </c>
      <c r="E374" s="39" t="s">
        <v>1247</v>
      </c>
      <c r="F374" s="40" t="s">
        <v>1190</v>
      </c>
      <c r="G374" s="41">
        <v>6387116248</v>
      </c>
      <c r="H374" s="42">
        <v>2.1269999999999998</v>
      </c>
      <c r="I374" s="41">
        <v>10044370157</v>
      </c>
      <c r="J374" s="41">
        <v>18306762.879999999</v>
      </c>
      <c r="K374" s="41">
        <v>18283519.789999999</v>
      </c>
      <c r="L374" s="41">
        <v>0</v>
      </c>
      <c r="M374" s="41">
        <v>18283519.789999999</v>
      </c>
      <c r="N374" s="41">
        <v>1164686.32</v>
      </c>
      <c r="O374" s="41">
        <v>0</v>
      </c>
      <c r="P374" s="41">
        <v>2760482.4</v>
      </c>
      <c r="Q374" s="41">
        <v>80046333</v>
      </c>
      <c r="R374" s="41">
        <v>0</v>
      </c>
      <c r="S374" s="41">
        <v>0</v>
      </c>
      <c r="T374" s="41">
        <v>32600224.550000001</v>
      </c>
      <c r="U374" s="41">
        <v>961688.66</v>
      </c>
      <c r="V374" s="41">
        <v>0</v>
      </c>
      <c r="W374" s="41">
        <v>135816934.72</v>
      </c>
      <c r="X374" s="43">
        <v>1.812520625649898E-2</v>
      </c>
      <c r="Y374" s="41">
        <v>8650.69</v>
      </c>
      <c r="Z374" s="41">
        <v>153250</v>
      </c>
      <c r="AA374" s="41">
        <v>3238.0138000000002</v>
      </c>
      <c r="AB374" s="41">
        <v>165138.70380000002</v>
      </c>
      <c r="AC374" s="41">
        <v>750</v>
      </c>
      <c r="AD374" s="41">
        <v>165888.70380000002</v>
      </c>
      <c r="AE374" s="41">
        <v>0</v>
      </c>
      <c r="AF374" s="41">
        <v>0</v>
      </c>
      <c r="AG374" s="43">
        <f t="shared" si="15"/>
        <v>22208688.509999998</v>
      </c>
      <c r="AH374" s="43">
        <f t="shared" si="16"/>
        <v>80046333</v>
      </c>
      <c r="AI374" s="43">
        <f t="shared" si="17"/>
        <v>33561913.210000001</v>
      </c>
      <c r="AJ374" s="41">
        <v>9130053187</v>
      </c>
      <c r="AK374" s="41">
        <v>9969133951</v>
      </c>
      <c r="AL374" s="41">
        <v>10687945529</v>
      </c>
      <c r="AM374" s="41">
        <v>9929044222.333334</v>
      </c>
      <c r="AN374" s="41">
        <v>3562644.9470181572</v>
      </c>
      <c r="AO374" s="44"/>
    </row>
    <row r="375" spans="1:41" s="34" customFormat="1" ht="16.5" x14ac:dyDescent="0.3">
      <c r="A375" s="34" t="s">
        <v>807</v>
      </c>
      <c r="B375" s="34" t="s">
        <v>808</v>
      </c>
      <c r="C375" s="34" t="s">
        <v>704</v>
      </c>
      <c r="D375" s="39">
        <v>3</v>
      </c>
      <c r="E375" s="39" t="s">
        <v>1247</v>
      </c>
      <c r="F375" s="40" t="s">
        <v>1190</v>
      </c>
      <c r="G375" s="41">
        <v>2817841012</v>
      </c>
      <c r="H375" s="42">
        <v>1.2659999999999998</v>
      </c>
      <c r="I375" s="41">
        <v>2740130025</v>
      </c>
      <c r="J375" s="41">
        <v>4994132.0200000005</v>
      </c>
      <c r="K375" s="41">
        <v>4993199.74</v>
      </c>
      <c r="L375" s="41">
        <v>0</v>
      </c>
      <c r="M375" s="41">
        <v>4993199.74</v>
      </c>
      <c r="N375" s="41">
        <v>318117.92</v>
      </c>
      <c r="O375" s="41">
        <v>86996.21</v>
      </c>
      <c r="P375" s="41">
        <v>753829.68</v>
      </c>
      <c r="Q375" s="41">
        <v>11795625</v>
      </c>
      <c r="R375" s="41">
        <v>6543740</v>
      </c>
      <c r="S375" s="41">
        <v>0</v>
      </c>
      <c r="T375" s="41">
        <v>11174430.779999999</v>
      </c>
      <c r="U375" s="41">
        <v>0</v>
      </c>
      <c r="V375" s="41">
        <v>0</v>
      </c>
      <c r="W375" s="41">
        <v>35665939.329999998</v>
      </c>
      <c r="X375" s="43">
        <v>2.1710800960387865E-2</v>
      </c>
      <c r="Y375" s="41">
        <v>2000</v>
      </c>
      <c r="Z375" s="41">
        <v>24250</v>
      </c>
      <c r="AA375" s="41">
        <v>525</v>
      </c>
      <c r="AB375" s="41">
        <v>26775</v>
      </c>
      <c r="AC375" s="41">
        <v>0</v>
      </c>
      <c r="AD375" s="41">
        <v>26775</v>
      </c>
      <c r="AE375" s="41">
        <v>0</v>
      </c>
      <c r="AF375" s="41">
        <v>0</v>
      </c>
      <c r="AG375" s="43">
        <f t="shared" si="15"/>
        <v>6152143.5499999998</v>
      </c>
      <c r="AH375" s="43">
        <f t="shared" si="16"/>
        <v>18339365</v>
      </c>
      <c r="AI375" s="43">
        <f t="shared" si="17"/>
        <v>11174430.779999999</v>
      </c>
      <c r="AJ375" s="41">
        <v>2365622941</v>
      </c>
      <c r="AK375" s="41">
        <v>2700568992</v>
      </c>
      <c r="AL375" s="41">
        <v>2863302219</v>
      </c>
      <c r="AM375" s="41">
        <v>2643164717.3333335</v>
      </c>
      <c r="AN375" s="41">
        <v>956077.42092162301</v>
      </c>
      <c r="AO375" s="44"/>
    </row>
    <row r="376" spans="1:41" s="34" customFormat="1" ht="16.5" x14ac:dyDescent="0.3">
      <c r="A376" s="34" t="s">
        <v>809</v>
      </c>
      <c r="B376" s="34" t="s">
        <v>810</v>
      </c>
      <c r="C376" s="34" t="s">
        <v>811</v>
      </c>
      <c r="D376" s="39">
        <v>1</v>
      </c>
      <c r="E376" s="39" t="s">
        <v>1246</v>
      </c>
      <c r="F376" s="40" t="s">
        <v>1190</v>
      </c>
      <c r="G376" s="41">
        <v>1109026500</v>
      </c>
      <c r="H376" s="42">
        <v>3.4779999999999998</v>
      </c>
      <c r="I376" s="41">
        <v>1651922998</v>
      </c>
      <c r="J376" s="41">
        <v>3836999.6800000002</v>
      </c>
      <c r="K376" s="41">
        <v>3836553.45</v>
      </c>
      <c r="L376" s="41">
        <v>0</v>
      </c>
      <c r="M376" s="41">
        <v>3836553.45</v>
      </c>
      <c r="N376" s="41">
        <v>0</v>
      </c>
      <c r="O376" s="41">
        <v>0</v>
      </c>
      <c r="P376" s="41">
        <v>103467.11</v>
      </c>
      <c r="Q376" s="41">
        <v>24030093</v>
      </c>
      <c r="R376" s="41">
        <v>0</v>
      </c>
      <c r="S376" s="41">
        <v>0</v>
      </c>
      <c r="T376" s="41">
        <v>10051248.380000001</v>
      </c>
      <c r="U376" s="41">
        <v>0</v>
      </c>
      <c r="V376" s="41">
        <v>542009</v>
      </c>
      <c r="W376" s="41">
        <v>38563370.939999998</v>
      </c>
      <c r="X376" s="43">
        <v>2.7513589614170476E-2</v>
      </c>
      <c r="Y376" s="41">
        <v>1000</v>
      </c>
      <c r="Z376" s="41">
        <v>21750</v>
      </c>
      <c r="AA376" s="41">
        <v>455</v>
      </c>
      <c r="AB376" s="41">
        <v>23205</v>
      </c>
      <c r="AC376" s="41">
        <v>-250</v>
      </c>
      <c r="AD376" s="41">
        <v>22955</v>
      </c>
      <c r="AE376" s="41">
        <v>0</v>
      </c>
      <c r="AF376" s="41">
        <v>0</v>
      </c>
      <c r="AG376" s="43">
        <f t="shared" si="15"/>
        <v>3940020.56</v>
      </c>
      <c r="AH376" s="43">
        <f t="shared" si="16"/>
        <v>24030093</v>
      </c>
      <c r="AI376" s="43">
        <f t="shared" si="17"/>
        <v>10593257.380000001</v>
      </c>
      <c r="AJ376" s="41">
        <v>1522262969</v>
      </c>
      <c r="AK376" s="41">
        <v>1626029994</v>
      </c>
      <c r="AL376" s="41">
        <v>1753124407</v>
      </c>
      <c r="AM376" s="41">
        <v>1633805790</v>
      </c>
      <c r="AN376" s="41">
        <v>584374.21795853099</v>
      </c>
      <c r="AO376" s="44"/>
    </row>
    <row r="377" spans="1:41" s="34" customFormat="1" ht="16.5" x14ac:dyDescent="0.3">
      <c r="A377" s="34" t="s">
        <v>812</v>
      </c>
      <c r="B377" s="34" t="s">
        <v>813</v>
      </c>
      <c r="C377" s="34" t="s">
        <v>811</v>
      </c>
      <c r="D377" s="39">
        <v>2</v>
      </c>
      <c r="E377" s="39" t="s">
        <v>1247</v>
      </c>
      <c r="F377" s="40" t="s">
        <v>1190</v>
      </c>
      <c r="G377" s="41">
        <v>873905500</v>
      </c>
      <c r="H377" s="42">
        <v>2.5379999999999998</v>
      </c>
      <c r="I377" s="41">
        <v>1127259617</v>
      </c>
      <c r="J377" s="41">
        <v>2618339.23</v>
      </c>
      <c r="K377" s="41">
        <v>2616871.6800000002</v>
      </c>
      <c r="L377" s="41">
        <v>0</v>
      </c>
      <c r="M377" s="41">
        <v>2616871.6800000002</v>
      </c>
      <c r="N377" s="41">
        <v>0</v>
      </c>
      <c r="O377" s="41">
        <v>0</v>
      </c>
      <c r="P377" s="41">
        <v>70568.97</v>
      </c>
      <c r="Q377" s="41">
        <v>15039139</v>
      </c>
      <c r="R377" s="41">
        <v>0</v>
      </c>
      <c r="S377" s="41">
        <v>0</v>
      </c>
      <c r="T377" s="41">
        <v>4186007.35</v>
      </c>
      <c r="U377" s="41">
        <v>262171.65000000002</v>
      </c>
      <c r="V377" s="41">
        <v>0</v>
      </c>
      <c r="W377" s="41">
        <v>22174758.649999999</v>
      </c>
      <c r="X377" s="43">
        <v>2.1910531880487305E-2</v>
      </c>
      <c r="Y377" s="41">
        <v>250</v>
      </c>
      <c r="Z377" s="41">
        <v>17250</v>
      </c>
      <c r="AA377" s="41">
        <v>350</v>
      </c>
      <c r="AB377" s="41">
        <v>17850</v>
      </c>
      <c r="AC377" s="41">
        <v>0</v>
      </c>
      <c r="AD377" s="41">
        <v>17850</v>
      </c>
      <c r="AE377" s="41">
        <v>0</v>
      </c>
      <c r="AF377" s="41">
        <v>0</v>
      </c>
      <c r="AG377" s="43">
        <f t="shared" si="15"/>
        <v>2687440.6500000004</v>
      </c>
      <c r="AH377" s="43">
        <f t="shared" si="16"/>
        <v>15039139</v>
      </c>
      <c r="AI377" s="43">
        <f t="shared" si="17"/>
        <v>4448179</v>
      </c>
      <c r="AJ377" s="41">
        <v>1084469393</v>
      </c>
      <c r="AK377" s="41">
        <v>1123625515</v>
      </c>
      <c r="AL377" s="41">
        <v>1265979284</v>
      </c>
      <c r="AM377" s="41">
        <v>1158024730.6666667</v>
      </c>
      <c r="AN377" s="41">
        <v>421992.67267357203</v>
      </c>
      <c r="AO377" s="44"/>
    </row>
    <row r="378" spans="1:41" s="34" customFormat="1" ht="16.5" x14ac:dyDescent="0.3">
      <c r="A378" s="34" t="s">
        <v>814</v>
      </c>
      <c r="B378" s="34" t="s">
        <v>815</v>
      </c>
      <c r="C378" s="34" t="s">
        <v>811</v>
      </c>
      <c r="D378" s="39">
        <v>3</v>
      </c>
      <c r="E378" s="39" t="s">
        <v>1247</v>
      </c>
      <c r="F378" s="40" t="s">
        <v>1190</v>
      </c>
      <c r="G378" s="41">
        <v>1346555210</v>
      </c>
      <c r="H378" s="42">
        <v>2.5109999999999997</v>
      </c>
      <c r="I378" s="41">
        <v>1422534587</v>
      </c>
      <c r="J378" s="41">
        <v>3304188.37</v>
      </c>
      <c r="K378" s="41">
        <v>3299705.3200000003</v>
      </c>
      <c r="L378" s="41">
        <v>0</v>
      </c>
      <c r="M378" s="41">
        <v>3299705.3200000003</v>
      </c>
      <c r="N378" s="41">
        <v>0</v>
      </c>
      <c r="O378" s="41">
        <v>0</v>
      </c>
      <c r="P378" s="41">
        <v>88954.95</v>
      </c>
      <c r="Q378" s="41">
        <v>20940996</v>
      </c>
      <c r="R378" s="41">
        <v>0</v>
      </c>
      <c r="S378" s="41">
        <v>0</v>
      </c>
      <c r="T378" s="41">
        <v>9008288.5399999991</v>
      </c>
      <c r="U378" s="41">
        <v>0</v>
      </c>
      <c r="V378" s="41">
        <v>470887.21</v>
      </c>
      <c r="W378" s="41">
        <v>33808832.019999996</v>
      </c>
      <c r="X378" s="43">
        <v>3.4234213248097424E-2</v>
      </c>
      <c r="Y378" s="41">
        <v>3656.86</v>
      </c>
      <c r="Z378" s="41">
        <v>29250</v>
      </c>
      <c r="AA378" s="41">
        <v>658.13720000000001</v>
      </c>
      <c r="AB378" s="41">
        <v>33564.997199999998</v>
      </c>
      <c r="AC378" s="41">
        <v>0</v>
      </c>
      <c r="AD378" s="41">
        <v>33564.997199999998</v>
      </c>
      <c r="AE378" s="41">
        <v>0</v>
      </c>
      <c r="AF378" s="41">
        <v>0</v>
      </c>
      <c r="AG378" s="43">
        <f t="shared" si="15"/>
        <v>3388660.2700000005</v>
      </c>
      <c r="AH378" s="43">
        <f t="shared" si="16"/>
        <v>20940996</v>
      </c>
      <c r="AI378" s="43">
        <f t="shared" si="17"/>
        <v>9479175.75</v>
      </c>
      <c r="AJ378" s="41">
        <v>1291226850</v>
      </c>
      <c r="AK378" s="41">
        <v>1412028759</v>
      </c>
      <c r="AL378" s="41">
        <v>1547029885</v>
      </c>
      <c r="AM378" s="41">
        <v>1416761831.3333333</v>
      </c>
      <c r="AN378" s="41">
        <v>515889.18244363501</v>
      </c>
      <c r="AO378" s="44"/>
    </row>
    <row r="379" spans="1:41" s="34" customFormat="1" ht="16.5" x14ac:dyDescent="0.3">
      <c r="A379" s="34" t="s">
        <v>816</v>
      </c>
      <c r="B379" s="34" t="s">
        <v>817</v>
      </c>
      <c r="C379" s="34" t="s">
        <v>811</v>
      </c>
      <c r="D379" s="39">
        <v>1</v>
      </c>
      <c r="E379" s="39" t="s">
        <v>1246</v>
      </c>
      <c r="F379" s="40" t="s">
        <v>1190</v>
      </c>
      <c r="G379" s="41">
        <v>3091945700</v>
      </c>
      <c r="H379" s="42">
        <v>1.7009999999999998</v>
      </c>
      <c r="I379" s="41">
        <v>3444587056</v>
      </c>
      <c r="J379" s="41">
        <v>8000905.2800000003</v>
      </c>
      <c r="K379" s="41">
        <v>7996104.9900000002</v>
      </c>
      <c r="L379" s="41">
        <v>0</v>
      </c>
      <c r="M379" s="41">
        <v>7996104.9900000002</v>
      </c>
      <c r="N379" s="41">
        <v>0</v>
      </c>
      <c r="O379" s="41">
        <v>0</v>
      </c>
      <c r="P379" s="41">
        <v>215637.92</v>
      </c>
      <c r="Q379" s="41">
        <v>0</v>
      </c>
      <c r="R379" s="41">
        <v>33415318</v>
      </c>
      <c r="S379" s="41">
        <v>0</v>
      </c>
      <c r="T379" s="41">
        <v>9814559.1400000006</v>
      </c>
      <c r="U379" s="41">
        <v>0</v>
      </c>
      <c r="V379" s="41">
        <v>1145733.74</v>
      </c>
      <c r="W379" s="41">
        <v>52587353.789999999</v>
      </c>
      <c r="X379" s="43">
        <v>1.9332656784609586E-2</v>
      </c>
      <c r="Y379" s="41">
        <v>250</v>
      </c>
      <c r="Z379" s="41">
        <v>18500</v>
      </c>
      <c r="AA379" s="41">
        <v>375</v>
      </c>
      <c r="AB379" s="41">
        <v>19125</v>
      </c>
      <c r="AC379" s="41">
        <v>0</v>
      </c>
      <c r="AD379" s="41">
        <v>19125</v>
      </c>
      <c r="AE379" s="41">
        <v>0</v>
      </c>
      <c r="AF379" s="41">
        <v>0</v>
      </c>
      <c r="AG379" s="43">
        <f t="shared" si="15"/>
        <v>8211742.9100000001</v>
      </c>
      <c r="AH379" s="43">
        <f t="shared" si="16"/>
        <v>33415318</v>
      </c>
      <c r="AI379" s="43">
        <f t="shared" si="17"/>
        <v>10960292.880000001</v>
      </c>
      <c r="AJ379" s="41">
        <v>3163864151</v>
      </c>
      <c r="AK379" s="41">
        <v>3437204647</v>
      </c>
      <c r="AL379" s="41">
        <v>3695405402</v>
      </c>
      <c r="AM379" s="41">
        <v>3432158066.6666665</v>
      </c>
      <c r="AN379" s="41">
        <v>1231800.5688648659</v>
      </c>
      <c r="AO379" s="44"/>
    </row>
    <row r="380" spans="1:41" s="34" customFormat="1" ht="16.5" x14ac:dyDescent="0.3">
      <c r="A380" s="34" t="s">
        <v>818</v>
      </c>
      <c r="B380" s="34" t="s">
        <v>819</v>
      </c>
      <c r="C380" s="34" t="s">
        <v>811</v>
      </c>
      <c r="D380" s="39">
        <v>2</v>
      </c>
      <c r="E380" s="39" t="s">
        <v>1247</v>
      </c>
      <c r="F380" s="40" t="s">
        <v>1190</v>
      </c>
      <c r="G380" s="41">
        <v>3492318600</v>
      </c>
      <c r="H380" s="42">
        <v>2.1040000000000001</v>
      </c>
      <c r="I380" s="41">
        <v>4837785753</v>
      </c>
      <c r="J380" s="41">
        <v>11236953.800000001</v>
      </c>
      <c r="K380" s="41">
        <v>11227897.41</v>
      </c>
      <c r="L380" s="41">
        <v>0</v>
      </c>
      <c r="M380" s="41">
        <v>11227897.41</v>
      </c>
      <c r="N380" s="41">
        <v>0</v>
      </c>
      <c r="O380" s="41">
        <v>0</v>
      </c>
      <c r="P380" s="41">
        <v>302793.96000000002</v>
      </c>
      <c r="Q380" s="41">
        <v>0</v>
      </c>
      <c r="R380" s="41">
        <v>47856066</v>
      </c>
      <c r="S380" s="41">
        <v>0</v>
      </c>
      <c r="T380" s="41">
        <v>11865512.039999999</v>
      </c>
      <c r="U380" s="41">
        <v>698463.72</v>
      </c>
      <c r="V380" s="41">
        <v>1496149.76</v>
      </c>
      <c r="W380" s="41">
        <v>73446882.890000001</v>
      </c>
      <c r="X380" s="43">
        <v>1.7585477988829725E-2</v>
      </c>
      <c r="Y380" s="41">
        <v>2814.36</v>
      </c>
      <c r="Z380" s="41">
        <v>28750</v>
      </c>
      <c r="AA380" s="41">
        <v>631.28719999999998</v>
      </c>
      <c r="AB380" s="41">
        <v>32195.647199999999</v>
      </c>
      <c r="AC380" s="41">
        <v>33.32</v>
      </c>
      <c r="AD380" s="41">
        <v>32228.967199999999</v>
      </c>
      <c r="AE380" s="41">
        <v>0</v>
      </c>
      <c r="AF380" s="41">
        <v>0</v>
      </c>
      <c r="AG380" s="43">
        <f t="shared" si="15"/>
        <v>11530691.370000001</v>
      </c>
      <c r="AH380" s="43">
        <f t="shared" si="16"/>
        <v>47856066</v>
      </c>
      <c r="AI380" s="43">
        <f t="shared" si="17"/>
        <v>14060125.52</v>
      </c>
      <c r="AJ380" s="41">
        <v>4443871977</v>
      </c>
      <c r="AK380" s="41">
        <v>4792635696</v>
      </c>
      <c r="AL380" s="41">
        <v>5258723987</v>
      </c>
      <c r="AM380" s="41">
        <v>4831743886.666667</v>
      </c>
      <c r="AN380" s="41">
        <v>1752906.2427586711</v>
      </c>
      <c r="AO380" s="44"/>
    </row>
    <row r="381" spans="1:41" s="34" customFormat="1" ht="16.5" x14ac:dyDescent="0.3">
      <c r="A381" s="34" t="s">
        <v>820</v>
      </c>
      <c r="B381" s="34" t="s">
        <v>821</v>
      </c>
      <c r="C381" s="34" t="s">
        <v>811</v>
      </c>
      <c r="D381" s="39">
        <v>3</v>
      </c>
      <c r="E381" s="39" t="s">
        <v>1247</v>
      </c>
      <c r="F381" s="40" t="s">
        <v>1190</v>
      </c>
      <c r="G381" s="41">
        <v>527616232</v>
      </c>
      <c r="H381" s="42">
        <v>2.3279999999999998</v>
      </c>
      <c r="I381" s="41">
        <v>552701879</v>
      </c>
      <c r="J381" s="41">
        <v>1283786.8</v>
      </c>
      <c r="K381" s="41">
        <v>1284138.8800000001</v>
      </c>
      <c r="L381" s="41">
        <v>0</v>
      </c>
      <c r="M381" s="41">
        <v>1284138.8800000001</v>
      </c>
      <c r="N381" s="41">
        <v>0</v>
      </c>
      <c r="O381" s="41">
        <v>0</v>
      </c>
      <c r="P381" s="41">
        <v>34631.620000000003</v>
      </c>
      <c r="Q381" s="41">
        <v>4372235</v>
      </c>
      <c r="R381" s="41">
        <v>2444534</v>
      </c>
      <c r="S381" s="41">
        <v>0</v>
      </c>
      <c r="T381" s="41">
        <v>3906312.76</v>
      </c>
      <c r="U381" s="41">
        <v>52761.62</v>
      </c>
      <c r="V381" s="41">
        <v>183414.47</v>
      </c>
      <c r="W381" s="41">
        <v>12278028.35</v>
      </c>
      <c r="X381" s="43">
        <v>2.6105133069913862E-2</v>
      </c>
      <c r="Y381" s="41">
        <v>0</v>
      </c>
      <c r="Z381" s="41">
        <v>7500</v>
      </c>
      <c r="AA381" s="41">
        <v>150</v>
      </c>
      <c r="AB381" s="41">
        <v>7650</v>
      </c>
      <c r="AC381" s="41">
        <v>0</v>
      </c>
      <c r="AD381" s="41">
        <v>7650</v>
      </c>
      <c r="AE381" s="41">
        <v>0</v>
      </c>
      <c r="AF381" s="41">
        <v>0</v>
      </c>
      <c r="AG381" s="43">
        <f t="shared" si="15"/>
        <v>1318770.5000000002</v>
      </c>
      <c r="AH381" s="43">
        <f t="shared" si="16"/>
        <v>6816769</v>
      </c>
      <c r="AI381" s="43">
        <f t="shared" si="17"/>
        <v>4142488.85</v>
      </c>
      <c r="AJ381" s="41">
        <v>468024010</v>
      </c>
      <c r="AK381" s="41">
        <v>550234539</v>
      </c>
      <c r="AL381" s="41">
        <v>587012350</v>
      </c>
      <c r="AM381" s="41">
        <v>535090299.66666669</v>
      </c>
      <c r="AN381" s="41">
        <v>195673.76499270601</v>
      </c>
      <c r="AO381" s="44"/>
    </row>
    <row r="382" spans="1:41" s="34" customFormat="1" ht="16.5" x14ac:dyDescent="0.3">
      <c r="A382" s="34" t="s">
        <v>822</v>
      </c>
      <c r="B382" s="34" t="s">
        <v>823</v>
      </c>
      <c r="C382" s="34" t="s">
        <v>811</v>
      </c>
      <c r="D382" s="39">
        <v>1</v>
      </c>
      <c r="E382" s="39" t="s">
        <v>1246</v>
      </c>
      <c r="F382" s="40" t="s">
        <v>1190</v>
      </c>
      <c r="G382" s="41">
        <v>1829343376</v>
      </c>
      <c r="H382" s="42">
        <v>2.5869999999999997</v>
      </c>
      <c r="I382" s="41">
        <v>2305242965</v>
      </c>
      <c r="J382" s="41">
        <v>5354496.87</v>
      </c>
      <c r="K382" s="41">
        <v>5356104.24</v>
      </c>
      <c r="L382" s="41">
        <v>0</v>
      </c>
      <c r="M382" s="41">
        <v>5356104.24</v>
      </c>
      <c r="N382" s="41">
        <v>0</v>
      </c>
      <c r="O382" s="41">
        <v>0</v>
      </c>
      <c r="P382" s="41">
        <v>144447.29</v>
      </c>
      <c r="Q382" s="41">
        <v>19086573</v>
      </c>
      <c r="R382" s="41">
        <v>12220762</v>
      </c>
      <c r="S382" s="41">
        <v>0</v>
      </c>
      <c r="T382" s="41">
        <v>9383600</v>
      </c>
      <c r="U382" s="41">
        <v>365868.68</v>
      </c>
      <c r="V382" s="41">
        <v>765325.02</v>
      </c>
      <c r="W382" s="41">
        <v>47322680.230000004</v>
      </c>
      <c r="X382" s="43">
        <v>2.319683375971145E-2</v>
      </c>
      <c r="Y382" s="41">
        <v>1250</v>
      </c>
      <c r="Z382" s="41">
        <v>33500</v>
      </c>
      <c r="AA382" s="41">
        <v>695</v>
      </c>
      <c r="AB382" s="41">
        <v>35445</v>
      </c>
      <c r="AC382" s="41">
        <v>0</v>
      </c>
      <c r="AD382" s="41">
        <v>35445</v>
      </c>
      <c r="AE382" s="41">
        <v>0</v>
      </c>
      <c r="AF382" s="41">
        <v>0</v>
      </c>
      <c r="AG382" s="43">
        <f t="shared" si="15"/>
        <v>5500551.5300000003</v>
      </c>
      <c r="AH382" s="43">
        <f t="shared" si="16"/>
        <v>31307335</v>
      </c>
      <c r="AI382" s="43">
        <f t="shared" si="17"/>
        <v>10514793.699999999</v>
      </c>
      <c r="AJ382" s="41">
        <v>2149044151</v>
      </c>
      <c r="AK382" s="41">
        <v>2295589072</v>
      </c>
      <c r="AL382" s="41">
        <v>2488406939</v>
      </c>
      <c r="AM382" s="41">
        <v>2311013387.3333335</v>
      </c>
      <c r="AN382" s="41">
        <v>829589.57540959504</v>
      </c>
      <c r="AO382" s="44"/>
    </row>
    <row r="383" spans="1:41" s="34" customFormat="1" ht="16.5" x14ac:dyDescent="0.3">
      <c r="A383" s="34" t="s">
        <v>824</v>
      </c>
      <c r="B383" s="34" t="s">
        <v>825</v>
      </c>
      <c r="C383" s="34" t="s">
        <v>811</v>
      </c>
      <c r="D383" s="39">
        <v>2</v>
      </c>
      <c r="E383" s="39" t="s">
        <v>1247</v>
      </c>
      <c r="F383" s="40" t="s">
        <v>1190</v>
      </c>
      <c r="G383" s="41">
        <v>3178366300</v>
      </c>
      <c r="H383" s="42">
        <v>2.7889999999999997</v>
      </c>
      <c r="I383" s="41">
        <v>4545770209</v>
      </c>
      <c r="J383" s="41">
        <v>10558675.48</v>
      </c>
      <c r="K383" s="41">
        <v>10655394.790000001</v>
      </c>
      <c r="L383" s="41">
        <v>0</v>
      </c>
      <c r="M383" s="41">
        <v>10655394.790000001</v>
      </c>
      <c r="N383" s="41">
        <v>0</v>
      </c>
      <c r="O383" s="41">
        <v>0</v>
      </c>
      <c r="P383" s="41">
        <v>287431.06</v>
      </c>
      <c r="Q383" s="41">
        <v>37039605</v>
      </c>
      <c r="R383" s="41">
        <v>23534997</v>
      </c>
      <c r="S383" s="41">
        <v>0</v>
      </c>
      <c r="T383" s="41">
        <v>14824483.699999999</v>
      </c>
      <c r="U383" s="41">
        <v>794591.58</v>
      </c>
      <c r="V383" s="41">
        <v>1478774.95</v>
      </c>
      <c r="W383" s="41">
        <v>88615278.079999998</v>
      </c>
      <c r="X383" s="43">
        <v>2.3853299959289604E-2</v>
      </c>
      <c r="Y383" s="41">
        <v>4500</v>
      </c>
      <c r="Z383" s="41">
        <v>82000</v>
      </c>
      <c r="AA383" s="41">
        <v>1730</v>
      </c>
      <c r="AB383" s="41">
        <v>88230</v>
      </c>
      <c r="AC383" s="41">
        <v>0</v>
      </c>
      <c r="AD383" s="41">
        <v>88230</v>
      </c>
      <c r="AE383" s="41">
        <v>0</v>
      </c>
      <c r="AF383" s="41">
        <v>0</v>
      </c>
      <c r="AG383" s="43">
        <f t="shared" si="15"/>
        <v>10942825.850000001</v>
      </c>
      <c r="AH383" s="43">
        <f t="shared" si="16"/>
        <v>60574602</v>
      </c>
      <c r="AI383" s="43">
        <f t="shared" si="17"/>
        <v>17097850.23</v>
      </c>
      <c r="AJ383" s="41">
        <v>4176428147</v>
      </c>
      <c r="AK383" s="41">
        <v>4436329291</v>
      </c>
      <c r="AL383" s="41">
        <v>4839169153</v>
      </c>
      <c r="AM383" s="41">
        <v>4483975530.333333</v>
      </c>
      <c r="AN383" s="41">
        <v>1613054.771276949</v>
      </c>
      <c r="AO383" s="44"/>
    </row>
    <row r="384" spans="1:41" s="34" customFormat="1" ht="16.5" x14ac:dyDescent="0.3">
      <c r="A384" s="34" t="s">
        <v>826</v>
      </c>
      <c r="B384" s="34" t="s">
        <v>827</v>
      </c>
      <c r="C384" s="34" t="s">
        <v>811</v>
      </c>
      <c r="D384" s="39">
        <v>3</v>
      </c>
      <c r="E384" s="39" t="s">
        <v>1246</v>
      </c>
      <c r="F384" s="40" t="s">
        <v>1190</v>
      </c>
      <c r="G384" s="41">
        <v>1312031800</v>
      </c>
      <c r="H384" s="42">
        <v>3.4899999999999998</v>
      </c>
      <c r="I384" s="41">
        <v>1923879101</v>
      </c>
      <c r="J384" s="41">
        <v>4468684.99</v>
      </c>
      <c r="K384" s="41">
        <v>4418057.58</v>
      </c>
      <c r="L384" s="41">
        <v>0</v>
      </c>
      <c r="M384" s="41">
        <v>4418057.58</v>
      </c>
      <c r="N384" s="41">
        <v>0</v>
      </c>
      <c r="O384" s="41">
        <v>0</v>
      </c>
      <c r="P384" s="41">
        <v>118776.85</v>
      </c>
      <c r="Q384" s="41">
        <v>19683136</v>
      </c>
      <c r="R384" s="41">
        <v>0</v>
      </c>
      <c r="S384" s="41">
        <v>0</v>
      </c>
      <c r="T384" s="41">
        <v>20924089.149999999</v>
      </c>
      <c r="U384" s="41">
        <v>0</v>
      </c>
      <c r="V384" s="41">
        <v>634412.68000000005</v>
      </c>
      <c r="W384" s="41">
        <v>45778472.259999998</v>
      </c>
      <c r="X384" s="43">
        <v>2.401267989189072E-2</v>
      </c>
      <c r="Y384" s="41">
        <v>12750</v>
      </c>
      <c r="Z384" s="41">
        <v>22250</v>
      </c>
      <c r="AA384" s="41">
        <v>700</v>
      </c>
      <c r="AB384" s="41">
        <v>35700</v>
      </c>
      <c r="AC384" s="41">
        <v>0</v>
      </c>
      <c r="AD384" s="41">
        <v>35700</v>
      </c>
      <c r="AE384" s="41">
        <v>0</v>
      </c>
      <c r="AF384" s="41">
        <v>0</v>
      </c>
      <c r="AG384" s="43">
        <f t="shared" si="15"/>
        <v>4536834.43</v>
      </c>
      <c r="AH384" s="43">
        <f t="shared" si="16"/>
        <v>19683136</v>
      </c>
      <c r="AI384" s="43">
        <f t="shared" si="17"/>
        <v>21558501.829999998</v>
      </c>
      <c r="AJ384" s="41">
        <v>1773345469</v>
      </c>
      <c r="AK384" s="41">
        <v>1903239948</v>
      </c>
      <c r="AL384" s="41">
        <v>2137555881</v>
      </c>
      <c r="AM384" s="41">
        <v>1938047099.3333333</v>
      </c>
      <c r="AN384" s="41">
        <v>712517.91448137304</v>
      </c>
      <c r="AO384" s="44"/>
    </row>
    <row r="385" spans="1:41" s="34" customFormat="1" ht="16.5" x14ac:dyDescent="0.3">
      <c r="A385" s="34" t="s">
        <v>828</v>
      </c>
      <c r="B385" s="34" t="s">
        <v>829</v>
      </c>
      <c r="C385" s="34" t="s">
        <v>811</v>
      </c>
      <c r="D385" s="39">
        <v>1</v>
      </c>
      <c r="E385" s="39" t="s">
        <v>1246</v>
      </c>
      <c r="F385" s="40" t="s">
        <v>1190</v>
      </c>
      <c r="G385" s="41">
        <v>2590982139</v>
      </c>
      <c r="H385" s="42">
        <v>2.6519999999999997</v>
      </c>
      <c r="I385" s="41">
        <v>4393609392</v>
      </c>
      <c r="J385" s="41">
        <v>10205244.35</v>
      </c>
      <c r="K385" s="41">
        <v>10039087.499999998</v>
      </c>
      <c r="L385" s="41">
        <v>0</v>
      </c>
      <c r="M385" s="41">
        <v>10039087.499999998</v>
      </c>
      <c r="N385" s="41">
        <v>0</v>
      </c>
      <c r="O385" s="41">
        <v>0</v>
      </c>
      <c r="P385" s="41">
        <v>270077.31</v>
      </c>
      <c r="Q385" s="41">
        <v>25013278</v>
      </c>
      <c r="R385" s="41">
        <v>11021808</v>
      </c>
      <c r="S385" s="41">
        <v>0</v>
      </c>
      <c r="T385" s="41">
        <v>20671035</v>
      </c>
      <c r="U385" s="41">
        <v>259098</v>
      </c>
      <c r="V385" s="41">
        <v>1420220</v>
      </c>
      <c r="W385" s="41">
        <v>68694603.810000002</v>
      </c>
      <c r="X385" s="43">
        <v>2.1701239280731949E-2</v>
      </c>
      <c r="Y385" s="41">
        <v>9521.92</v>
      </c>
      <c r="Z385" s="41">
        <v>55250</v>
      </c>
      <c r="AA385" s="41">
        <v>1295.4384</v>
      </c>
      <c r="AB385" s="41">
        <v>66067.358399999997</v>
      </c>
      <c r="AC385" s="41">
        <v>0</v>
      </c>
      <c r="AD385" s="41">
        <v>66067.358399999997</v>
      </c>
      <c r="AE385" s="41">
        <v>0</v>
      </c>
      <c r="AF385" s="41">
        <v>0</v>
      </c>
      <c r="AG385" s="43">
        <f t="shared" si="15"/>
        <v>10309164.809999999</v>
      </c>
      <c r="AH385" s="43">
        <f t="shared" si="16"/>
        <v>36035086</v>
      </c>
      <c r="AI385" s="43">
        <f t="shared" si="17"/>
        <v>22350353</v>
      </c>
      <c r="AJ385" s="41">
        <v>3928770212</v>
      </c>
      <c r="AK385" s="41">
        <v>4260656537</v>
      </c>
      <c r="AL385" s="41">
        <v>5039825851</v>
      </c>
      <c r="AM385" s="41">
        <v>4409750866.666667</v>
      </c>
      <c r="AN385" s="41">
        <v>1679942.82672216</v>
      </c>
      <c r="AO385" s="44"/>
    </row>
    <row r="386" spans="1:41" s="34" customFormat="1" ht="16.5" x14ac:dyDescent="0.3">
      <c r="A386" s="34" t="s">
        <v>830</v>
      </c>
      <c r="B386" s="34" t="s">
        <v>831</v>
      </c>
      <c r="C386" s="34" t="s">
        <v>811</v>
      </c>
      <c r="D386" s="39">
        <v>2</v>
      </c>
      <c r="E386" s="39" t="s">
        <v>1247</v>
      </c>
      <c r="F386" s="40" t="s">
        <v>1190</v>
      </c>
      <c r="G386" s="41">
        <v>3896484688</v>
      </c>
      <c r="H386" s="42">
        <v>1.6909999999999998</v>
      </c>
      <c r="I386" s="41">
        <v>5184801772</v>
      </c>
      <c r="J386" s="41">
        <v>12042984.32</v>
      </c>
      <c r="K386" s="41">
        <v>12014708.450000001</v>
      </c>
      <c r="L386" s="41">
        <v>0</v>
      </c>
      <c r="M386" s="41">
        <v>12014708.450000001</v>
      </c>
      <c r="N386" s="41">
        <v>0</v>
      </c>
      <c r="O386" s="41">
        <v>0</v>
      </c>
      <c r="P386" s="41">
        <v>323997.7</v>
      </c>
      <c r="Q386" s="41">
        <v>22945982</v>
      </c>
      <c r="R386" s="41">
        <v>12234859</v>
      </c>
      <c r="S386" s="41">
        <v>0</v>
      </c>
      <c r="T386" s="41">
        <v>16631253</v>
      </c>
      <c r="U386" s="41">
        <v>0</v>
      </c>
      <c r="V386" s="41">
        <v>1709193.42</v>
      </c>
      <c r="W386" s="41">
        <v>65859993.57</v>
      </c>
      <c r="X386" s="43">
        <v>1.4324614460871084E-2</v>
      </c>
      <c r="Y386" s="41">
        <v>2000</v>
      </c>
      <c r="Z386" s="41">
        <v>47250</v>
      </c>
      <c r="AA386" s="41">
        <v>985</v>
      </c>
      <c r="AB386" s="41">
        <v>50235</v>
      </c>
      <c r="AC386" s="41">
        <v>0</v>
      </c>
      <c r="AD386" s="41">
        <v>50235</v>
      </c>
      <c r="AE386" s="41">
        <v>0</v>
      </c>
      <c r="AF386" s="41">
        <v>0</v>
      </c>
      <c r="AG386" s="43">
        <f t="shared" ref="AG386:AG449" si="18">SUM(M386:P386)</f>
        <v>12338706.15</v>
      </c>
      <c r="AH386" s="43">
        <f t="shared" ref="AH386:AH449" si="19">SUM(Q386:S386)</f>
        <v>35180841</v>
      </c>
      <c r="AI386" s="43">
        <f t="shared" ref="AI386:AI449" si="20">SUM(T386:V386)</f>
        <v>18340446.420000002</v>
      </c>
      <c r="AJ386" s="41">
        <v>4518849829</v>
      </c>
      <c r="AK386" s="41">
        <v>5127585383</v>
      </c>
      <c r="AL386" s="41">
        <v>5905554241</v>
      </c>
      <c r="AM386" s="41">
        <v>5183996484.333333</v>
      </c>
      <c r="AN386" s="41">
        <v>1968516.111815253</v>
      </c>
      <c r="AO386" s="44"/>
    </row>
    <row r="387" spans="1:41" s="34" customFormat="1" ht="16.5" x14ac:dyDescent="0.3">
      <c r="A387" s="34" t="s">
        <v>832</v>
      </c>
      <c r="B387" s="34" t="s">
        <v>833</v>
      </c>
      <c r="C387" s="34" t="s">
        <v>811</v>
      </c>
      <c r="D387" s="39">
        <v>3</v>
      </c>
      <c r="E387" s="39" t="s">
        <v>1247</v>
      </c>
      <c r="F387" s="40" t="s">
        <v>1190</v>
      </c>
      <c r="G387" s="41">
        <v>3853540492</v>
      </c>
      <c r="H387" s="42">
        <v>2.052</v>
      </c>
      <c r="I387" s="41">
        <v>5128433604</v>
      </c>
      <c r="J387" s="41">
        <v>11912055.310000001</v>
      </c>
      <c r="K387" s="41">
        <v>11793813.570000002</v>
      </c>
      <c r="L387" s="41">
        <v>0</v>
      </c>
      <c r="M387" s="41">
        <v>11793813.570000002</v>
      </c>
      <c r="N387" s="41">
        <v>0</v>
      </c>
      <c r="O387" s="41">
        <v>0</v>
      </c>
      <c r="P387" s="41">
        <v>318013.07</v>
      </c>
      <c r="Q387" s="41">
        <v>30442735</v>
      </c>
      <c r="R387" s="41">
        <v>16088705</v>
      </c>
      <c r="S387" s="41">
        <v>0</v>
      </c>
      <c r="T387" s="41">
        <v>19633353.969999999</v>
      </c>
      <c r="U387" s="41">
        <v>770708.1</v>
      </c>
      <c r="V387" s="41">
        <v>0</v>
      </c>
      <c r="W387" s="41">
        <v>79047328.709999993</v>
      </c>
      <c r="X387" s="43">
        <v>1.730840844503926E-2</v>
      </c>
      <c r="Y387" s="41">
        <v>4750</v>
      </c>
      <c r="Z387" s="41">
        <v>62500</v>
      </c>
      <c r="AA387" s="41">
        <v>1345</v>
      </c>
      <c r="AB387" s="41">
        <v>68595</v>
      </c>
      <c r="AC387" s="41">
        <v>0</v>
      </c>
      <c r="AD387" s="41">
        <v>68595</v>
      </c>
      <c r="AE387" s="41">
        <v>0</v>
      </c>
      <c r="AF387" s="41">
        <v>0</v>
      </c>
      <c r="AG387" s="43">
        <f t="shared" si="18"/>
        <v>12111826.640000002</v>
      </c>
      <c r="AH387" s="43">
        <f t="shared" si="19"/>
        <v>46531440</v>
      </c>
      <c r="AI387" s="43">
        <f t="shared" si="20"/>
        <v>20404062.07</v>
      </c>
      <c r="AJ387" s="41">
        <v>5170066301</v>
      </c>
      <c r="AK387" s="41">
        <v>5126130859</v>
      </c>
      <c r="AL387" s="41">
        <v>5553452215</v>
      </c>
      <c r="AM387" s="41">
        <v>5283216458.333333</v>
      </c>
      <c r="AN387" s="41">
        <v>1851148.887182595</v>
      </c>
      <c r="AO387" s="44"/>
    </row>
    <row r="388" spans="1:41" s="34" customFormat="1" ht="16.5" x14ac:dyDescent="0.3">
      <c r="A388" s="34" t="s">
        <v>834</v>
      </c>
      <c r="B388" s="34" t="s">
        <v>835</v>
      </c>
      <c r="C388" s="34" t="s">
        <v>811</v>
      </c>
      <c r="D388" s="39">
        <v>1</v>
      </c>
      <c r="E388" s="39" t="s">
        <v>1246</v>
      </c>
      <c r="F388" s="40" t="s">
        <v>1190</v>
      </c>
      <c r="G388" s="41">
        <v>2099927135</v>
      </c>
      <c r="H388" s="42">
        <v>1.234</v>
      </c>
      <c r="I388" s="41">
        <v>2636314734</v>
      </c>
      <c r="J388" s="41">
        <v>6123492.9299999997</v>
      </c>
      <c r="K388" s="41">
        <v>6112258.3200000003</v>
      </c>
      <c r="L388" s="41">
        <v>0</v>
      </c>
      <c r="M388" s="41">
        <v>6112258.3200000003</v>
      </c>
      <c r="N388" s="41">
        <v>0</v>
      </c>
      <c r="O388" s="41">
        <v>0</v>
      </c>
      <c r="P388" s="41">
        <v>164811.13</v>
      </c>
      <c r="Q388" s="41">
        <v>12176865</v>
      </c>
      <c r="R388" s="41">
        <v>0</v>
      </c>
      <c r="S388" s="41">
        <v>0</v>
      </c>
      <c r="T388" s="41">
        <v>7035843.46</v>
      </c>
      <c r="U388" s="41">
        <v>419985</v>
      </c>
      <c r="V388" s="41">
        <v>0</v>
      </c>
      <c r="W388" s="41">
        <v>25909762.91</v>
      </c>
      <c r="X388" s="43">
        <v>1.1050793309776123E-2</v>
      </c>
      <c r="Y388" s="41">
        <v>500</v>
      </c>
      <c r="Z388" s="41">
        <v>13750</v>
      </c>
      <c r="AA388" s="41">
        <v>285</v>
      </c>
      <c r="AB388" s="41">
        <v>14535</v>
      </c>
      <c r="AC388" s="41">
        <v>0</v>
      </c>
      <c r="AD388" s="41">
        <v>14535</v>
      </c>
      <c r="AE388" s="41">
        <v>0</v>
      </c>
      <c r="AF388" s="41">
        <v>0</v>
      </c>
      <c r="AG388" s="43">
        <f t="shared" si="18"/>
        <v>6277069.4500000002</v>
      </c>
      <c r="AH388" s="43">
        <f t="shared" si="19"/>
        <v>12176865</v>
      </c>
      <c r="AI388" s="43">
        <f t="shared" si="20"/>
        <v>7455828.46</v>
      </c>
      <c r="AJ388" s="41">
        <v>2456028908</v>
      </c>
      <c r="AK388" s="41">
        <v>2626101129</v>
      </c>
      <c r="AL388" s="41">
        <v>2814466810</v>
      </c>
      <c r="AM388" s="41">
        <v>2632198949</v>
      </c>
      <c r="AN388" s="41">
        <v>938547.74311798497</v>
      </c>
      <c r="AO388" s="44"/>
    </row>
    <row r="389" spans="1:41" s="34" customFormat="1" ht="16.5" x14ac:dyDescent="0.3">
      <c r="A389" s="34" t="s">
        <v>836</v>
      </c>
      <c r="B389" s="34" t="s">
        <v>837</v>
      </c>
      <c r="C389" s="34" t="s">
        <v>811</v>
      </c>
      <c r="D389" s="39">
        <v>2</v>
      </c>
      <c r="E389" s="39" t="s">
        <v>1247</v>
      </c>
      <c r="F389" s="40" t="s">
        <v>1190</v>
      </c>
      <c r="G389" s="41">
        <v>2902633740</v>
      </c>
      <c r="H389" s="42">
        <v>3.0029999999999997</v>
      </c>
      <c r="I389" s="41">
        <v>3585568686</v>
      </c>
      <c r="J389" s="41">
        <v>8328369.9800000004</v>
      </c>
      <c r="K389" s="41">
        <v>8324984.8500000006</v>
      </c>
      <c r="L389" s="41">
        <v>0</v>
      </c>
      <c r="M389" s="41">
        <v>8324984.8500000006</v>
      </c>
      <c r="N389" s="41">
        <v>0</v>
      </c>
      <c r="O389" s="41">
        <v>0</v>
      </c>
      <c r="P389" s="41">
        <v>224485.93</v>
      </c>
      <c r="Q389" s="41">
        <v>52517146</v>
      </c>
      <c r="R389" s="41">
        <v>0</v>
      </c>
      <c r="S389" s="41">
        <v>0</v>
      </c>
      <c r="T389" s="41">
        <v>24606009.899999999</v>
      </c>
      <c r="U389" s="41">
        <v>290263</v>
      </c>
      <c r="V389" s="41">
        <v>1189555.5</v>
      </c>
      <c r="W389" s="41">
        <v>87152445.180000007</v>
      </c>
      <c r="X389" s="43">
        <v>2.6883806093816114E-2</v>
      </c>
      <c r="Y389" s="41">
        <v>17083.560000000001</v>
      </c>
      <c r="Z389" s="41">
        <v>89500</v>
      </c>
      <c r="AA389" s="41">
        <v>2131.6711999999998</v>
      </c>
      <c r="AB389" s="41">
        <v>108715.23119999999</v>
      </c>
      <c r="AC389" s="41">
        <v>0</v>
      </c>
      <c r="AD389" s="41">
        <v>108715.23119999999</v>
      </c>
      <c r="AE389" s="41">
        <v>0</v>
      </c>
      <c r="AF389" s="41">
        <v>0</v>
      </c>
      <c r="AG389" s="43">
        <f t="shared" si="18"/>
        <v>8549470.7800000012</v>
      </c>
      <c r="AH389" s="43">
        <f t="shared" si="19"/>
        <v>52517146</v>
      </c>
      <c r="AI389" s="43">
        <f t="shared" si="20"/>
        <v>26085828.399999999</v>
      </c>
      <c r="AJ389" s="41">
        <v>3312187203</v>
      </c>
      <c r="AK389" s="41">
        <v>3568669991</v>
      </c>
      <c r="AL389" s="41">
        <v>4163272576</v>
      </c>
      <c r="AM389" s="41">
        <v>3681376590</v>
      </c>
      <c r="AN389" s="41">
        <v>1387756.1709091079</v>
      </c>
      <c r="AO389" s="44"/>
    </row>
    <row r="390" spans="1:41" s="34" customFormat="1" ht="16.5" x14ac:dyDescent="0.3">
      <c r="A390" s="34" t="s">
        <v>838</v>
      </c>
      <c r="B390" s="34" t="s">
        <v>839</v>
      </c>
      <c r="C390" s="34" t="s">
        <v>811</v>
      </c>
      <c r="D390" s="39">
        <v>3</v>
      </c>
      <c r="E390" s="39" t="s">
        <v>1247</v>
      </c>
      <c r="F390" s="40" t="s">
        <v>1190</v>
      </c>
      <c r="G390" s="41">
        <v>2124018900</v>
      </c>
      <c r="H390" s="42">
        <v>2.9849999999999999</v>
      </c>
      <c r="I390" s="41">
        <v>2621615871</v>
      </c>
      <c r="J390" s="41">
        <v>6089351.1900000004</v>
      </c>
      <c r="K390" s="41">
        <v>6091027.9700000007</v>
      </c>
      <c r="L390" s="41">
        <v>0</v>
      </c>
      <c r="M390" s="41">
        <v>6091027.9700000007</v>
      </c>
      <c r="N390" s="41">
        <v>0</v>
      </c>
      <c r="O390" s="41">
        <v>0</v>
      </c>
      <c r="P390" s="41">
        <v>164261.69</v>
      </c>
      <c r="Q390" s="41">
        <v>43716543</v>
      </c>
      <c r="R390" s="41">
        <v>0</v>
      </c>
      <c r="S390" s="41">
        <v>0</v>
      </c>
      <c r="T390" s="41">
        <v>12450073</v>
      </c>
      <c r="U390" s="41">
        <v>106200.95</v>
      </c>
      <c r="V390" s="41">
        <v>871394</v>
      </c>
      <c r="W390" s="41">
        <v>63399500.610000007</v>
      </c>
      <c r="X390" s="43">
        <v>3.2506865364769856E-2</v>
      </c>
      <c r="Y390" s="41">
        <v>2332.19</v>
      </c>
      <c r="Z390" s="41">
        <v>32250</v>
      </c>
      <c r="AA390" s="41">
        <v>691.64380000000006</v>
      </c>
      <c r="AB390" s="41">
        <v>35273.8338</v>
      </c>
      <c r="AC390" s="41">
        <v>0</v>
      </c>
      <c r="AD390" s="41">
        <v>35273.8338</v>
      </c>
      <c r="AE390" s="41">
        <v>0</v>
      </c>
      <c r="AF390" s="41">
        <v>0</v>
      </c>
      <c r="AG390" s="43">
        <f t="shared" si="18"/>
        <v>6255289.6600000011</v>
      </c>
      <c r="AH390" s="43">
        <f t="shared" si="19"/>
        <v>43716543</v>
      </c>
      <c r="AI390" s="43">
        <f t="shared" si="20"/>
        <v>13427667.949999999</v>
      </c>
      <c r="AJ390" s="41">
        <v>2465467211</v>
      </c>
      <c r="AK390" s="41">
        <v>2614185171</v>
      </c>
      <c r="AL390" s="41">
        <v>2854096883</v>
      </c>
      <c r="AM390" s="41">
        <v>2644583088.3333335</v>
      </c>
      <c r="AN390" s="41">
        <v>951364.67630103906</v>
      </c>
      <c r="AO390" s="44"/>
    </row>
    <row r="391" spans="1:41" s="34" customFormat="1" ht="16.5" x14ac:dyDescent="0.3">
      <c r="A391" s="34" t="s">
        <v>840</v>
      </c>
      <c r="B391" s="34" t="s">
        <v>841</v>
      </c>
      <c r="C391" s="34" t="s">
        <v>811</v>
      </c>
      <c r="D391" s="39">
        <v>1</v>
      </c>
      <c r="E391" s="39" t="s">
        <v>1246</v>
      </c>
      <c r="F391" s="40" t="s">
        <v>1190</v>
      </c>
      <c r="G391" s="41">
        <v>2089123700</v>
      </c>
      <c r="H391" s="42">
        <v>2.1709999999999998</v>
      </c>
      <c r="I391" s="41">
        <v>2042415135</v>
      </c>
      <c r="J391" s="41">
        <v>4744014.24</v>
      </c>
      <c r="K391" s="41">
        <v>4742703.29</v>
      </c>
      <c r="L391" s="41">
        <v>0</v>
      </c>
      <c r="M391" s="41">
        <v>4742703.29</v>
      </c>
      <c r="N391" s="41">
        <v>0</v>
      </c>
      <c r="O391" s="41">
        <v>0</v>
      </c>
      <c r="P391" s="41">
        <v>127903.22</v>
      </c>
      <c r="Q391" s="41">
        <v>22860266</v>
      </c>
      <c r="R391" s="41">
        <v>0</v>
      </c>
      <c r="S391" s="41">
        <v>0</v>
      </c>
      <c r="T391" s="41">
        <v>16733121.09</v>
      </c>
      <c r="U391" s="41">
        <v>208912.37</v>
      </c>
      <c r="V391" s="41">
        <v>678781.09</v>
      </c>
      <c r="W391" s="41">
        <v>45351687.059999995</v>
      </c>
      <c r="X391" s="43">
        <v>2.5894591559229258E-2</v>
      </c>
      <c r="Y391" s="41">
        <v>6747.2599999999993</v>
      </c>
      <c r="Z391" s="41">
        <v>38250</v>
      </c>
      <c r="AA391" s="41">
        <v>899.94520000000011</v>
      </c>
      <c r="AB391" s="41">
        <v>45897.205200000004</v>
      </c>
      <c r="AC391" s="41">
        <v>0</v>
      </c>
      <c r="AD391" s="41">
        <v>45897.205200000004</v>
      </c>
      <c r="AE391" s="41">
        <v>0</v>
      </c>
      <c r="AF391" s="41">
        <v>0</v>
      </c>
      <c r="AG391" s="43">
        <f t="shared" si="18"/>
        <v>4870606.51</v>
      </c>
      <c r="AH391" s="43">
        <f t="shared" si="19"/>
        <v>22860266</v>
      </c>
      <c r="AI391" s="43">
        <f t="shared" si="20"/>
        <v>17620814.550000001</v>
      </c>
      <c r="AJ391" s="41">
        <v>1777004181</v>
      </c>
      <c r="AK391" s="41">
        <v>2036345295</v>
      </c>
      <c r="AL391" s="41">
        <v>2487348137</v>
      </c>
      <c r="AM391" s="41">
        <v>2100232537.6666667</v>
      </c>
      <c r="AN391" s="41">
        <v>829115.21655062097</v>
      </c>
      <c r="AO391" s="44"/>
    </row>
    <row r="392" spans="1:41" s="34" customFormat="1" ht="16.5" x14ac:dyDescent="0.3">
      <c r="A392" s="34" t="s">
        <v>842</v>
      </c>
      <c r="B392" s="34" t="s">
        <v>843</v>
      </c>
      <c r="C392" s="34" t="s">
        <v>811</v>
      </c>
      <c r="D392" s="39">
        <v>2</v>
      </c>
      <c r="E392" s="39" t="s">
        <v>1247</v>
      </c>
      <c r="F392" s="40" t="s">
        <v>1190</v>
      </c>
      <c r="G392" s="41">
        <v>3681740400</v>
      </c>
      <c r="H392" s="42">
        <v>2.254</v>
      </c>
      <c r="I392" s="41">
        <v>5404824413</v>
      </c>
      <c r="J392" s="41">
        <v>12554041.310000001</v>
      </c>
      <c r="K392" s="41">
        <v>12547694.98</v>
      </c>
      <c r="L392" s="41">
        <v>0</v>
      </c>
      <c r="M392" s="41">
        <v>12547694.98</v>
      </c>
      <c r="N392" s="41">
        <v>0</v>
      </c>
      <c r="O392" s="41">
        <v>0</v>
      </c>
      <c r="P392" s="41">
        <v>338397.29</v>
      </c>
      <c r="Q392" s="41">
        <v>52392020</v>
      </c>
      <c r="R392" s="41">
        <v>0</v>
      </c>
      <c r="S392" s="41">
        <v>0</v>
      </c>
      <c r="T392" s="41">
        <v>15181120</v>
      </c>
      <c r="U392" s="41">
        <v>736348.08</v>
      </c>
      <c r="V392" s="41">
        <v>1787926</v>
      </c>
      <c r="W392" s="41">
        <v>82983506.349999994</v>
      </c>
      <c r="X392" s="43">
        <v>1.8746879450687315E-2</v>
      </c>
      <c r="Y392" s="41">
        <v>1991.1</v>
      </c>
      <c r="Z392" s="41">
        <v>33250</v>
      </c>
      <c r="AA392" s="41">
        <v>704.822</v>
      </c>
      <c r="AB392" s="41">
        <v>35945.921999999999</v>
      </c>
      <c r="AC392" s="41">
        <v>-500</v>
      </c>
      <c r="AD392" s="41">
        <v>35445.921999999999</v>
      </c>
      <c r="AE392" s="41">
        <v>0</v>
      </c>
      <c r="AF392" s="41">
        <v>0</v>
      </c>
      <c r="AG392" s="43">
        <f t="shared" si="18"/>
        <v>12886092.27</v>
      </c>
      <c r="AH392" s="43">
        <f t="shared" si="19"/>
        <v>52392020</v>
      </c>
      <c r="AI392" s="43">
        <f t="shared" si="20"/>
        <v>17705394.079999998</v>
      </c>
      <c r="AJ392" s="41">
        <v>5045953885</v>
      </c>
      <c r="AK392" s="41">
        <v>5363781863</v>
      </c>
      <c r="AL392" s="41">
        <v>6113816672</v>
      </c>
      <c r="AM392" s="41">
        <v>5507850806.666667</v>
      </c>
      <c r="AN392" s="41">
        <v>2037936.8527277759</v>
      </c>
      <c r="AO392" s="44"/>
    </row>
    <row r="393" spans="1:41" s="34" customFormat="1" ht="16.5" x14ac:dyDescent="0.3">
      <c r="A393" s="34" t="s">
        <v>844</v>
      </c>
      <c r="B393" s="34" t="s">
        <v>845</v>
      </c>
      <c r="C393" s="34" t="s">
        <v>811</v>
      </c>
      <c r="D393" s="39">
        <v>3</v>
      </c>
      <c r="E393" s="39" t="s">
        <v>1247</v>
      </c>
      <c r="F393" s="40" t="s">
        <v>1190</v>
      </c>
      <c r="G393" s="41">
        <v>1263882977</v>
      </c>
      <c r="H393" s="42">
        <v>2.5259999999999998</v>
      </c>
      <c r="I393" s="41">
        <v>1604934987</v>
      </c>
      <c r="J393" s="41">
        <v>3727858.41</v>
      </c>
      <c r="K393" s="41">
        <v>3718622.3400000003</v>
      </c>
      <c r="L393" s="41">
        <v>0</v>
      </c>
      <c r="M393" s="41">
        <v>3718622.3400000003</v>
      </c>
      <c r="N393" s="41">
        <v>0</v>
      </c>
      <c r="O393" s="41">
        <v>0</v>
      </c>
      <c r="P393" s="41">
        <v>100260.67</v>
      </c>
      <c r="Q393" s="41">
        <v>12739742</v>
      </c>
      <c r="R393" s="41">
        <v>8247331</v>
      </c>
      <c r="S393" s="41">
        <v>0</v>
      </c>
      <c r="T393" s="41">
        <v>7003842.4900000002</v>
      </c>
      <c r="U393" s="41">
        <v>109921</v>
      </c>
      <c r="V393" s="41">
        <v>0</v>
      </c>
      <c r="W393" s="41">
        <v>31919719.5</v>
      </c>
      <c r="X393" s="43">
        <v>2.1163277676200399E-2</v>
      </c>
      <c r="Y393" s="41">
        <v>1400.68</v>
      </c>
      <c r="Z393" s="41">
        <v>18500</v>
      </c>
      <c r="AA393" s="41">
        <v>398.0136</v>
      </c>
      <c r="AB393" s="41">
        <v>20298.693600000002</v>
      </c>
      <c r="AC393" s="41">
        <v>0</v>
      </c>
      <c r="AD393" s="41">
        <v>20298.693600000002</v>
      </c>
      <c r="AE393" s="41">
        <v>0</v>
      </c>
      <c r="AF393" s="41">
        <v>0</v>
      </c>
      <c r="AG393" s="43">
        <f t="shared" si="18"/>
        <v>3818883.0100000002</v>
      </c>
      <c r="AH393" s="43">
        <f t="shared" si="19"/>
        <v>20987073</v>
      </c>
      <c r="AI393" s="43">
        <f t="shared" si="20"/>
        <v>7113763.4900000002</v>
      </c>
      <c r="AJ393" s="41">
        <v>1536565684</v>
      </c>
      <c r="AK393" s="41">
        <v>1600615677</v>
      </c>
      <c r="AL393" s="41">
        <v>1757484751</v>
      </c>
      <c r="AM393" s="41">
        <v>1631555370.6666667</v>
      </c>
      <c r="AN393" s="41">
        <v>586438.72289402399</v>
      </c>
      <c r="AO393" s="44"/>
    </row>
    <row r="394" spans="1:41" s="34" customFormat="1" ht="16.5" x14ac:dyDescent="0.3">
      <c r="A394" s="34" t="s">
        <v>846</v>
      </c>
      <c r="B394" s="34" t="s">
        <v>847</v>
      </c>
      <c r="C394" s="34" t="s">
        <v>811</v>
      </c>
      <c r="D394" s="39">
        <v>1</v>
      </c>
      <c r="E394" s="39" t="s">
        <v>1246</v>
      </c>
      <c r="F394" s="40" t="s">
        <v>1190</v>
      </c>
      <c r="G394" s="41">
        <v>2456186384</v>
      </c>
      <c r="H394" s="42">
        <v>1.839</v>
      </c>
      <c r="I394" s="41">
        <v>2528936270</v>
      </c>
      <c r="J394" s="41">
        <v>5874079.8899999997</v>
      </c>
      <c r="K394" s="41">
        <v>5872421.5999999996</v>
      </c>
      <c r="L394" s="41">
        <v>0</v>
      </c>
      <c r="M394" s="41">
        <v>5872421.5999999996</v>
      </c>
      <c r="N394" s="41">
        <v>0</v>
      </c>
      <c r="O394" s="41">
        <v>0</v>
      </c>
      <c r="P394" s="41">
        <v>158351.16</v>
      </c>
      <c r="Q394" s="41">
        <v>20402227</v>
      </c>
      <c r="R394" s="41">
        <v>10388487</v>
      </c>
      <c r="S394" s="41">
        <v>0</v>
      </c>
      <c r="T394" s="41">
        <v>8078767.4100000001</v>
      </c>
      <c r="U394" s="41">
        <v>245618.64</v>
      </c>
      <c r="V394" s="41">
        <v>0</v>
      </c>
      <c r="W394" s="41">
        <v>45145872.810000002</v>
      </c>
      <c r="X394" s="43">
        <v>2.0646434044030711E-2</v>
      </c>
      <c r="Y394" s="41">
        <v>750</v>
      </c>
      <c r="Z394" s="41">
        <v>13500</v>
      </c>
      <c r="AA394" s="41">
        <v>285</v>
      </c>
      <c r="AB394" s="41">
        <v>14535</v>
      </c>
      <c r="AC394" s="41">
        <v>0</v>
      </c>
      <c r="AD394" s="41">
        <v>14535</v>
      </c>
      <c r="AE394" s="41">
        <v>0</v>
      </c>
      <c r="AF394" s="41">
        <v>0</v>
      </c>
      <c r="AG394" s="43">
        <f t="shared" si="18"/>
        <v>6030772.7599999998</v>
      </c>
      <c r="AH394" s="43">
        <f t="shared" si="19"/>
        <v>30790714</v>
      </c>
      <c r="AI394" s="43">
        <f t="shared" si="20"/>
        <v>8324386.0499999998</v>
      </c>
      <c r="AJ394" s="41">
        <v>2235807170</v>
      </c>
      <c r="AK394" s="41">
        <v>2508752086</v>
      </c>
      <c r="AL394" s="41">
        <v>2701577372</v>
      </c>
      <c r="AM394" s="41">
        <v>2482045542.6666665</v>
      </c>
      <c r="AN394" s="41">
        <v>901035.95096314803</v>
      </c>
      <c r="AO394" s="44"/>
    </row>
    <row r="395" spans="1:41" s="34" customFormat="1" ht="16.5" x14ac:dyDescent="0.3">
      <c r="A395" s="34" t="s">
        <v>848</v>
      </c>
      <c r="B395" s="34" t="s">
        <v>849</v>
      </c>
      <c r="C395" s="34" t="s">
        <v>811</v>
      </c>
      <c r="D395" s="39">
        <v>2</v>
      </c>
      <c r="E395" s="39" t="s">
        <v>1246</v>
      </c>
      <c r="F395" s="40" t="s">
        <v>1190</v>
      </c>
      <c r="G395" s="41">
        <v>463455700</v>
      </c>
      <c r="H395" s="42">
        <v>2.82</v>
      </c>
      <c r="I395" s="41">
        <v>686892137</v>
      </c>
      <c r="J395" s="41">
        <v>1595476.86</v>
      </c>
      <c r="K395" s="41">
        <v>1595944.74</v>
      </c>
      <c r="L395" s="41">
        <v>0</v>
      </c>
      <c r="M395" s="41">
        <v>1595944.74</v>
      </c>
      <c r="N395" s="41">
        <v>0</v>
      </c>
      <c r="O395" s="41">
        <v>0</v>
      </c>
      <c r="P395" s="41">
        <v>43040.6</v>
      </c>
      <c r="Q395" s="41">
        <v>7651742</v>
      </c>
      <c r="R395" s="41">
        <v>0</v>
      </c>
      <c r="S395" s="41">
        <v>0</v>
      </c>
      <c r="T395" s="41">
        <v>3755942</v>
      </c>
      <c r="U395" s="41">
        <v>20600</v>
      </c>
      <c r="V395" s="41">
        <v>0</v>
      </c>
      <c r="W395" s="41">
        <v>13067269.34</v>
      </c>
      <c r="X395" s="43">
        <v>2.5243107300763675E-2</v>
      </c>
      <c r="Y395" s="41">
        <v>2750</v>
      </c>
      <c r="Z395" s="41">
        <v>18500</v>
      </c>
      <c r="AA395" s="41">
        <v>425</v>
      </c>
      <c r="AB395" s="41">
        <v>21675</v>
      </c>
      <c r="AC395" s="41">
        <v>0</v>
      </c>
      <c r="AD395" s="41">
        <v>21675</v>
      </c>
      <c r="AE395" s="41">
        <v>0</v>
      </c>
      <c r="AF395" s="41">
        <v>0</v>
      </c>
      <c r="AG395" s="43">
        <f t="shared" si="18"/>
        <v>1638985.34</v>
      </c>
      <c r="AH395" s="43">
        <f t="shared" si="19"/>
        <v>7651742</v>
      </c>
      <c r="AI395" s="43">
        <f t="shared" si="20"/>
        <v>3776542</v>
      </c>
      <c r="AJ395" s="41">
        <v>616842163</v>
      </c>
      <c r="AK395" s="41">
        <v>671950701</v>
      </c>
      <c r="AL395" s="41">
        <v>763266963</v>
      </c>
      <c r="AM395" s="41">
        <v>684019942.33333337</v>
      </c>
      <c r="AN395" s="41">
        <v>254422.06657767901</v>
      </c>
      <c r="AO395" s="44"/>
    </row>
    <row r="396" spans="1:41" s="34" customFormat="1" ht="16.5" x14ac:dyDescent="0.3">
      <c r="A396" s="34" t="s">
        <v>850</v>
      </c>
      <c r="B396" s="34" t="s">
        <v>851</v>
      </c>
      <c r="C396" s="34" t="s">
        <v>811</v>
      </c>
      <c r="D396" s="39">
        <v>3</v>
      </c>
      <c r="E396" s="39" t="s">
        <v>1247</v>
      </c>
      <c r="F396" s="40" t="s">
        <v>1190</v>
      </c>
      <c r="G396" s="41">
        <v>4604190179</v>
      </c>
      <c r="H396" s="42">
        <v>2.673</v>
      </c>
      <c r="I396" s="41">
        <v>6383988585</v>
      </c>
      <c r="J396" s="41">
        <v>14828392.25</v>
      </c>
      <c r="K396" s="41">
        <v>14902529.710000001</v>
      </c>
      <c r="L396" s="41">
        <v>0</v>
      </c>
      <c r="M396" s="41">
        <v>14902529.710000001</v>
      </c>
      <c r="N396" s="41">
        <v>0</v>
      </c>
      <c r="O396" s="41">
        <v>0</v>
      </c>
      <c r="P396" s="41">
        <v>401340.83</v>
      </c>
      <c r="Q396" s="41">
        <v>82770632</v>
      </c>
      <c r="R396" s="41">
        <v>0</v>
      </c>
      <c r="S396" s="41">
        <v>0</v>
      </c>
      <c r="T396" s="41">
        <v>21157874.25</v>
      </c>
      <c r="U396" s="41">
        <v>1703550</v>
      </c>
      <c r="V396" s="41">
        <v>2101355</v>
      </c>
      <c r="W396" s="41">
        <v>123037281.79000001</v>
      </c>
      <c r="X396" s="43">
        <v>2.2562850575291258E-2</v>
      </c>
      <c r="Y396" s="41">
        <v>10258.220000000001</v>
      </c>
      <c r="Z396" s="41">
        <v>68250</v>
      </c>
      <c r="AA396" s="41">
        <v>1570.1644000000001</v>
      </c>
      <c r="AB396" s="41">
        <v>80078.384399999995</v>
      </c>
      <c r="AC396" s="41">
        <v>0</v>
      </c>
      <c r="AD396" s="41">
        <v>80078.384399999995</v>
      </c>
      <c r="AE396" s="41">
        <v>0</v>
      </c>
      <c r="AF396" s="41">
        <v>0</v>
      </c>
      <c r="AG396" s="43">
        <f t="shared" si="18"/>
        <v>15303870.540000001</v>
      </c>
      <c r="AH396" s="43">
        <f t="shared" si="19"/>
        <v>82770632</v>
      </c>
      <c r="AI396" s="43">
        <f t="shared" si="20"/>
        <v>24962779.25</v>
      </c>
      <c r="AJ396" s="41">
        <v>5727921695</v>
      </c>
      <c r="AK396" s="41">
        <v>6301365462</v>
      </c>
      <c r="AL396" s="41">
        <v>6714554794</v>
      </c>
      <c r="AM396" s="41">
        <v>6247947317</v>
      </c>
      <c r="AN396" s="41">
        <v>2239084.6185798091</v>
      </c>
      <c r="AO396" s="44"/>
    </row>
    <row r="397" spans="1:41" s="34" customFormat="1" ht="16.5" x14ac:dyDescent="0.3">
      <c r="A397" s="34" t="s">
        <v>852</v>
      </c>
      <c r="B397" s="34" t="s">
        <v>853</v>
      </c>
      <c r="C397" s="34" t="s">
        <v>811</v>
      </c>
      <c r="D397" s="39">
        <v>1</v>
      </c>
      <c r="E397" s="39" t="s">
        <v>1246</v>
      </c>
      <c r="F397" s="40" t="s">
        <v>1190</v>
      </c>
      <c r="G397" s="41">
        <v>5452857800</v>
      </c>
      <c r="H397" s="42">
        <v>1.968</v>
      </c>
      <c r="I397" s="41">
        <v>6937433381</v>
      </c>
      <c r="J397" s="41">
        <v>16113904.65</v>
      </c>
      <c r="K397" s="41">
        <v>16103776.310000001</v>
      </c>
      <c r="L397" s="41">
        <v>0</v>
      </c>
      <c r="M397" s="41">
        <v>16103776.310000001</v>
      </c>
      <c r="N397" s="41">
        <v>0</v>
      </c>
      <c r="O397" s="41">
        <v>0</v>
      </c>
      <c r="P397" s="41">
        <v>434314.19</v>
      </c>
      <c r="Q397" s="41">
        <v>0</v>
      </c>
      <c r="R397" s="41">
        <v>62543875</v>
      </c>
      <c r="S397" s="41">
        <v>0</v>
      </c>
      <c r="T397" s="41">
        <v>25205583.850000001</v>
      </c>
      <c r="U397" s="41">
        <v>708871.51</v>
      </c>
      <c r="V397" s="41">
        <v>2294606</v>
      </c>
      <c r="W397" s="41">
        <v>107291026.86</v>
      </c>
      <c r="X397" s="43">
        <v>1.7727840997375257E-2</v>
      </c>
      <c r="Y397" s="41">
        <v>5750</v>
      </c>
      <c r="Z397" s="41">
        <v>78500</v>
      </c>
      <c r="AA397" s="41">
        <v>1685</v>
      </c>
      <c r="AB397" s="41">
        <v>85935</v>
      </c>
      <c r="AC397" s="41">
        <v>0</v>
      </c>
      <c r="AD397" s="41">
        <v>85935</v>
      </c>
      <c r="AE397" s="41">
        <v>0</v>
      </c>
      <c r="AF397" s="41">
        <v>0</v>
      </c>
      <c r="AG397" s="43">
        <f t="shared" si="18"/>
        <v>16538090.5</v>
      </c>
      <c r="AH397" s="43">
        <f t="shared" si="19"/>
        <v>62543875</v>
      </c>
      <c r="AI397" s="43">
        <f t="shared" si="20"/>
        <v>28209061.360000003</v>
      </c>
      <c r="AJ397" s="41">
        <v>6480606258</v>
      </c>
      <c r="AK397" s="41">
        <v>6883823876</v>
      </c>
      <c r="AL397" s="41">
        <v>7471715264</v>
      </c>
      <c r="AM397" s="41">
        <v>6945381799.333333</v>
      </c>
      <c r="AN397" s="41">
        <v>2490569.264094912</v>
      </c>
      <c r="AO397" s="44"/>
    </row>
    <row r="398" spans="1:41" s="34" customFormat="1" ht="16.5" x14ac:dyDescent="0.3">
      <c r="A398" s="34" t="s">
        <v>854</v>
      </c>
      <c r="B398" s="34" t="s">
        <v>855</v>
      </c>
      <c r="C398" s="34" t="s">
        <v>811</v>
      </c>
      <c r="D398" s="39">
        <v>2</v>
      </c>
      <c r="E398" s="39" t="s">
        <v>1247</v>
      </c>
      <c r="F398" s="40" t="s">
        <v>1190</v>
      </c>
      <c r="G398" s="41">
        <v>1529216900</v>
      </c>
      <c r="H398" s="42">
        <v>2.548</v>
      </c>
      <c r="I398" s="41">
        <v>2022070624</v>
      </c>
      <c r="J398" s="41">
        <v>4696759.08</v>
      </c>
      <c r="K398" s="41">
        <v>4694456.47</v>
      </c>
      <c r="L398" s="41">
        <v>0</v>
      </c>
      <c r="M398" s="41">
        <v>4694456.47</v>
      </c>
      <c r="N398" s="41">
        <v>0</v>
      </c>
      <c r="O398" s="41">
        <v>0</v>
      </c>
      <c r="P398" s="41">
        <v>126603.25</v>
      </c>
      <c r="Q398" s="41">
        <v>20067667</v>
      </c>
      <c r="R398" s="41">
        <v>0</v>
      </c>
      <c r="S398" s="41">
        <v>0</v>
      </c>
      <c r="T398" s="41">
        <v>14067646.109999999</v>
      </c>
      <c r="U398" s="41">
        <v>0</v>
      </c>
      <c r="V398" s="41">
        <v>0</v>
      </c>
      <c r="W398" s="41">
        <v>38956372.829999998</v>
      </c>
      <c r="X398" s="43">
        <v>2.1425148095910757E-2</v>
      </c>
      <c r="Y398" s="41">
        <v>750</v>
      </c>
      <c r="Z398" s="41">
        <v>24000</v>
      </c>
      <c r="AA398" s="41">
        <v>495</v>
      </c>
      <c r="AB398" s="41">
        <v>25245</v>
      </c>
      <c r="AC398" s="41">
        <v>0</v>
      </c>
      <c r="AD398" s="41">
        <v>25245</v>
      </c>
      <c r="AE398" s="41">
        <v>0</v>
      </c>
      <c r="AF398" s="41">
        <v>0</v>
      </c>
      <c r="AG398" s="43">
        <f t="shared" si="18"/>
        <v>4821059.72</v>
      </c>
      <c r="AH398" s="43">
        <f t="shared" si="19"/>
        <v>20067667</v>
      </c>
      <c r="AI398" s="43">
        <f t="shared" si="20"/>
        <v>14067646.109999999</v>
      </c>
      <c r="AJ398" s="41">
        <v>1796673532</v>
      </c>
      <c r="AK398" s="41">
        <v>1955786465</v>
      </c>
      <c r="AL398" s="41">
        <v>2245546109</v>
      </c>
      <c r="AM398" s="41">
        <v>1999335368.6666667</v>
      </c>
      <c r="AN398" s="41">
        <v>748514.621151297</v>
      </c>
      <c r="AO398" s="44"/>
    </row>
    <row r="399" spans="1:41" s="34" customFormat="1" ht="16.5" x14ac:dyDescent="0.3">
      <c r="A399" s="34" t="s">
        <v>856</v>
      </c>
      <c r="B399" s="34" t="s">
        <v>857</v>
      </c>
      <c r="C399" s="34" t="s">
        <v>811</v>
      </c>
      <c r="D399" s="39">
        <v>3</v>
      </c>
      <c r="E399" s="39" t="s">
        <v>1247</v>
      </c>
      <c r="F399" s="40" t="s">
        <v>1190</v>
      </c>
      <c r="G399" s="41">
        <v>4753580063</v>
      </c>
      <c r="H399" s="42">
        <v>1.7599999999999998</v>
      </c>
      <c r="I399" s="41">
        <v>4972960337</v>
      </c>
      <c r="J399" s="41">
        <v>11550930.199999999</v>
      </c>
      <c r="K399" s="41">
        <v>11427397.059999999</v>
      </c>
      <c r="L399" s="41">
        <v>0</v>
      </c>
      <c r="M399" s="41">
        <v>11427397.059999999</v>
      </c>
      <c r="N399" s="41">
        <v>0</v>
      </c>
      <c r="O399" s="41">
        <v>0</v>
      </c>
      <c r="P399" s="41">
        <v>308198.03999999998</v>
      </c>
      <c r="Q399" s="41">
        <v>0</v>
      </c>
      <c r="R399" s="41">
        <v>43001571</v>
      </c>
      <c r="S399" s="41">
        <v>0</v>
      </c>
      <c r="T399" s="41">
        <v>27128946.140000001</v>
      </c>
      <c r="U399" s="41">
        <v>0</v>
      </c>
      <c r="V399" s="41">
        <v>1750674.45</v>
      </c>
      <c r="W399" s="41">
        <v>83616786.689999998</v>
      </c>
      <c r="X399" s="43">
        <v>2.6882923947636604E-2</v>
      </c>
      <c r="Y399" s="41">
        <v>3500</v>
      </c>
      <c r="Z399" s="41">
        <v>18500</v>
      </c>
      <c r="AA399" s="41">
        <v>440</v>
      </c>
      <c r="AB399" s="41">
        <v>22440</v>
      </c>
      <c r="AC399" s="41">
        <v>0</v>
      </c>
      <c r="AD399" s="41">
        <v>22440</v>
      </c>
      <c r="AE399" s="41">
        <v>0</v>
      </c>
      <c r="AF399" s="41">
        <v>0</v>
      </c>
      <c r="AG399" s="43">
        <f t="shared" si="18"/>
        <v>11735595.099999998</v>
      </c>
      <c r="AH399" s="43">
        <f t="shared" si="19"/>
        <v>43001571</v>
      </c>
      <c r="AI399" s="43">
        <f t="shared" si="20"/>
        <v>28879620.59</v>
      </c>
      <c r="AJ399" s="41">
        <v>4142265118</v>
      </c>
      <c r="AK399" s="41">
        <v>4975595736</v>
      </c>
      <c r="AL399" s="41">
        <v>5251933488</v>
      </c>
      <c r="AM399" s="41">
        <v>4789931447.333333</v>
      </c>
      <c r="AN399" s="41">
        <v>1750661.099670483</v>
      </c>
      <c r="AO399" s="44"/>
    </row>
    <row r="400" spans="1:41" s="34" customFormat="1" ht="16.5" x14ac:dyDescent="0.3">
      <c r="A400" s="34" t="s">
        <v>858</v>
      </c>
      <c r="B400" s="34" t="s">
        <v>859</v>
      </c>
      <c r="C400" s="34" t="s">
        <v>811</v>
      </c>
      <c r="D400" s="39">
        <v>1</v>
      </c>
      <c r="E400" s="39" t="s">
        <v>1246</v>
      </c>
      <c r="F400" s="40" t="s">
        <v>1190</v>
      </c>
      <c r="G400" s="41">
        <v>1650062400</v>
      </c>
      <c r="H400" s="42">
        <v>2.2989999999999999</v>
      </c>
      <c r="I400" s="41">
        <v>1809192655</v>
      </c>
      <c r="J400" s="41">
        <v>4202297.3499999996</v>
      </c>
      <c r="K400" s="41">
        <v>4196227.9399999995</v>
      </c>
      <c r="L400" s="41">
        <v>0</v>
      </c>
      <c r="M400" s="41">
        <v>4196227.9399999995</v>
      </c>
      <c r="N400" s="41">
        <v>0</v>
      </c>
      <c r="O400" s="41">
        <v>0</v>
      </c>
      <c r="P400" s="41">
        <v>113160.16</v>
      </c>
      <c r="Q400" s="41">
        <v>26160904</v>
      </c>
      <c r="R400" s="41">
        <v>0</v>
      </c>
      <c r="S400" s="41">
        <v>0</v>
      </c>
      <c r="T400" s="41">
        <v>7453523.6100000003</v>
      </c>
      <c r="U400" s="41">
        <v>0</v>
      </c>
      <c r="V400" s="41">
        <v>0</v>
      </c>
      <c r="W400" s="41">
        <v>37923815.710000001</v>
      </c>
      <c r="X400" s="43">
        <v>2.5266714096574588E-2</v>
      </c>
      <c r="Y400" s="41">
        <v>0</v>
      </c>
      <c r="Z400" s="41">
        <v>6750</v>
      </c>
      <c r="AA400" s="41">
        <v>135</v>
      </c>
      <c r="AB400" s="41">
        <v>6885</v>
      </c>
      <c r="AC400" s="41">
        <v>0</v>
      </c>
      <c r="AD400" s="41">
        <v>6885</v>
      </c>
      <c r="AE400" s="41">
        <v>0</v>
      </c>
      <c r="AF400" s="41">
        <v>0</v>
      </c>
      <c r="AG400" s="43">
        <f t="shared" si="18"/>
        <v>4309388.0999999996</v>
      </c>
      <c r="AH400" s="43">
        <f t="shared" si="19"/>
        <v>26160904</v>
      </c>
      <c r="AI400" s="43">
        <f t="shared" si="20"/>
        <v>7453523.6100000003</v>
      </c>
      <c r="AJ400" s="41">
        <v>1593272327</v>
      </c>
      <c r="AK400" s="41">
        <v>1804326236</v>
      </c>
      <c r="AL400" s="41">
        <v>1884652268</v>
      </c>
      <c r="AM400" s="41">
        <v>1760750277</v>
      </c>
      <c r="AN400" s="41">
        <v>628484.52751484397</v>
      </c>
      <c r="AO400" s="44"/>
    </row>
    <row r="401" spans="1:41" s="34" customFormat="1" ht="16.5" x14ac:dyDescent="0.3">
      <c r="A401" s="34" t="s">
        <v>860</v>
      </c>
      <c r="B401" s="34" t="s">
        <v>861</v>
      </c>
      <c r="C401" s="34" t="s">
        <v>811</v>
      </c>
      <c r="D401" s="39">
        <v>2</v>
      </c>
      <c r="E401" s="39" t="s">
        <v>1247</v>
      </c>
      <c r="F401" s="40" t="s">
        <v>1190</v>
      </c>
      <c r="G401" s="41">
        <v>1063401700</v>
      </c>
      <c r="H401" s="42">
        <v>2.2029999999999998</v>
      </c>
      <c r="I401" s="41">
        <v>1213029494</v>
      </c>
      <c r="J401" s="41">
        <v>2817560.98</v>
      </c>
      <c r="K401" s="41">
        <v>2817570.92</v>
      </c>
      <c r="L401" s="41">
        <v>0</v>
      </c>
      <c r="M401" s="41">
        <v>2817570.92</v>
      </c>
      <c r="N401" s="41">
        <v>0</v>
      </c>
      <c r="O401" s="41">
        <v>0</v>
      </c>
      <c r="P401" s="41">
        <v>75984.94</v>
      </c>
      <c r="Q401" s="41">
        <v>13058747</v>
      </c>
      <c r="R401" s="41">
        <v>0</v>
      </c>
      <c r="S401" s="41">
        <v>0</v>
      </c>
      <c r="T401" s="41">
        <v>7061225.2599999998</v>
      </c>
      <c r="U401" s="41">
        <v>0</v>
      </c>
      <c r="V401" s="41">
        <v>405780.89</v>
      </c>
      <c r="W401" s="41">
        <v>23419309.009999998</v>
      </c>
      <c r="X401" s="43">
        <v>2.5938872180788022E-2</v>
      </c>
      <c r="Y401" s="41">
        <v>2146.58</v>
      </c>
      <c r="Z401" s="41">
        <v>33500</v>
      </c>
      <c r="AA401" s="41">
        <v>712.9316</v>
      </c>
      <c r="AB401" s="41">
        <v>36359.511600000005</v>
      </c>
      <c r="AC401" s="41">
        <v>0</v>
      </c>
      <c r="AD401" s="41">
        <v>36359.511600000005</v>
      </c>
      <c r="AE401" s="41">
        <v>0</v>
      </c>
      <c r="AF401" s="41">
        <v>0</v>
      </c>
      <c r="AG401" s="43">
        <f t="shared" si="18"/>
        <v>2893555.86</v>
      </c>
      <c r="AH401" s="43">
        <f t="shared" si="19"/>
        <v>13058747</v>
      </c>
      <c r="AI401" s="43">
        <f t="shared" si="20"/>
        <v>7467006.1499999994</v>
      </c>
      <c r="AJ401" s="41">
        <v>1091292301</v>
      </c>
      <c r="AK401" s="41">
        <v>1217343896</v>
      </c>
      <c r="AL401" s="41">
        <v>1331915957</v>
      </c>
      <c r="AM401" s="41">
        <v>1213517384.6666667</v>
      </c>
      <c r="AN401" s="41">
        <v>443971.54169468099</v>
      </c>
      <c r="AO401" s="44"/>
    </row>
    <row r="402" spans="1:41" s="34" customFormat="1" ht="16.5" x14ac:dyDescent="0.3">
      <c r="A402" s="34" t="s">
        <v>862</v>
      </c>
      <c r="B402" s="34" t="s">
        <v>863</v>
      </c>
      <c r="C402" s="34" t="s">
        <v>811</v>
      </c>
      <c r="D402" s="39">
        <v>3</v>
      </c>
      <c r="E402" s="39" t="s">
        <v>1247</v>
      </c>
      <c r="F402" s="40" t="s">
        <v>1190</v>
      </c>
      <c r="G402" s="41">
        <v>3530044200</v>
      </c>
      <c r="H402" s="42">
        <v>3.3660000000000001</v>
      </c>
      <c r="I402" s="41">
        <v>4996489262</v>
      </c>
      <c r="J402" s="41">
        <v>11605581.939999999</v>
      </c>
      <c r="K402" s="41">
        <v>11845732.92</v>
      </c>
      <c r="L402" s="41">
        <v>0</v>
      </c>
      <c r="M402" s="41">
        <v>11845732.92</v>
      </c>
      <c r="N402" s="41">
        <v>0</v>
      </c>
      <c r="O402" s="41">
        <v>0</v>
      </c>
      <c r="P402" s="41">
        <v>319752.19</v>
      </c>
      <c r="Q402" s="41">
        <v>81544568</v>
      </c>
      <c r="R402" s="41">
        <v>0</v>
      </c>
      <c r="S402" s="41">
        <v>0</v>
      </c>
      <c r="T402" s="41">
        <v>22893949</v>
      </c>
      <c r="U402" s="41">
        <v>617757</v>
      </c>
      <c r="V402" s="41">
        <v>1585838</v>
      </c>
      <c r="W402" s="41">
        <v>118807597.11</v>
      </c>
      <c r="X402" s="43">
        <v>3.11039674627571E-2</v>
      </c>
      <c r="Y402" s="41">
        <v>8680.14</v>
      </c>
      <c r="Z402" s="41">
        <v>75250</v>
      </c>
      <c r="AA402" s="41">
        <v>1678.6028000000001</v>
      </c>
      <c r="AB402" s="41">
        <v>85608.742800000007</v>
      </c>
      <c r="AC402" s="41">
        <v>0</v>
      </c>
      <c r="AD402" s="41">
        <v>85608.742800000007</v>
      </c>
      <c r="AE402" s="41">
        <v>0</v>
      </c>
      <c r="AF402" s="41">
        <v>0</v>
      </c>
      <c r="AG402" s="43">
        <f t="shared" si="18"/>
        <v>12165485.109999999</v>
      </c>
      <c r="AH402" s="43">
        <f t="shared" si="19"/>
        <v>81544568</v>
      </c>
      <c r="AI402" s="43">
        <f t="shared" si="20"/>
        <v>25097544</v>
      </c>
      <c r="AJ402" s="41">
        <v>4433092187</v>
      </c>
      <c r="AK402" s="41">
        <v>4757517539</v>
      </c>
      <c r="AL402" s="41">
        <v>5338844828</v>
      </c>
      <c r="AM402" s="41">
        <v>4843151518</v>
      </c>
      <c r="AN402" s="41">
        <v>1779613.163051724</v>
      </c>
      <c r="AO402" s="44"/>
    </row>
    <row r="403" spans="1:41" s="34" customFormat="1" ht="16.5" x14ac:dyDescent="0.3">
      <c r="A403" s="34" t="s">
        <v>864</v>
      </c>
      <c r="B403" s="34" t="s">
        <v>865</v>
      </c>
      <c r="C403" s="34" t="s">
        <v>811</v>
      </c>
      <c r="D403" s="39">
        <v>1</v>
      </c>
      <c r="E403" s="39" t="s">
        <v>1246</v>
      </c>
      <c r="F403" s="40" t="s">
        <v>1190</v>
      </c>
      <c r="G403" s="41">
        <v>319112300</v>
      </c>
      <c r="H403" s="42">
        <v>3.4470000000000001</v>
      </c>
      <c r="I403" s="41">
        <v>387889985</v>
      </c>
      <c r="J403" s="41">
        <v>900970.42</v>
      </c>
      <c r="K403" s="41">
        <v>901140.43</v>
      </c>
      <c r="L403" s="41">
        <v>0</v>
      </c>
      <c r="M403" s="41">
        <v>901140.43</v>
      </c>
      <c r="N403" s="41">
        <v>0</v>
      </c>
      <c r="O403" s="41">
        <v>0</v>
      </c>
      <c r="P403" s="41">
        <v>24301.98</v>
      </c>
      <c r="Q403" s="41">
        <v>4633144</v>
      </c>
      <c r="R403" s="41">
        <v>2285537</v>
      </c>
      <c r="S403" s="41">
        <v>0</v>
      </c>
      <c r="T403" s="41">
        <v>3155445</v>
      </c>
      <c r="U403" s="41">
        <v>0</v>
      </c>
      <c r="V403" s="41">
        <v>0</v>
      </c>
      <c r="W403" s="41">
        <v>10999568.41</v>
      </c>
      <c r="X403" s="43">
        <v>2.5724776440769721E-2</v>
      </c>
      <c r="Y403" s="41">
        <v>580.14</v>
      </c>
      <c r="Z403" s="41">
        <v>10750</v>
      </c>
      <c r="AA403" s="41">
        <v>226.6028</v>
      </c>
      <c r="AB403" s="41">
        <v>11556.7428</v>
      </c>
      <c r="AC403" s="41">
        <v>0</v>
      </c>
      <c r="AD403" s="41">
        <v>11556.7428</v>
      </c>
      <c r="AE403" s="41">
        <v>0</v>
      </c>
      <c r="AF403" s="41">
        <v>0</v>
      </c>
      <c r="AG403" s="43">
        <f t="shared" si="18"/>
        <v>925442.41</v>
      </c>
      <c r="AH403" s="43">
        <f t="shared" si="19"/>
        <v>6918681</v>
      </c>
      <c r="AI403" s="43">
        <f t="shared" si="20"/>
        <v>3155445</v>
      </c>
      <c r="AJ403" s="41">
        <v>347522320</v>
      </c>
      <c r="AK403" s="41">
        <v>387006173</v>
      </c>
      <c r="AL403" s="41">
        <v>458956278</v>
      </c>
      <c r="AM403" s="41">
        <v>397828257</v>
      </c>
      <c r="AN403" s="41">
        <v>152985.27301457399</v>
      </c>
      <c r="AO403" s="44"/>
    </row>
    <row r="404" spans="1:41" s="34" customFormat="1" ht="16.5" x14ac:dyDescent="0.3">
      <c r="A404" s="34" t="s">
        <v>866</v>
      </c>
      <c r="B404" s="34" t="s">
        <v>867</v>
      </c>
      <c r="C404" s="34" t="s">
        <v>811</v>
      </c>
      <c r="D404" s="39">
        <v>2</v>
      </c>
      <c r="E404" s="39" t="s">
        <v>1246</v>
      </c>
      <c r="F404" s="40" t="s">
        <v>1190</v>
      </c>
      <c r="G404" s="41">
        <v>7347550100</v>
      </c>
      <c r="H404" s="42">
        <v>3.452</v>
      </c>
      <c r="I404" s="41">
        <v>10344324638</v>
      </c>
      <c r="J404" s="41">
        <v>24027252.120000001</v>
      </c>
      <c r="K404" s="41">
        <v>23921727.919999998</v>
      </c>
      <c r="L404" s="41">
        <v>0</v>
      </c>
      <c r="M404" s="41">
        <v>23921727.919999998</v>
      </c>
      <c r="N404" s="41">
        <v>0</v>
      </c>
      <c r="O404" s="41">
        <v>0</v>
      </c>
      <c r="P404" s="41">
        <v>644386.6</v>
      </c>
      <c r="Q404" s="41">
        <v>160322884</v>
      </c>
      <c r="R404" s="41">
        <v>0</v>
      </c>
      <c r="S404" s="41">
        <v>0</v>
      </c>
      <c r="T404" s="41">
        <v>63840071.399999999</v>
      </c>
      <c r="U404" s="41">
        <v>1469510.02</v>
      </c>
      <c r="V404" s="41">
        <v>3428859</v>
      </c>
      <c r="W404" s="41">
        <v>253627438.94000003</v>
      </c>
      <c r="X404" s="43">
        <v>2.7681727322996289E-2</v>
      </c>
      <c r="Y404" s="41">
        <v>31543.289999999997</v>
      </c>
      <c r="Z404" s="41">
        <v>147750</v>
      </c>
      <c r="AA404" s="41">
        <v>3585.8658</v>
      </c>
      <c r="AB404" s="41">
        <v>182879.15580000001</v>
      </c>
      <c r="AC404" s="41">
        <v>0</v>
      </c>
      <c r="AD404" s="41">
        <v>182879.15580000001</v>
      </c>
      <c r="AE404" s="41">
        <v>0</v>
      </c>
      <c r="AF404" s="41">
        <v>0</v>
      </c>
      <c r="AG404" s="43">
        <f t="shared" si="18"/>
        <v>24566114.52</v>
      </c>
      <c r="AH404" s="43">
        <f t="shared" si="19"/>
        <v>160322884</v>
      </c>
      <c r="AI404" s="43">
        <f t="shared" si="20"/>
        <v>68738440.420000002</v>
      </c>
      <c r="AJ404" s="41">
        <v>9647024554</v>
      </c>
      <c r="AK404" s="41">
        <v>10286209668</v>
      </c>
      <c r="AL404" s="41">
        <v>11031823273</v>
      </c>
      <c r="AM404" s="41">
        <v>10321685831.666666</v>
      </c>
      <c r="AN404" s="41">
        <v>3677389.3469403088</v>
      </c>
      <c r="AO404" s="44"/>
    </row>
    <row r="405" spans="1:41" s="34" customFormat="1" ht="16.5" x14ac:dyDescent="0.3">
      <c r="A405" s="34" t="s">
        <v>868</v>
      </c>
      <c r="B405" s="34" t="s">
        <v>869</v>
      </c>
      <c r="C405" s="34" t="s">
        <v>811</v>
      </c>
      <c r="D405" s="39">
        <v>3</v>
      </c>
      <c r="E405" s="39" t="s">
        <v>1247</v>
      </c>
      <c r="F405" s="40" t="s">
        <v>1190</v>
      </c>
      <c r="G405" s="41">
        <v>2049576939</v>
      </c>
      <c r="H405" s="42">
        <v>2.2010000000000001</v>
      </c>
      <c r="I405" s="41">
        <v>2143507129</v>
      </c>
      <c r="J405" s="41">
        <v>4978825.4000000004</v>
      </c>
      <c r="K405" s="41">
        <v>4980288.870000001</v>
      </c>
      <c r="L405" s="41">
        <v>0</v>
      </c>
      <c r="M405" s="41">
        <v>4980288.870000001</v>
      </c>
      <c r="N405" s="41">
        <v>0</v>
      </c>
      <c r="O405" s="41">
        <v>0</v>
      </c>
      <c r="P405" s="41">
        <v>134311.95000000001</v>
      </c>
      <c r="Q405" s="41">
        <v>19644306</v>
      </c>
      <c r="R405" s="41">
        <v>8367520</v>
      </c>
      <c r="S405" s="41">
        <v>0</v>
      </c>
      <c r="T405" s="41">
        <v>10859937.300000001</v>
      </c>
      <c r="U405" s="41">
        <v>409915</v>
      </c>
      <c r="V405" s="41">
        <v>710044</v>
      </c>
      <c r="W405" s="41">
        <v>45106323.120000005</v>
      </c>
      <c r="X405" s="43">
        <v>2.3476302717628784E-2</v>
      </c>
      <c r="Y405" s="41">
        <v>4250</v>
      </c>
      <c r="Z405" s="41">
        <v>34500</v>
      </c>
      <c r="AA405" s="41">
        <v>775</v>
      </c>
      <c r="AB405" s="41">
        <v>39525</v>
      </c>
      <c r="AC405" s="41">
        <v>0</v>
      </c>
      <c r="AD405" s="41">
        <v>39525</v>
      </c>
      <c r="AE405" s="41">
        <v>0</v>
      </c>
      <c r="AF405" s="41">
        <v>0</v>
      </c>
      <c r="AG405" s="43">
        <f t="shared" si="18"/>
        <v>5114600.8200000012</v>
      </c>
      <c r="AH405" s="43">
        <f t="shared" si="19"/>
        <v>28011826</v>
      </c>
      <c r="AI405" s="43">
        <f t="shared" si="20"/>
        <v>11979896.300000001</v>
      </c>
      <c r="AJ405" s="41">
        <v>2026012156</v>
      </c>
      <c r="AK405" s="41">
        <v>2125543205</v>
      </c>
      <c r="AL405" s="41">
        <v>2325292700</v>
      </c>
      <c r="AM405" s="41">
        <v>2158949353.6666665</v>
      </c>
      <c r="AN405" s="41">
        <v>776668.30299758702</v>
      </c>
      <c r="AO405" s="44"/>
    </row>
    <row r="406" spans="1:41" s="34" customFormat="1" ht="16.5" x14ac:dyDescent="0.3">
      <c r="A406" s="34" t="s">
        <v>870</v>
      </c>
      <c r="B406" s="34" t="s">
        <v>871</v>
      </c>
      <c r="C406" s="34" t="s">
        <v>811</v>
      </c>
      <c r="D406" s="39">
        <v>1</v>
      </c>
      <c r="E406" s="39" t="s">
        <v>1246</v>
      </c>
      <c r="F406" s="40" t="s">
        <v>1190</v>
      </c>
      <c r="G406" s="41">
        <v>3559357675</v>
      </c>
      <c r="H406" s="42">
        <v>1.839</v>
      </c>
      <c r="I406" s="41">
        <v>3676119363</v>
      </c>
      <c r="J406" s="41">
        <v>8538696.3200000003</v>
      </c>
      <c r="K406" s="41">
        <v>8392831.540000001</v>
      </c>
      <c r="L406" s="41">
        <v>0</v>
      </c>
      <c r="M406" s="41">
        <v>8392831.540000001</v>
      </c>
      <c r="N406" s="41">
        <v>0</v>
      </c>
      <c r="O406" s="41">
        <v>0</v>
      </c>
      <c r="P406" s="41">
        <v>225770.84</v>
      </c>
      <c r="Q406" s="41">
        <v>41513986</v>
      </c>
      <c r="R406" s="41">
        <v>0</v>
      </c>
      <c r="S406" s="41">
        <v>0</v>
      </c>
      <c r="T406" s="41">
        <v>13859666</v>
      </c>
      <c r="U406" s="41">
        <v>213561</v>
      </c>
      <c r="V406" s="41">
        <v>1220650</v>
      </c>
      <c r="W406" s="41">
        <v>65426465.380000003</v>
      </c>
      <c r="X406" s="43">
        <v>2.1503719376743741E-2</v>
      </c>
      <c r="Y406" s="41">
        <v>10887.67</v>
      </c>
      <c r="Z406" s="41">
        <v>122000</v>
      </c>
      <c r="AA406" s="41">
        <v>2657.7534000000005</v>
      </c>
      <c r="AB406" s="41">
        <v>135545.42340000003</v>
      </c>
      <c r="AC406" s="41">
        <v>-1750</v>
      </c>
      <c r="AD406" s="41">
        <v>133795.42340000003</v>
      </c>
      <c r="AE406" s="41">
        <v>0</v>
      </c>
      <c r="AF406" s="41">
        <v>0</v>
      </c>
      <c r="AG406" s="43">
        <f t="shared" si="18"/>
        <v>8618602.3800000008</v>
      </c>
      <c r="AH406" s="43">
        <f t="shared" si="19"/>
        <v>41513986</v>
      </c>
      <c r="AI406" s="43">
        <f t="shared" si="20"/>
        <v>15293877</v>
      </c>
      <c r="AJ406" s="41">
        <v>3360772428</v>
      </c>
      <c r="AK406" s="41">
        <v>3661954512</v>
      </c>
      <c r="AL406" s="41">
        <v>3807206760</v>
      </c>
      <c r="AM406" s="41">
        <v>3609977900</v>
      </c>
      <c r="AN406" s="41">
        <v>1269067.6759310551</v>
      </c>
      <c r="AO406" s="44"/>
    </row>
    <row r="407" spans="1:41" s="34" customFormat="1" ht="16.5" x14ac:dyDescent="0.3">
      <c r="A407" s="34" t="s">
        <v>872</v>
      </c>
      <c r="B407" s="34" t="s">
        <v>873</v>
      </c>
      <c r="C407" s="34" t="s">
        <v>811</v>
      </c>
      <c r="D407" s="39">
        <v>2</v>
      </c>
      <c r="E407" s="39" t="s">
        <v>1247</v>
      </c>
      <c r="F407" s="40" t="s">
        <v>1190</v>
      </c>
      <c r="G407" s="41">
        <v>4422184466</v>
      </c>
      <c r="H407" s="42">
        <v>2.9319999999999999</v>
      </c>
      <c r="I407" s="41">
        <v>5728359367</v>
      </c>
      <c r="J407" s="41">
        <v>13305531.25</v>
      </c>
      <c r="K407" s="41">
        <v>13285100.810000001</v>
      </c>
      <c r="L407" s="41">
        <v>0</v>
      </c>
      <c r="M407" s="41">
        <v>13285100.810000001</v>
      </c>
      <c r="N407" s="41">
        <v>0</v>
      </c>
      <c r="O407" s="41">
        <v>0</v>
      </c>
      <c r="P407" s="41">
        <v>357705.22</v>
      </c>
      <c r="Q407" s="41">
        <v>91118852</v>
      </c>
      <c r="R407" s="41">
        <v>0</v>
      </c>
      <c r="S407" s="41">
        <v>0</v>
      </c>
      <c r="T407" s="41">
        <v>22030685</v>
      </c>
      <c r="U407" s="41">
        <v>928658</v>
      </c>
      <c r="V407" s="41">
        <v>1898270.5</v>
      </c>
      <c r="W407" s="41">
        <v>129619271.53</v>
      </c>
      <c r="X407" s="43">
        <v>3.6598323464640828E-2</v>
      </c>
      <c r="Y407" s="41">
        <v>3500</v>
      </c>
      <c r="Z407" s="41">
        <v>61000</v>
      </c>
      <c r="AA407" s="41">
        <v>1290</v>
      </c>
      <c r="AB407" s="41">
        <v>65790</v>
      </c>
      <c r="AC407" s="41">
        <v>0</v>
      </c>
      <c r="AD407" s="41">
        <v>65790</v>
      </c>
      <c r="AE407" s="41">
        <v>0</v>
      </c>
      <c r="AF407" s="41">
        <v>0</v>
      </c>
      <c r="AG407" s="43">
        <f t="shared" si="18"/>
        <v>13642806.030000001</v>
      </c>
      <c r="AH407" s="43">
        <f t="shared" si="19"/>
        <v>91118852</v>
      </c>
      <c r="AI407" s="43">
        <f t="shared" si="20"/>
        <v>24857613.5</v>
      </c>
      <c r="AJ407" s="41">
        <v>5238182090</v>
      </c>
      <c r="AK407" s="41">
        <v>5689278302</v>
      </c>
      <c r="AL407" s="41">
        <v>6175013840</v>
      </c>
      <c r="AM407" s="41">
        <v>5700824744</v>
      </c>
      <c r="AN407" s="41">
        <v>2060068.241929698</v>
      </c>
      <c r="AO407" s="44"/>
    </row>
    <row r="408" spans="1:41" s="34" customFormat="1" ht="16.5" x14ac:dyDescent="0.3">
      <c r="A408" s="34" t="s">
        <v>874</v>
      </c>
      <c r="B408" s="34" t="s">
        <v>875</v>
      </c>
      <c r="C408" s="34" t="s">
        <v>811</v>
      </c>
      <c r="D408" s="39">
        <v>3</v>
      </c>
      <c r="E408" s="39" t="s">
        <v>1247</v>
      </c>
      <c r="F408" s="40" t="s">
        <v>1190</v>
      </c>
      <c r="G408" s="41">
        <v>1023796411</v>
      </c>
      <c r="H408" s="42">
        <v>1.9009999999999998</v>
      </c>
      <c r="I408" s="41">
        <v>1101148766</v>
      </c>
      <c r="J408" s="41">
        <v>2557690.3199999998</v>
      </c>
      <c r="K408" s="41">
        <v>2557369.44</v>
      </c>
      <c r="L408" s="41">
        <v>0</v>
      </c>
      <c r="M408" s="41">
        <v>2557369.44</v>
      </c>
      <c r="N408" s="41">
        <v>0</v>
      </c>
      <c r="O408" s="41">
        <v>0</v>
      </c>
      <c r="P408" s="41">
        <v>68966.86</v>
      </c>
      <c r="Q408" s="41">
        <v>10132553</v>
      </c>
      <c r="R408" s="41">
        <v>0</v>
      </c>
      <c r="S408" s="41">
        <v>0</v>
      </c>
      <c r="T408" s="41">
        <v>6234012.7999999998</v>
      </c>
      <c r="U408" s="41">
        <v>102379.64</v>
      </c>
      <c r="V408" s="41">
        <v>365276.92</v>
      </c>
      <c r="W408" s="41">
        <v>19460558.660000004</v>
      </c>
      <c r="X408" s="43">
        <v>1.9591573618257668E-2</v>
      </c>
      <c r="Y408" s="41">
        <v>3750</v>
      </c>
      <c r="Z408" s="41">
        <v>26000</v>
      </c>
      <c r="AA408" s="41">
        <v>595</v>
      </c>
      <c r="AB408" s="41">
        <v>30345</v>
      </c>
      <c r="AC408" s="41">
        <v>0</v>
      </c>
      <c r="AD408" s="41">
        <v>30345</v>
      </c>
      <c r="AE408" s="41">
        <v>0</v>
      </c>
      <c r="AF408" s="41">
        <v>0</v>
      </c>
      <c r="AG408" s="43">
        <f t="shared" si="18"/>
        <v>2626336.2999999998</v>
      </c>
      <c r="AH408" s="43">
        <f t="shared" si="19"/>
        <v>10132553</v>
      </c>
      <c r="AI408" s="43">
        <f t="shared" si="20"/>
        <v>6701669.3599999994</v>
      </c>
      <c r="AJ408" s="41">
        <v>1028677039</v>
      </c>
      <c r="AK408" s="41">
        <v>1090377023</v>
      </c>
      <c r="AL408" s="41">
        <v>1167885193</v>
      </c>
      <c r="AM408" s="41">
        <v>1095646418.3333333</v>
      </c>
      <c r="AN408" s="41">
        <v>391133.77686583198</v>
      </c>
      <c r="AO408" s="44"/>
    </row>
    <row r="409" spans="1:41" s="34" customFormat="1" ht="16.5" x14ac:dyDescent="0.3">
      <c r="A409" s="34" t="s">
        <v>876</v>
      </c>
      <c r="B409" s="34" t="s">
        <v>877</v>
      </c>
      <c r="C409" s="34" t="s">
        <v>811</v>
      </c>
      <c r="D409" s="39">
        <v>1</v>
      </c>
      <c r="E409" s="39" t="s">
        <v>1246</v>
      </c>
      <c r="F409" s="40" t="s">
        <v>1190</v>
      </c>
      <c r="G409" s="41">
        <v>793084587</v>
      </c>
      <c r="H409" s="42">
        <v>3.3679999999999999</v>
      </c>
      <c r="I409" s="41">
        <v>1046963863</v>
      </c>
      <c r="J409" s="41">
        <v>2431832.4900000002</v>
      </c>
      <c r="K409" s="41">
        <v>2431137.96</v>
      </c>
      <c r="L409" s="41">
        <v>0</v>
      </c>
      <c r="M409" s="41">
        <v>2431137.96</v>
      </c>
      <c r="N409" s="41">
        <v>0</v>
      </c>
      <c r="O409" s="41">
        <v>0</v>
      </c>
      <c r="P409" s="41">
        <v>65565.240000000005</v>
      </c>
      <c r="Q409" s="41">
        <v>10212264</v>
      </c>
      <c r="R409" s="41">
        <v>6338257</v>
      </c>
      <c r="S409" s="41">
        <v>0</v>
      </c>
      <c r="T409" s="41">
        <v>7316148.8099999996</v>
      </c>
      <c r="U409" s="41">
        <v>0</v>
      </c>
      <c r="V409" s="41">
        <v>345816.08</v>
      </c>
      <c r="W409" s="41">
        <v>26709189.089999996</v>
      </c>
      <c r="X409" s="43">
        <v>2.8433090861727781E-2</v>
      </c>
      <c r="Y409" s="41">
        <v>2500</v>
      </c>
      <c r="Z409" s="41">
        <v>28500</v>
      </c>
      <c r="AA409" s="41">
        <v>620</v>
      </c>
      <c r="AB409" s="41">
        <v>31620</v>
      </c>
      <c r="AC409" s="41">
        <v>0</v>
      </c>
      <c r="AD409" s="41">
        <v>31620</v>
      </c>
      <c r="AE409" s="41">
        <v>0</v>
      </c>
      <c r="AF409" s="41">
        <v>0</v>
      </c>
      <c r="AG409" s="43">
        <f t="shared" si="18"/>
        <v>2496703.2000000002</v>
      </c>
      <c r="AH409" s="43">
        <f t="shared" si="19"/>
        <v>16550521</v>
      </c>
      <c r="AI409" s="43">
        <f t="shared" si="20"/>
        <v>7661964.8899999997</v>
      </c>
      <c r="AJ409" s="41">
        <v>987190684</v>
      </c>
      <c r="AK409" s="41">
        <v>1037449180</v>
      </c>
      <c r="AL409" s="41">
        <v>1179132471</v>
      </c>
      <c r="AM409" s="41">
        <v>1067924111.6666666</v>
      </c>
      <c r="AN409" s="41">
        <v>393043.79295581399</v>
      </c>
      <c r="AO409" s="44"/>
    </row>
    <row r="410" spans="1:41" s="34" customFormat="1" ht="16.5" x14ac:dyDescent="0.3">
      <c r="A410" s="34" t="s">
        <v>878</v>
      </c>
      <c r="B410" s="34" t="s">
        <v>879</v>
      </c>
      <c r="C410" s="34" t="s">
        <v>811</v>
      </c>
      <c r="D410" s="39">
        <v>2</v>
      </c>
      <c r="E410" s="39" t="s">
        <v>1247</v>
      </c>
      <c r="F410" s="40" t="s">
        <v>1190</v>
      </c>
      <c r="G410" s="41">
        <v>5684975400</v>
      </c>
      <c r="H410" s="42">
        <v>2.4630000000000001</v>
      </c>
      <c r="I410" s="41">
        <v>6340026029</v>
      </c>
      <c r="J410" s="41">
        <v>14726278.34</v>
      </c>
      <c r="K410" s="41">
        <v>14640051.140000001</v>
      </c>
      <c r="L410" s="41">
        <v>0</v>
      </c>
      <c r="M410" s="41">
        <v>14640051.140000001</v>
      </c>
      <c r="N410" s="41">
        <v>0</v>
      </c>
      <c r="O410" s="41">
        <v>0</v>
      </c>
      <c r="P410" s="41">
        <v>394838.87</v>
      </c>
      <c r="Q410" s="41">
        <v>53189108</v>
      </c>
      <c r="R410" s="41">
        <v>38739712</v>
      </c>
      <c r="S410" s="41">
        <v>0</v>
      </c>
      <c r="T410" s="41">
        <v>30533753</v>
      </c>
      <c r="U410" s="41">
        <v>426373.16</v>
      </c>
      <c r="V410" s="41">
        <v>2095935.66</v>
      </c>
      <c r="W410" s="41">
        <v>140019771.82999998</v>
      </c>
      <c r="X410" s="43">
        <v>3.0812001385987095E-2</v>
      </c>
      <c r="Y410" s="41">
        <v>7278.76</v>
      </c>
      <c r="Z410" s="41">
        <v>131500</v>
      </c>
      <c r="AA410" s="41">
        <v>2775.5752000000002</v>
      </c>
      <c r="AB410" s="41">
        <v>141554.3352</v>
      </c>
      <c r="AC410" s="41">
        <v>-500</v>
      </c>
      <c r="AD410" s="41">
        <v>141054.3352</v>
      </c>
      <c r="AE410" s="41">
        <v>0</v>
      </c>
      <c r="AF410" s="41">
        <v>0</v>
      </c>
      <c r="AG410" s="43">
        <f t="shared" si="18"/>
        <v>15034890.01</v>
      </c>
      <c r="AH410" s="43">
        <f t="shared" si="19"/>
        <v>91928820</v>
      </c>
      <c r="AI410" s="43">
        <f t="shared" si="20"/>
        <v>33056061.82</v>
      </c>
      <c r="AJ410" s="41">
        <v>5666278351</v>
      </c>
      <c r="AK410" s="41">
        <v>6287813282</v>
      </c>
      <c r="AL410" s="41">
        <v>6783170743</v>
      </c>
      <c r="AM410" s="41">
        <v>6245754125.333333</v>
      </c>
      <c r="AN410" s="41">
        <v>2261054.6532764188</v>
      </c>
      <c r="AO410" s="44"/>
    </row>
    <row r="411" spans="1:41" s="34" customFormat="1" ht="16.5" x14ac:dyDescent="0.3">
      <c r="A411" s="34" t="s">
        <v>880</v>
      </c>
      <c r="B411" s="34" t="s">
        <v>881</v>
      </c>
      <c r="C411" s="34" t="s">
        <v>811</v>
      </c>
      <c r="D411" s="39">
        <v>3</v>
      </c>
      <c r="E411" s="39" t="s">
        <v>1247</v>
      </c>
      <c r="F411" s="40" t="s">
        <v>1190</v>
      </c>
      <c r="G411" s="41">
        <v>3632415900</v>
      </c>
      <c r="H411" s="42">
        <v>2.8209999999999997</v>
      </c>
      <c r="I411" s="41">
        <v>5111265870</v>
      </c>
      <c r="J411" s="41">
        <v>11872179</v>
      </c>
      <c r="K411" s="41">
        <v>11870574.380000001</v>
      </c>
      <c r="L411" s="41">
        <v>0</v>
      </c>
      <c r="M411" s="41">
        <v>11870574.380000001</v>
      </c>
      <c r="N411" s="41">
        <v>0</v>
      </c>
      <c r="O411" s="41">
        <v>0</v>
      </c>
      <c r="P411" s="41">
        <v>320124.42</v>
      </c>
      <c r="Q411" s="41">
        <v>65092464</v>
      </c>
      <c r="R411" s="41">
        <v>0</v>
      </c>
      <c r="S411" s="41">
        <v>0</v>
      </c>
      <c r="T411" s="41">
        <v>23066204</v>
      </c>
      <c r="U411" s="41">
        <v>435889.91</v>
      </c>
      <c r="V411" s="41">
        <v>1657254</v>
      </c>
      <c r="W411" s="41">
        <v>102442510.70999999</v>
      </c>
      <c r="X411" s="43">
        <v>4.2021520707337882E-2</v>
      </c>
      <c r="Y411" s="41">
        <v>9384.26</v>
      </c>
      <c r="Z411" s="41">
        <v>94500</v>
      </c>
      <c r="AA411" s="41">
        <v>2077.6851999999999</v>
      </c>
      <c r="AB411" s="41">
        <v>105961.9452</v>
      </c>
      <c r="AC411" s="41">
        <v>0</v>
      </c>
      <c r="AD411" s="41">
        <v>105961.9452</v>
      </c>
      <c r="AE411" s="41">
        <v>0</v>
      </c>
      <c r="AF411" s="41">
        <v>0</v>
      </c>
      <c r="AG411" s="43">
        <f t="shared" si="18"/>
        <v>12190698.800000001</v>
      </c>
      <c r="AH411" s="43">
        <f t="shared" si="19"/>
        <v>65092464</v>
      </c>
      <c r="AI411" s="43">
        <f t="shared" si="20"/>
        <v>25159347.91</v>
      </c>
      <c r="AJ411" s="41">
        <v>4543566496</v>
      </c>
      <c r="AK411" s="41">
        <v>4971767106</v>
      </c>
      <c r="AL411" s="41">
        <v>5636021567</v>
      </c>
      <c r="AM411" s="41">
        <v>5050451723</v>
      </c>
      <c r="AN411" s="41">
        <v>1878671.9769928111</v>
      </c>
      <c r="AO411" s="44"/>
    </row>
    <row r="412" spans="1:41" s="34" customFormat="1" ht="16.5" x14ac:dyDescent="0.3">
      <c r="A412" s="34" t="s">
        <v>882</v>
      </c>
      <c r="B412" s="34" t="s">
        <v>883</v>
      </c>
      <c r="C412" s="34" t="s">
        <v>811</v>
      </c>
      <c r="D412" s="39">
        <v>1</v>
      </c>
      <c r="E412" s="39" t="s">
        <v>1246</v>
      </c>
      <c r="F412" s="40" t="s">
        <v>1190</v>
      </c>
      <c r="G412" s="41">
        <v>70789300</v>
      </c>
      <c r="H412" s="42">
        <v>3.5379999999999998</v>
      </c>
      <c r="I412" s="41">
        <v>117030498</v>
      </c>
      <c r="J412" s="41">
        <v>271832.27</v>
      </c>
      <c r="K412" s="41">
        <v>271910.59000000003</v>
      </c>
      <c r="L412" s="41">
        <v>0</v>
      </c>
      <c r="M412" s="41">
        <v>271910.59000000003</v>
      </c>
      <c r="N412" s="41">
        <v>0</v>
      </c>
      <c r="O412" s="41">
        <v>0</v>
      </c>
      <c r="P412" s="41">
        <v>7333.09</v>
      </c>
      <c r="Q412" s="41">
        <v>1358100</v>
      </c>
      <c r="R412" s="41">
        <v>0</v>
      </c>
      <c r="S412" s="41">
        <v>0</v>
      </c>
      <c r="T412" s="41">
        <v>866996</v>
      </c>
      <c r="U412" s="41">
        <v>0</v>
      </c>
      <c r="V412" s="41">
        <v>0</v>
      </c>
      <c r="W412" s="41">
        <v>2504339.6800000002</v>
      </c>
      <c r="X412" s="43">
        <v>2.500385551546027E-2</v>
      </c>
      <c r="Y412" s="41">
        <v>1500</v>
      </c>
      <c r="Z412" s="41">
        <v>2000</v>
      </c>
      <c r="AA412" s="41">
        <v>70</v>
      </c>
      <c r="AB412" s="41">
        <v>3570</v>
      </c>
      <c r="AC412" s="41">
        <v>0</v>
      </c>
      <c r="AD412" s="41">
        <v>3570</v>
      </c>
      <c r="AE412" s="41">
        <v>0</v>
      </c>
      <c r="AF412" s="41">
        <v>0</v>
      </c>
      <c r="AG412" s="43">
        <f t="shared" si="18"/>
        <v>279243.68000000005</v>
      </c>
      <c r="AH412" s="43">
        <f t="shared" si="19"/>
        <v>1358100</v>
      </c>
      <c r="AI412" s="43">
        <f t="shared" si="20"/>
        <v>866996</v>
      </c>
      <c r="AJ412" s="41">
        <v>105393998</v>
      </c>
      <c r="AK412" s="41">
        <v>116577818</v>
      </c>
      <c r="AL412" s="41">
        <v>135455989</v>
      </c>
      <c r="AM412" s="41">
        <v>119142601.66666667</v>
      </c>
      <c r="AN412" s="41">
        <v>45151.951181336997</v>
      </c>
      <c r="AO412" s="44"/>
    </row>
    <row r="413" spans="1:41" s="34" customFormat="1" ht="16.5" x14ac:dyDescent="0.3">
      <c r="A413" s="34" t="s">
        <v>884</v>
      </c>
      <c r="B413" s="34" t="s">
        <v>238</v>
      </c>
      <c r="C413" s="34" t="s">
        <v>811</v>
      </c>
      <c r="D413" s="39">
        <v>2</v>
      </c>
      <c r="E413" s="39" t="s">
        <v>1247</v>
      </c>
      <c r="F413" s="40" t="s">
        <v>1190</v>
      </c>
      <c r="G413" s="41">
        <v>2835571700</v>
      </c>
      <c r="H413" s="42">
        <v>3.0029999999999997</v>
      </c>
      <c r="I413" s="41">
        <v>3802583208</v>
      </c>
      <c r="J413" s="41">
        <v>8832439.8800000008</v>
      </c>
      <c r="K413" s="41">
        <v>8826373.1500000004</v>
      </c>
      <c r="L413" s="41">
        <v>0</v>
      </c>
      <c r="M413" s="41">
        <v>8826373.1500000004</v>
      </c>
      <c r="N413" s="41">
        <v>0</v>
      </c>
      <c r="O413" s="41">
        <v>0</v>
      </c>
      <c r="P413" s="41">
        <v>237138.7</v>
      </c>
      <c r="Q413" s="41">
        <v>41198756</v>
      </c>
      <c r="R413" s="41">
        <v>19555203</v>
      </c>
      <c r="S413" s="41">
        <v>0</v>
      </c>
      <c r="T413" s="41">
        <v>13708413.869999999</v>
      </c>
      <c r="U413" s="41">
        <v>360118</v>
      </c>
      <c r="V413" s="41">
        <v>1263298.32</v>
      </c>
      <c r="W413" s="41">
        <v>85149301.039999992</v>
      </c>
      <c r="X413" s="43">
        <v>2.4222173093173382E-2</v>
      </c>
      <c r="Y413" s="41">
        <v>1813.01</v>
      </c>
      <c r="Z413" s="41">
        <v>61000</v>
      </c>
      <c r="AA413" s="41">
        <v>1256.2602000000002</v>
      </c>
      <c r="AB413" s="41">
        <v>64069.270200000006</v>
      </c>
      <c r="AC413" s="41">
        <v>0</v>
      </c>
      <c r="AD413" s="41">
        <v>64069.270200000006</v>
      </c>
      <c r="AE413" s="41">
        <v>0</v>
      </c>
      <c r="AF413" s="41">
        <v>0</v>
      </c>
      <c r="AG413" s="43">
        <f t="shared" si="18"/>
        <v>9063511.8499999996</v>
      </c>
      <c r="AH413" s="43">
        <f t="shared" si="19"/>
        <v>60753959</v>
      </c>
      <c r="AI413" s="43">
        <f t="shared" si="20"/>
        <v>15331830.189999999</v>
      </c>
      <c r="AJ413" s="41">
        <v>3486343391</v>
      </c>
      <c r="AK413" s="41">
        <v>3789898741</v>
      </c>
      <c r="AL413" s="41">
        <v>4120871530</v>
      </c>
      <c r="AM413" s="41">
        <v>3799037887.3333335</v>
      </c>
      <c r="AN413" s="41">
        <v>1373622.46970949</v>
      </c>
      <c r="AO413" s="44"/>
    </row>
    <row r="414" spans="1:41" s="34" customFormat="1" ht="16.5" x14ac:dyDescent="0.3">
      <c r="A414" s="34" t="s">
        <v>885</v>
      </c>
      <c r="B414" s="34" t="s">
        <v>886</v>
      </c>
      <c r="C414" s="34" t="s">
        <v>811</v>
      </c>
      <c r="D414" s="39">
        <v>3</v>
      </c>
      <c r="E414" s="39" t="s">
        <v>1246</v>
      </c>
      <c r="F414" s="40" t="s">
        <v>1190</v>
      </c>
      <c r="G414" s="41">
        <v>994357000</v>
      </c>
      <c r="H414" s="42">
        <v>2.6069999999999998</v>
      </c>
      <c r="I414" s="41">
        <v>1042590975</v>
      </c>
      <c r="J414" s="41">
        <v>2421677.73</v>
      </c>
      <c r="K414" s="41">
        <v>2422350.48</v>
      </c>
      <c r="L414" s="41">
        <v>0</v>
      </c>
      <c r="M414" s="41">
        <v>2422350.48</v>
      </c>
      <c r="N414" s="41">
        <v>0</v>
      </c>
      <c r="O414" s="41">
        <v>0</v>
      </c>
      <c r="P414" s="41">
        <v>65330.95</v>
      </c>
      <c r="Q414" s="41">
        <v>10474239</v>
      </c>
      <c r="R414" s="41">
        <v>6788028</v>
      </c>
      <c r="S414" s="41">
        <v>0</v>
      </c>
      <c r="T414" s="41">
        <v>5676374</v>
      </c>
      <c r="U414" s="41">
        <v>149153.54999999999</v>
      </c>
      <c r="V414" s="41">
        <v>339301.68</v>
      </c>
      <c r="W414" s="41">
        <v>25914777.66</v>
      </c>
      <c r="X414" s="43">
        <v>2.8466361096253084E-2</v>
      </c>
      <c r="Y414" s="41">
        <v>1250</v>
      </c>
      <c r="Z414" s="41">
        <v>22750</v>
      </c>
      <c r="AA414" s="41">
        <v>480</v>
      </c>
      <c r="AB414" s="41">
        <v>24480</v>
      </c>
      <c r="AC414" s="41">
        <v>0</v>
      </c>
      <c r="AD414" s="41">
        <v>24480</v>
      </c>
      <c r="AE414" s="41">
        <v>0</v>
      </c>
      <c r="AF414" s="41">
        <v>0</v>
      </c>
      <c r="AG414" s="43">
        <f t="shared" si="18"/>
        <v>2487681.4300000002</v>
      </c>
      <c r="AH414" s="43">
        <f t="shared" si="19"/>
        <v>17262267</v>
      </c>
      <c r="AI414" s="43">
        <f t="shared" si="20"/>
        <v>6164829.2299999995</v>
      </c>
      <c r="AJ414" s="41">
        <v>897849303</v>
      </c>
      <c r="AK414" s="41">
        <v>1017906064</v>
      </c>
      <c r="AL414" s="41">
        <v>1075445598</v>
      </c>
      <c r="AM414" s="41">
        <v>997066988.33333337</v>
      </c>
      <c r="AN414" s="41">
        <v>358481.50751813402</v>
      </c>
      <c r="AO414" s="44"/>
    </row>
    <row r="415" spans="1:41" s="34" customFormat="1" ht="16.5" x14ac:dyDescent="0.3">
      <c r="A415" s="34" t="s">
        <v>887</v>
      </c>
      <c r="B415" s="34" t="s">
        <v>888</v>
      </c>
      <c r="C415" s="34" t="s">
        <v>889</v>
      </c>
      <c r="D415" s="39">
        <v>1</v>
      </c>
      <c r="E415" s="39" t="s">
        <v>1246</v>
      </c>
      <c r="F415" s="40" t="s">
        <v>1190</v>
      </c>
      <c r="G415" s="41">
        <v>1078702600</v>
      </c>
      <c r="H415" s="42">
        <v>1.107</v>
      </c>
      <c r="I415" s="41">
        <v>2008230088</v>
      </c>
      <c r="J415" s="41">
        <v>5630731.5499999998</v>
      </c>
      <c r="K415" s="41">
        <v>5628681.79</v>
      </c>
      <c r="L415" s="41">
        <v>0</v>
      </c>
      <c r="M415" s="41">
        <v>5628681.79</v>
      </c>
      <c r="N415" s="41">
        <v>563210.77</v>
      </c>
      <c r="O415" s="41">
        <v>0</v>
      </c>
      <c r="P415" s="41">
        <v>239460.6</v>
      </c>
      <c r="Q415" s="41">
        <v>0</v>
      </c>
      <c r="R415" s="41">
        <v>2004701</v>
      </c>
      <c r="S415" s="41">
        <v>600270</v>
      </c>
      <c r="T415" s="41">
        <v>2786995.1</v>
      </c>
      <c r="U415" s="41">
        <v>107918.29</v>
      </c>
      <c r="V415" s="41">
        <v>0</v>
      </c>
      <c r="W415" s="41">
        <v>11931237.549999999</v>
      </c>
      <c r="X415" s="43">
        <v>8.6166367008382976E-3</v>
      </c>
      <c r="Y415" s="41">
        <v>0</v>
      </c>
      <c r="Z415" s="41">
        <v>7750</v>
      </c>
      <c r="AA415" s="41">
        <v>155</v>
      </c>
      <c r="AB415" s="41">
        <v>7905</v>
      </c>
      <c r="AC415" s="41">
        <v>250</v>
      </c>
      <c r="AD415" s="41">
        <v>8155</v>
      </c>
      <c r="AE415" s="41">
        <v>0</v>
      </c>
      <c r="AF415" s="41">
        <v>0</v>
      </c>
      <c r="AG415" s="43">
        <f t="shared" si="18"/>
        <v>6431353.1600000001</v>
      </c>
      <c r="AH415" s="43">
        <f t="shared" si="19"/>
        <v>2604971</v>
      </c>
      <c r="AI415" s="43">
        <f t="shared" si="20"/>
        <v>2894913.39</v>
      </c>
      <c r="AJ415" s="41">
        <v>1717464338</v>
      </c>
      <c r="AK415" s="41">
        <v>1979872907</v>
      </c>
      <c r="AL415" s="41">
        <v>2053498192</v>
      </c>
      <c r="AM415" s="41">
        <v>1916945145.6666667</v>
      </c>
      <c r="AN415" s="41">
        <v>684498.71283393598</v>
      </c>
      <c r="AO415" s="44"/>
    </row>
    <row r="416" spans="1:41" s="34" customFormat="1" ht="16.5" x14ac:dyDescent="0.3">
      <c r="A416" s="34" t="s">
        <v>890</v>
      </c>
      <c r="B416" s="34" t="s">
        <v>891</v>
      </c>
      <c r="C416" s="34" t="s">
        <v>889</v>
      </c>
      <c r="D416" s="39">
        <v>2</v>
      </c>
      <c r="E416" s="39" t="s">
        <v>1247</v>
      </c>
      <c r="F416" s="40" t="s">
        <v>1190</v>
      </c>
      <c r="G416" s="41">
        <v>1683567600</v>
      </c>
      <c r="H416" s="42">
        <v>1.105</v>
      </c>
      <c r="I416" s="41">
        <v>2878631402</v>
      </c>
      <c r="J416" s="41">
        <v>8071187.04</v>
      </c>
      <c r="K416" s="41">
        <v>8067478.9199999999</v>
      </c>
      <c r="L416" s="41">
        <v>0</v>
      </c>
      <c r="M416" s="41">
        <v>8067478.9199999999</v>
      </c>
      <c r="N416" s="41">
        <v>807261.98</v>
      </c>
      <c r="O416" s="41">
        <v>477520.08</v>
      </c>
      <c r="P416" s="41">
        <v>343229.67</v>
      </c>
      <c r="Q416" s="41">
        <v>4232916</v>
      </c>
      <c r="R416" s="41">
        <v>0</v>
      </c>
      <c r="S416" s="41">
        <v>0</v>
      </c>
      <c r="T416" s="41">
        <v>4664242.93</v>
      </c>
      <c r="U416" s="41">
        <v>0</v>
      </c>
      <c r="V416" s="41">
        <v>0</v>
      </c>
      <c r="W416" s="41">
        <v>18592649.579999998</v>
      </c>
      <c r="X416" s="43">
        <v>8.2437373742639767E-3</v>
      </c>
      <c r="Y416" s="41">
        <v>500</v>
      </c>
      <c r="Z416" s="41">
        <v>8250</v>
      </c>
      <c r="AA416" s="41">
        <v>175</v>
      </c>
      <c r="AB416" s="41">
        <v>8925</v>
      </c>
      <c r="AC416" s="41">
        <v>0</v>
      </c>
      <c r="AD416" s="41">
        <v>8925</v>
      </c>
      <c r="AE416" s="41">
        <v>0</v>
      </c>
      <c r="AF416" s="41">
        <v>0</v>
      </c>
      <c r="AG416" s="43">
        <f t="shared" si="18"/>
        <v>9695490.6500000004</v>
      </c>
      <c r="AH416" s="43">
        <f t="shared" si="19"/>
        <v>4232916</v>
      </c>
      <c r="AI416" s="43">
        <f t="shared" si="20"/>
        <v>4664242.93</v>
      </c>
      <c r="AJ416" s="41">
        <v>2457873223</v>
      </c>
      <c r="AK416" s="41">
        <v>2859005640</v>
      </c>
      <c r="AL416" s="41">
        <v>3001546800</v>
      </c>
      <c r="AM416" s="41">
        <v>2772808554.3333335</v>
      </c>
      <c r="AN416" s="41">
        <v>1000514.5994844</v>
      </c>
      <c r="AO416" s="44"/>
    </row>
    <row r="417" spans="1:41" s="34" customFormat="1" ht="16.5" x14ac:dyDescent="0.3">
      <c r="A417" s="34" t="s">
        <v>892</v>
      </c>
      <c r="B417" s="34" t="s">
        <v>893</v>
      </c>
      <c r="C417" s="34" t="s">
        <v>889</v>
      </c>
      <c r="D417" s="39">
        <v>3</v>
      </c>
      <c r="E417" s="39" t="s">
        <v>1247</v>
      </c>
      <c r="F417" s="40" t="s">
        <v>1190</v>
      </c>
      <c r="G417" s="41">
        <v>2208189100</v>
      </c>
      <c r="H417" s="42">
        <v>1.4259999999999999</v>
      </c>
      <c r="I417" s="41">
        <v>4115081018</v>
      </c>
      <c r="J417" s="41">
        <v>11537978.970000001</v>
      </c>
      <c r="K417" s="41">
        <v>11537664.540000001</v>
      </c>
      <c r="L417" s="41">
        <v>0</v>
      </c>
      <c r="M417" s="41">
        <v>11537664.540000001</v>
      </c>
      <c r="N417" s="41">
        <v>0</v>
      </c>
      <c r="O417" s="41">
        <v>0</v>
      </c>
      <c r="P417" s="41">
        <v>490849.65</v>
      </c>
      <c r="Q417" s="41">
        <v>2175066</v>
      </c>
      <c r="R417" s="41">
        <v>6584811</v>
      </c>
      <c r="S417" s="41">
        <v>0</v>
      </c>
      <c r="T417" s="41">
        <v>9119820.9800000004</v>
      </c>
      <c r="U417" s="41">
        <v>220818.91</v>
      </c>
      <c r="V417" s="41">
        <v>1354843.93</v>
      </c>
      <c r="W417" s="41">
        <v>31483875.010000002</v>
      </c>
      <c r="X417" s="43">
        <v>1.3254430956643021E-2</v>
      </c>
      <c r="Y417" s="41">
        <v>1000</v>
      </c>
      <c r="Z417" s="41">
        <v>9000</v>
      </c>
      <c r="AA417" s="41">
        <v>200</v>
      </c>
      <c r="AB417" s="41">
        <v>10200</v>
      </c>
      <c r="AC417" s="41">
        <v>0</v>
      </c>
      <c r="AD417" s="41">
        <v>10200</v>
      </c>
      <c r="AE417" s="41">
        <v>0</v>
      </c>
      <c r="AF417" s="41">
        <v>0</v>
      </c>
      <c r="AG417" s="43">
        <f t="shared" si="18"/>
        <v>12028514.190000001</v>
      </c>
      <c r="AH417" s="43">
        <f t="shared" si="19"/>
        <v>8759877</v>
      </c>
      <c r="AI417" s="43">
        <f t="shared" si="20"/>
        <v>10695483.82</v>
      </c>
      <c r="AJ417" s="41">
        <v>3691558778</v>
      </c>
      <c r="AK417" s="41">
        <v>4064535847</v>
      </c>
      <c r="AL417" s="41">
        <v>4441249195</v>
      </c>
      <c r="AM417" s="41">
        <v>4065781273.3333335</v>
      </c>
      <c r="AN417" s="41">
        <v>1480414.9179169349</v>
      </c>
      <c r="AO417" s="44"/>
    </row>
    <row r="418" spans="1:41" s="34" customFormat="1" ht="16.5" x14ac:dyDescent="0.3">
      <c r="A418" s="34" t="s">
        <v>894</v>
      </c>
      <c r="B418" s="34" t="s">
        <v>895</v>
      </c>
      <c r="C418" s="34" t="s">
        <v>889</v>
      </c>
      <c r="D418" s="39">
        <v>1</v>
      </c>
      <c r="E418" s="39" t="s">
        <v>1246</v>
      </c>
      <c r="F418" s="40" t="s">
        <v>1190</v>
      </c>
      <c r="G418" s="41">
        <v>831369900</v>
      </c>
      <c r="H418" s="42">
        <v>3.1869999999999998</v>
      </c>
      <c r="I418" s="41">
        <v>1480705051</v>
      </c>
      <c r="J418" s="41">
        <v>4151642.13</v>
      </c>
      <c r="K418" s="41">
        <v>4151642.13</v>
      </c>
      <c r="L418" s="41">
        <v>0</v>
      </c>
      <c r="M418" s="41">
        <v>4151642.13</v>
      </c>
      <c r="N418" s="41">
        <v>415420.09</v>
      </c>
      <c r="O418" s="41">
        <v>245729.81</v>
      </c>
      <c r="P418" s="41">
        <v>176624.42</v>
      </c>
      <c r="Q418" s="41">
        <v>0</v>
      </c>
      <c r="R418" s="41">
        <v>12254664</v>
      </c>
      <c r="S418" s="41">
        <v>0</v>
      </c>
      <c r="T418" s="41">
        <v>9250871.3399999999</v>
      </c>
      <c r="U418" s="41">
        <v>0</v>
      </c>
      <c r="V418" s="41">
        <v>0</v>
      </c>
      <c r="W418" s="41">
        <v>26494951.789999999</v>
      </c>
      <c r="X418" s="43">
        <v>2.3316374833177382E-2</v>
      </c>
      <c r="Y418" s="41">
        <v>8805.48</v>
      </c>
      <c r="Z418" s="41">
        <v>53500</v>
      </c>
      <c r="AA418" s="41">
        <v>1246.1096</v>
      </c>
      <c r="AB418" s="41">
        <v>63551.589599999999</v>
      </c>
      <c r="AC418" s="41">
        <v>-250</v>
      </c>
      <c r="AD418" s="41">
        <v>63301.589599999999</v>
      </c>
      <c r="AE418" s="41">
        <v>0</v>
      </c>
      <c r="AF418" s="41">
        <v>0</v>
      </c>
      <c r="AG418" s="43">
        <f t="shared" si="18"/>
        <v>4989416.4499999993</v>
      </c>
      <c r="AH418" s="43">
        <f t="shared" si="19"/>
        <v>12254664</v>
      </c>
      <c r="AI418" s="43">
        <f t="shared" si="20"/>
        <v>9250871.3399999999</v>
      </c>
      <c r="AJ418" s="41">
        <v>1337524365</v>
      </c>
      <c r="AK418" s="41">
        <v>1476397187</v>
      </c>
      <c r="AL418" s="41">
        <v>1598173587</v>
      </c>
      <c r="AM418" s="41">
        <v>1470698379.6666667</v>
      </c>
      <c r="AN418" s="41">
        <v>532723.99627547106</v>
      </c>
      <c r="AO418" s="44"/>
    </row>
    <row r="419" spans="1:41" s="34" customFormat="1" ht="16.5" x14ac:dyDescent="0.3">
      <c r="A419" s="34" t="s">
        <v>896</v>
      </c>
      <c r="B419" s="34" t="s">
        <v>897</v>
      </c>
      <c r="C419" s="34" t="s">
        <v>889</v>
      </c>
      <c r="D419" s="39">
        <v>2</v>
      </c>
      <c r="E419" s="39" t="s">
        <v>1247</v>
      </c>
      <c r="F419" s="40" t="s">
        <v>1190</v>
      </c>
      <c r="G419" s="41">
        <v>5442518700</v>
      </c>
      <c r="H419" s="42">
        <v>2.59</v>
      </c>
      <c r="I419" s="41">
        <v>9410995861</v>
      </c>
      <c r="J419" s="41">
        <v>26386812.760000002</v>
      </c>
      <c r="K419" s="41">
        <v>26364318.850000001</v>
      </c>
      <c r="L419" s="41">
        <v>0</v>
      </c>
      <c r="M419" s="41">
        <v>26364318.850000001</v>
      </c>
      <c r="N419" s="41">
        <v>2638013.2999999998</v>
      </c>
      <c r="O419" s="41">
        <v>1560453.47</v>
      </c>
      <c r="P419" s="41">
        <v>1121634.98</v>
      </c>
      <c r="Q419" s="41">
        <v>35714625</v>
      </c>
      <c r="R419" s="41">
        <v>30298048</v>
      </c>
      <c r="S419" s="41">
        <v>0</v>
      </c>
      <c r="T419" s="41">
        <v>42707196.649999999</v>
      </c>
      <c r="U419" s="41">
        <v>544251.87</v>
      </c>
      <c r="V419" s="41">
        <v>0</v>
      </c>
      <c r="W419" s="41">
        <v>140948542.12</v>
      </c>
      <c r="X419" s="43">
        <v>2.0685398263433571E-2</v>
      </c>
      <c r="Y419" s="41">
        <v>288938.33999999997</v>
      </c>
      <c r="Z419" s="41">
        <v>622750</v>
      </c>
      <c r="AA419" s="41">
        <v>18233.766800000001</v>
      </c>
      <c r="AB419" s="41">
        <v>929922.10679999995</v>
      </c>
      <c r="AC419" s="41">
        <v>0</v>
      </c>
      <c r="AD419" s="41">
        <v>929922.10679999995</v>
      </c>
      <c r="AE419" s="41">
        <v>0</v>
      </c>
      <c r="AF419" s="41">
        <v>0</v>
      </c>
      <c r="AG419" s="43">
        <f t="shared" si="18"/>
        <v>31684420.600000001</v>
      </c>
      <c r="AH419" s="43">
        <f t="shared" si="19"/>
        <v>66012673</v>
      </c>
      <c r="AI419" s="43">
        <f t="shared" si="20"/>
        <v>43251448.519999996</v>
      </c>
      <c r="AJ419" s="41">
        <v>8530244253</v>
      </c>
      <c r="AK419" s="41">
        <v>9321660273</v>
      </c>
      <c r="AL419" s="41">
        <v>10278600000</v>
      </c>
      <c r="AM419" s="41">
        <v>9376834842</v>
      </c>
      <c r="AN419" s="41">
        <v>3426196.5737999999</v>
      </c>
      <c r="AO419" s="44"/>
    </row>
    <row r="420" spans="1:41" s="34" customFormat="1" ht="16.5" x14ac:dyDescent="0.3">
      <c r="A420" s="34" t="s">
        <v>898</v>
      </c>
      <c r="B420" s="34" t="s">
        <v>899</v>
      </c>
      <c r="C420" s="34" t="s">
        <v>889</v>
      </c>
      <c r="D420" s="39">
        <v>3</v>
      </c>
      <c r="E420" s="39" t="s">
        <v>1246</v>
      </c>
      <c r="F420" s="40" t="s">
        <v>1190</v>
      </c>
      <c r="G420" s="41">
        <v>10601508800</v>
      </c>
      <c r="H420" s="42">
        <v>2.6639999999999997</v>
      </c>
      <c r="I420" s="41">
        <v>17926046617</v>
      </c>
      <c r="J420" s="41">
        <v>50261549.640000001</v>
      </c>
      <c r="K420" s="41">
        <v>50206965.140000001</v>
      </c>
      <c r="L420" s="41">
        <v>0</v>
      </c>
      <c r="M420" s="41">
        <v>50206965.140000001</v>
      </c>
      <c r="N420" s="41">
        <v>5023736.5199999996</v>
      </c>
      <c r="O420" s="41">
        <v>2971674.49</v>
      </c>
      <c r="P420" s="41">
        <v>2136025.3199999998</v>
      </c>
      <c r="Q420" s="41">
        <v>134897564</v>
      </c>
      <c r="R420" s="41">
        <v>0</v>
      </c>
      <c r="S420" s="41">
        <v>0</v>
      </c>
      <c r="T420" s="41">
        <v>86061664.75</v>
      </c>
      <c r="U420" s="41">
        <v>1060150.8799999999</v>
      </c>
      <c r="V420" s="41">
        <v>0</v>
      </c>
      <c r="W420" s="41">
        <v>282357781.10000002</v>
      </c>
      <c r="X420" s="43">
        <v>2.133417828771068E-2</v>
      </c>
      <c r="Y420" s="41">
        <v>86605.89</v>
      </c>
      <c r="Z420" s="41">
        <v>468750</v>
      </c>
      <c r="AA420" s="41">
        <v>11107.1178</v>
      </c>
      <c r="AB420" s="41">
        <v>566463.00780000002</v>
      </c>
      <c r="AC420" s="41">
        <v>0</v>
      </c>
      <c r="AD420" s="41">
        <v>566463.00780000002</v>
      </c>
      <c r="AE420" s="41">
        <v>0</v>
      </c>
      <c r="AF420" s="41">
        <v>0</v>
      </c>
      <c r="AG420" s="43">
        <f t="shared" si="18"/>
        <v>60338401.469999999</v>
      </c>
      <c r="AH420" s="43">
        <f t="shared" si="19"/>
        <v>134897564</v>
      </c>
      <c r="AI420" s="43">
        <f t="shared" si="20"/>
        <v>87121815.629999995</v>
      </c>
      <c r="AJ420" s="41">
        <v>16132824304</v>
      </c>
      <c r="AK420" s="41">
        <v>17870579588</v>
      </c>
      <c r="AL420" s="41">
        <v>19271966552</v>
      </c>
      <c r="AM420" s="41">
        <v>17758456814.666668</v>
      </c>
      <c r="AN420" s="41">
        <v>6423982.4266778156</v>
      </c>
      <c r="AO420" s="44"/>
    </row>
    <row r="421" spans="1:41" s="34" customFormat="1" ht="16.5" x14ac:dyDescent="0.3">
      <c r="A421" s="34" t="s">
        <v>900</v>
      </c>
      <c r="B421" s="34" t="s">
        <v>901</v>
      </c>
      <c r="C421" s="34" t="s">
        <v>889</v>
      </c>
      <c r="D421" s="39">
        <v>1</v>
      </c>
      <c r="E421" s="39" t="s">
        <v>1246</v>
      </c>
      <c r="F421" s="40" t="s">
        <v>1190</v>
      </c>
      <c r="G421" s="41">
        <v>20539157800</v>
      </c>
      <c r="H421" s="42">
        <v>1.9019999999999999</v>
      </c>
      <c r="I421" s="41">
        <v>25650962775</v>
      </c>
      <c r="J421" s="41">
        <v>71920885.090000004</v>
      </c>
      <c r="K421" s="41">
        <v>71704218.150000006</v>
      </c>
      <c r="L421" s="41">
        <v>0</v>
      </c>
      <c r="M421" s="41">
        <v>71704218.150000006</v>
      </c>
      <c r="N421" s="41">
        <v>7174020.1900000004</v>
      </c>
      <c r="O421" s="41">
        <v>4244901.7</v>
      </c>
      <c r="P421" s="41">
        <v>3051126.17</v>
      </c>
      <c r="Q421" s="41">
        <v>0</v>
      </c>
      <c r="R421" s="41">
        <v>211495099</v>
      </c>
      <c r="S421" s="41">
        <v>0</v>
      </c>
      <c r="T421" s="41">
        <v>89809790.230000004</v>
      </c>
      <c r="U421" s="41">
        <v>3080873.67</v>
      </c>
      <c r="V421" s="41">
        <v>0</v>
      </c>
      <c r="W421" s="41">
        <v>390560029.11000007</v>
      </c>
      <c r="X421" s="43">
        <v>2.2119465863202098E-2</v>
      </c>
      <c r="Y421" s="41">
        <v>96228.079999999987</v>
      </c>
      <c r="Z421" s="41">
        <v>468250</v>
      </c>
      <c r="AA421" s="41">
        <v>11289.561599999999</v>
      </c>
      <c r="AB421" s="41">
        <v>575767.64159999997</v>
      </c>
      <c r="AC421" s="41">
        <v>-500</v>
      </c>
      <c r="AD421" s="41">
        <v>575267.64159999997</v>
      </c>
      <c r="AE421" s="41">
        <v>0</v>
      </c>
      <c r="AF421" s="41">
        <v>0</v>
      </c>
      <c r="AG421" s="43">
        <f t="shared" si="18"/>
        <v>86174266.210000008</v>
      </c>
      <c r="AH421" s="43">
        <f t="shared" si="19"/>
        <v>211495099</v>
      </c>
      <c r="AI421" s="43">
        <f t="shared" si="20"/>
        <v>92890663.900000006</v>
      </c>
      <c r="AJ421" s="41">
        <v>23878634654</v>
      </c>
      <c r="AK421" s="41">
        <v>25480158813</v>
      </c>
      <c r="AL421" s="41">
        <v>27414786172</v>
      </c>
      <c r="AM421" s="41">
        <v>25591193213</v>
      </c>
      <c r="AN421" s="41">
        <v>9138252.9190712757</v>
      </c>
      <c r="AO421" s="44"/>
    </row>
    <row r="422" spans="1:41" s="34" customFormat="1" ht="16.5" x14ac:dyDescent="0.3">
      <c r="A422" s="34" t="s">
        <v>902</v>
      </c>
      <c r="B422" s="34" t="s">
        <v>903</v>
      </c>
      <c r="C422" s="34" t="s">
        <v>889</v>
      </c>
      <c r="D422" s="39">
        <v>2</v>
      </c>
      <c r="E422" s="39" t="s">
        <v>1247</v>
      </c>
      <c r="F422" s="40" t="s">
        <v>1190</v>
      </c>
      <c r="G422" s="41">
        <v>242435800</v>
      </c>
      <c r="H422" s="42">
        <v>2.9870000000000001</v>
      </c>
      <c r="I422" s="41">
        <v>357745616</v>
      </c>
      <c r="J422" s="41">
        <v>1003057.14</v>
      </c>
      <c r="K422" s="41">
        <v>1002969.48</v>
      </c>
      <c r="L422" s="41">
        <v>0</v>
      </c>
      <c r="M422" s="41">
        <v>1002969.48</v>
      </c>
      <c r="N422" s="41">
        <v>100358.61</v>
      </c>
      <c r="O422" s="41">
        <v>59364.36</v>
      </c>
      <c r="P422" s="41">
        <v>42669.57</v>
      </c>
      <c r="Q422" s="41">
        <v>3197758</v>
      </c>
      <c r="R422" s="41">
        <v>1683383</v>
      </c>
      <c r="S422" s="41">
        <v>0</v>
      </c>
      <c r="T422" s="41">
        <v>1154979.25</v>
      </c>
      <c r="U422" s="41">
        <v>0</v>
      </c>
      <c r="V422" s="41">
        <v>0</v>
      </c>
      <c r="W422" s="41">
        <v>7241482.2700000005</v>
      </c>
      <c r="X422" s="43">
        <v>2.3658419713015088E-2</v>
      </c>
      <c r="Y422" s="41">
        <v>500</v>
      </c>
      <c r="Z422" s="41">
        <v>8750</v>
      </c>
      <c r="AA422" s="41">
        <v>185</v>
      </c>
      <c r="AB422" s="41">
        <v>9435</v>
      </c>
      <c r="AC422" s="41">
        <v>0</v>
      </c>
      <c r="AD422" s="41">
        <v>9435</v>
      </c>
      <c r="AE422" s="41">
        <v>0</v>
      </c>
      <c r="AF422" s="41">
        <v>0</v>
      </c>
      <c r="AG422" s="43">
        <f t="shared" si="18"/>
        <v>1205362.0200000003</v>
      </c>
      <c r="AH422" s="43">
        <f t="shared" si="19"/>
        <v>4881141</v>
      </c>
      <c r="AI422" s="43">
        <f t="shared" si="20"/>
        <v>1154979.25</v>
      </c>
      <c r="AJ422" s="41">
        <v>313762636</v>
      </c>
      <c r="AK422" s="41">
        <v>354250258</v>
      </c>
      <c r="AL422" s="41">
        <v>411955480</v>
      </c>
      <c r="AM422" s="41">
        <v>359989458</v>
      </c>
      <c r="AN422" s="41">
        <v>137318.35601484001</v>
      </c>
      <c r="AO422" s="44"/>
    </row>
    <row r="423" spans="1:41" s="34" customFormat="1" ht="16.5" x14ac:dyDescent="0.3">
      <c r="A423" s="34" t="s">
        <v>904</v>
      </c>
      <c r="B423" s="34" t="s">
        <v>905</v>
      </c>
      <c r="C423" s="34" t="s">
        <v>889</v>
      </c>
      <c r="D423" s="39">
        <v>3</v>
      </c>
      <c r="E423" s="39" t="s">
        <v>1247</v>
      </c>
      <c r="F423" s="40" t="s">
        <v>1190</v>
      </c>
      <c r="G423" s="41">
        <v>1377233800</v>
      </c>
      <c r="H423" s="42">
        <v>1.1119999999999999</v>
      </c>
      <c r="I423" s="41">
        <v>2327611159</v>
      </c>
      <c r="J423" s="41">
        <v>6526221.1100000003</v>
      </c>
      <c r="K423" s="41">
        <v>6526221.1100000003</v>
      </c>
      <c r="L423" s="41">
        <v>0</v>
      </c>
      <c r="M423" s="41">
        <v>6526221.1100000003</v>
      </c>
      <c r="N423" s="41">
        <v>653024.35</v>
      </c>
      <c r="O423" s="41">
        <v>0</v>
      </c>
      <c r="P423" s="41">
        <v>277646.77</v>
      </c>
      <c r="Q423" s="41">
        <v>0</v>
      </c>
      <c r="R423" s="41">
        <v>2794912</v>
      </c>
      <c r="S423" s="41">
        <v>695993</v>
      </c>
      <c r="T423" s="41">
        <v>4224651.92</v>
      </c>
      <c r="U423" s="41">
        <v>137723.38</v>
      </c>
      <c r="V423" s="41">
        <v>0</v>
      </c>
      <c r="W423" s="41">
        <v>15310172.530000001</v>
      </c>
      <c r="X423" s="43">
        <v>9.9079785887766659E-3</v>
      </c>
      <c r="Y423" s="41">
        <v>250</v>
      </c>
      <c r="Z423" s="41">
        <v>4000</v>
      </c>
      <c r="AA423" s="41">
        <v>85</v>
      </c>
      <c r="AB423" s="41">
        <v>4335</v>
      </c>
      <c r="AC423" s="41">
        <v>0</v>
      </c>
      <c r="AD423" s="41">
        <v>4335</v>
      </c>
      <c r="AE423" s="41">
        <v>0</v>
      </c>
      <c r="AF423" s="41">
        <v>0</v>
      </c>
      <c r="AG423" s="43">
        <f t="shared" si="18"/>
        <v>7456892.2300000004</v>
      </c>
      <c r="AH423" s="43">
        <f t="shared" si="19"/>
        <v>3490905</v>
      </c>
      <c r="AI423" s="43">
        <f t="shared" si="20"/>
        <v>4362375.3</v>
      </c>
      <c r="AJ423" s="41">
        <v>2089669293</v>
      </c>
      <c r="AK423" s="41">
        <v>2277472457</v>
      </c>
      <c r="AL423" s="41">
        <v>2627305990</v>
      </c>
      <c r="AM423" s="41">
        <v>2331482580</v>
      </c>
      <c r="AN423" s="41">
        <v>875767.78756466997</v>
      </c>
      <c r="AO423" s="44"/>
    </row>
    <row r="424" spans="1:41" s="34" customFormat="1" ht="16.5" x14ac:dyDescent="0.3">
      <c r="A424" s="34" t="s">
        <v>906</v>
      </c>
      <c r="B424" s="34" t="s">
        <v>907</v>
      </c>
      <c r="C424" s="34" t="s">
        <v>889</v>
      </c>
      <c r="D424" s="39">
        <v>1</v>
      </c>
      <c r="E424" s="39" t="s">
        <v>1246</v>
      </c>
      <c r="F424" s="40" t="s">
        <v>1190</v>
      </c>
      <c r="G424" s="41">
        <v>385720200</v>
      </c>
      <c r="H424" s="42">
        <v>2.234</v>
      </c>
      <c r="I424" s="41">
        <v>586657567</v>
      </c>
      <c r="J424" s="41">
        <v>1644886.85</v>
      </c>
      <c r="K424" s="41">
        <v>1644752.4600000002</v>
      </c>
      <c r="L424" s="41">
        <v>0</v>
      </c>
      <c r="M424" s="41">
        <v>1644752.4600000002</v>
      </c>
      <c r="N424" s="41">
        <v>164576.49</v>
      </c>
      <c r="O424" s="41">
        <v>97350.51</v>
      </c>
      <c r="P424" s="41">
        <v>69972.94</v>
      </c>
      <c r="Q424" s="41">
        <v>2768298</v>
      </c>
      <c r="R424" s="41">
        <v>1674969</v>
      </c>
      <c r="S424" s="41">
        <v>0</v>
      </c>
      <c r="T424" s="41">
        <v>2196140</v>
      </c>
      <c r="U424" s="41">
        <v>0</v>
      </c>
      <c r="V424" s="41">
        <v>0</v>
      </c>
      <c r="W424" s="41">
        <v>8616059.4000000004</v>
      </c>
      <c r="X424" s="43">
        <v>1.8577741684906765E-2</v>
      </c>
      <c r="Y424" s="41">
        <v>597.95000000000005</v>
      </c>
      <c r="Z424" s="41">
        <v>9000</v>
      </c>
      <c r="AA424" s="41">
        <v>191.95900000000003</v>
      </c>
      <c r="AB424" s="41">
        <v>9789.9090000000015</v>
      </c>
      <c r="AC424" s="41">
        <v>0</v>
      </c>
      <c r="AD424" s="41">
        <v>9789.9090000000015</v>
      </c>
      <c r="AE424" s="41">
        <v>0</v>
      </c>
      <c r="AF424" s="41">
        <v>0</v>
      </c>
      <c r="AG424" s="43">
        <f t="shared" si="18"/>
        <v>1976652.4000000001</v>
      </c>
      <c r="AH424" s="43">
        <f t="shared" si="19"/>
        <v>4443267</v>
      </c>
      <c r="AI424" s="43">
        <f t="shared" si="20"/>
        <v>2196140</v>
      </c>
      <c r="AJ424" s="41">
        <v>515341093</v>
      </c>
      <c r="AK424" s="41">
        <v>580155951</v>
      </c>
      <c r="AL424" s="41">
        <v>631706846</v>
      </c>
      <c r="AM424" s="41">
        <v>575734630</v>
      </c>
      <c r="AN424" s="41">
        <v>210568.73809771801</v>
      </c>
      <c r="AO424" s="44"/>
    </row>
    <row r="425" spans="1:41" s="34" customFormat="1" ht="16.5" x14ac:dyDescent="0.3">
      <c r="A425" s="34" t="s">
        <v>908</v>
      </c>
      <c r="B425" s="34" t="s">
        <v>909</v>
      </c>
      <c r="C425" s="34" t="s">
        <v>889</v>
      </c>
      <c r="D425" s="39">
        <v>2</v>
      </c>
      <c r="E425" s="39" t="s">
        <v>1247</v>
      </c>
      <c r="F425" s="40" t="s">
        <v>1190</v>
      </c>
      <c r="G425" s="41">
        <v>14431200800</v>
      </c>
      <c r="H425" s="42">
        <v>1.3859999999999999</v>
      </c>
      <c r="I425" s="41">
        <v>13710575970</v>
      </c>
      <c r="J425" s="41">
        <v>38442095.43</v>
      </c>
      <c r="K425" s="41">
        <v>38396995.140000001</v>
      </c>
      <c r="L425" s="41">
        <v>0</v>
      </c>
      <c r="M425" s="41">
        <v>38396995.140000001</v>
      </c>
      <c r="N425" s="41">
        <v>3842125.15</v>
      </c>
      <c r="O425" s="41">
        <v>2272726.63</v>
      </c>
      <c r="P425" s="41">
        <v>1633597.08</v>
      </c>
      <c r="Q425" s="41">
        <v>112768310</v>
      </c>
      <c r="R425" s="41">
        <v>0</v>
      </c>
      <c r="S425" s="41">
        <v>0</v>
      </c>
      <c r="T425" s="41">
        <v>36715099.920000002</v>
      </c>
      <c r="U425" s="41">
        <v>4329360.24</v>
      </c>
      <c r="V425" s="41">
        <v>0</v>
      </c>
      <c r="W425" s="41">
        <v>199958214.16000003</v>
      </c>
      <c r="X425" s="43">
        <v>2.1917159701569933E-2</v>
      </c>
      <c r="Y425" s="41">
        <v>23821.23</v>
      </c>
      <c r="Z425" s="41">
        <v>272250</v>
      </c>
      <c r="AA425" s="41">
        <v>5921.4245999999994</v>
      </c>
      <c r="AB425" s="41">
        <v>301992.65460000001</v>
      </c>
      <c r="AC425" s="41">
        <v>0</v>
      </c>
      <c r="AD425" s="41">
        <v>301992.65460000001</v>
      </c>
      <c r="AE425" s="41">
        <v>0</v>
      </c>
      <c r="AF425" s="41">
        <v>0</v>
      </c>
      <c r="AG425" s="43">
        <f t="shared" si="18"/>
        <v>46145444</v>
      </c>
      <c r="AH425" s="43">
        <f t="shared" si="19"/>
        <v>112768310</v>
      </c>
      <c r="AI425" s="43">
        <f t="shared" si="20"/>
        <v>41044460.160000004</v>
      </c>
      <c r="AJ425" s="41">
        <v>11648195013</v>
      </c>
      <c r="AK425" s="41">
        <v>12852454028</v>
      </c>
      <c r="AL425" s="41">
        <v>14518310664</v>
      </c>
      <c r="AM425" s="41">
        <v>13006319901.666666</v>
      </c>
      <c r="AN425" s="41">
        <v>4839432.0485631116</v>
      </c>
      <c r="AO425" s="44"/>
    </row>
    <row r="426" spans="1:41" s="34" customFormat="1" ht="16.5" x14ac:dyDescent="0.3">
      <c r="A426" s="34" t="s">
        <v>910</v>
      </c>
      <c r="B426" s="34" t="s">
        <v>911</v>
      </c>
      <c r="C426" s="34" t="s">
        <v>889</v>
      </c>
      <c r="D426" s="39">
        <v>3</v>
      </c>
      <c r="E426" s="39" t="s">
        <v>1247</v>
      </c>
      <c r="F426" s="40" t="s">
        <v>1190</v>
      </c>
      <c r="G426" s="41">
        <v>4063819500</v>
      </c>
      <c r="H426" s="42">
        <v>2.7349999999999999</v>
      </c>
      <c r="I426" s="41">
        <v>6273618047</v>
      </c>
      <c r="J426" s="41">
        <v>17590145.309999999</v>
      </c>
      <c r="K426" s="41">
        <v>17586878.639999997</v>
      </c>
      <c r="L426" s="41">
        <v>0</v>
      </c>
      <c r="M426" s="41">
        <v>17586878.639999997</v>
      </c>
      <c r="N426" s="41">
        <v>1759772.01</v>
      </c>
      <c r="O426" s="41">
        <v>1040939.77</v>
      </c>
      <c r="P426" s="41">
        <v>748203.43</v>
      </c>
      <c r="Q426" s="41">
        <v>67061524</v>
      </c>
      <c r="R426" s="41">
        <v>0</v>
      </c>
      <c r="S426" s="41">
        <v>0</v>
      </c>
      <c r="T426" s="41">
        <v>22933896.079999998</v>
      </c>
      <c r="U426" s="41">
        <v>0</v>
      </c>
      <c r="V426" s="41">
        <v>0</v>
      </c>
      <c r="W426" s="41">
        <v>111131213.92999999</v>
      </c>
      <c r="X426" s="43">
        <v>2.0340577792153272E-2</v>
      </c>
      <c r="Y426" s="41">
        <v>26495.89</v>
      </c>
      <c r="Z426" s="41">
        <v>209250</v>
      </c>
      <c r="AA426" s="41">
        <v>4714.9178000000002</v>
      </c>
      <c r="AB426" s="41">
        <v>240460.80780000001</v>
      </c>
      <c r="AC426" s="41">
        <v>0</v>
      </c>
      <c r="AD426" s="41">
        <v>240460.80780000001</v>
      </c>
      <c r="AE426" s="41">
        <v>0</v>
      </c>
      <c r="AF426" s="41">
        <v>0</v>
      </c>
      <c r="AG426" s="43">
        <f t="shared" si="18"/>
        <v>21135793.849999998</v>
      </c>
      <c r="AH426" s="43">
        <f t="shared" si="19"/>
        <v>67061524</v>
      </c>
      <c r="AI426" s="43">
        <f t="shared" si="20"/>
        <v>22933896.079999998</v>
      </c>
      <c r="AJ426" s="41">
        <v>5694850504</v>
      </c>
      <c r="AK426" s="41">
        <v>6217818827</v>
      </c>
      <c r="AL426" s="41">
        <v>6760637997</v>
      </c>
      <c r="AM426" s="41">
        <v>6224435776</v>
      </c>
      <c r="AN426" s="41">
        <v>2253543.7454540012</v>
      </c>
      <c r="AO426" s="44"/>
    </row>
    <row r="427" spans="1:41" s="34" customFormat="1" ht="16.5" x14ac:dyDescent="0.3">
      <c r="A427" s="34" t="s">
        <v>912</v>
      </c>
      <c r="B427" s="34" t="s">
        <v>913</v>
      </c>
      <c r="C427" s="34" t="s">
        <v>889</v>
      </c>
      <c r="D427" s="39">
        <v>1</v>
      </c>
      <c r="E427" s="39" t="s">
        <v>1246</v>
      </c>
      <c r="F427" s="40" t="s">
        <v>1190</v>
      </c>
      <c r="G427" s="41">
        <v>234843600</v>
      </c>
      <c r="H427" s="42">
        <v>2.2969999999999997</v>
      </c>
      <c r="I427" s="41">
        <v>258989598</v>
      </c>
      <c r="J427" s="41">
        <v>726162.26</v>
      </c>
      <c r="K427" s="41">
        <v>726162.26</v>
      </c>
      <c r="L427" s="41">
        <v>0</v>
      </c>
      <c r="M427" s="41">
        <v>726162.26</v>
      </c>
      <c r="N427" s="41">
        <v>72660.98</v>
      </c>
      <c r="O427" s="41">
        <v>42980.52</v>
      </c>
      <c r="P427" s="41">
        <v>30893.32</v>
      </c>
      <c r="Q427" s="41">
        <v>1613844</v>
      </c>
      <c r="R427" s="41">
        <v>0</v>
      </c>
      <c r="S427" s="41">
        <v>0</v>
      </c>
      <c r="T427" s="41">
        <v>2907477.82</v>
      </c>
      <c r="U427" s="41">
        <v>0</v>
      </c>
      <c r="V427" s="41">
        <v>0</v>
      </c>
      <c r="W427" s="41">
        <v>5394018.9000000004</v>
      </c>
      <c r="X427" s="43">
        <v>3.0498741238598168E-2</v>
      </c>
      <c r="Y427" s="41">
        <v>1250</v>
      </c>
      <c r="Z427" s="41">
        <v>8500</v>
      </c>
      <c r="AA427" s="41">
        <v>195</v>
      </c>
      <c r="AB427" s="41">
        <v>9945</v>
      </c>
      <c r="AC427" s="41">
        <v>0</v>
      </c>
      <c r="AD427" s="41">
        <v>9945</v>
      </c>
      <c r="AE427" s="41">
        <v>0</v>
      </c>
      <c r="AF427" s="41">
        <v>0</v>
      </c>
      <c r="AG427" s="43">
        <f t="shared" si="18"/>
        <v>872697.08</v>
      </c>
      <c r="AH427" s="43">
        <f t="shared" si="19"/>
        <v>1613844</v>
      </c>
      <c r="AI427" s="43">
        <f t="shared" si="20"/>
        <v>2907477.82</v>
      </c>
      <c r="AJ427" s="41">
        <v>229065485</v>
      </c>
      <c r="AK427" s="41">
        <v>257726632</v>
      </c>
      <c r="AL427" s="41">
        <v>273965936</v>
      </c>
      <c r="AM427" s="41">
        <v>253586017.66666666</v>
      </c>
      <c r="AN427" s="41">
        <v>91321.887344688002</v>
      </c>
      <c r="AO427" s="44"/>
    </row>
    <row r="428" spans="1:41" s="34" customFormat="1" ht="16.5" x14ac:dyDescent="0.3">
      <c r="A428" s="34" t="s">
        <v>914</v>
      </c>
      <c r="B428" s="34" t="s">
        <v>915</v>
      </c>
      <c r="C428" s="34" t="s">
        <v>889</v>
      </c>
      <c r="D428" s="39">
        <v>2</v>
      </c>
      <c r="E428" s="39" t="s">
        <v>1246</v>
      </c>
      <c r="F428" s="40" t="s">
        <v>1190</v>
      </c>
      <c r="G428" s="41">
        <v>11531970900</v>
      </c>
      <c r="H428" s="42">
        <v>2.4619999999999997</v>
      </c>
      <c r="I428" s="41">
        <v>20599402468</v>
      </c>
      <c r="J428" s="41">
        <v>57757179.359999999</v>
      </c>
      <c r="K428" s="41">
        <v>57593640.210000001</v>
      </c>
      <c r="L428" s="41">
        <v>0</v>
      </c>
      <c r="M428" s="41">
        <v>57593640.210000001</v>
      </c>
      <c r="N428" s="41">
        <v>5762939.5300000003</v>
      </c>
      <c r="O428" s="41">
        <v>3409548.59</v>
      </c>
      <c r="P428" s="41">
        <v>2450602.0499999998</v>
      </c>
      <c r="Q428" s="41">
        <v>118355628</v>
      </c>
      <c r="R428" s="41">
        <v>0</v>
      </c>
      <c r="S428" s="41">
        <v>0</v>
      </c>
      <c r="T428" s="41">
        <v>96267017.950000003</v>
      </c>
      <c r="U428" s="41">
        <v>0</v>
      </c>
      <c r="V428" s="41">
        <v>0</v>
      </c>
      <c r="W428" s="41">
        <v>283839376.32999998</v>
      </c>
      <c r="X428" s="43">
        <v>2.8599655462441736E-2</v>
      </c>
      <c r="Y428" s="41">
        <v>63469.42</v>
      </c>
      <c r="Z428" s="41">
        <v>206000</v>
      </c>
      <c r="AA428" s="41">
        <v>5389.3883999999998</v>
      </c>
      <c r="AB428" s="41">
        <v>274858.80839999998</v>
      </c>
      <c r="AC428" s="41">
        <v>-250</v>
      </c>
      <c r="AD428" s="41">
        <v>274608.80839999998</v>
      </c>
      <c r="AE428" s="41">
        <v>0</v>
      </c>
      <c r="AF428" s="41">
        <v>0</v>
      </c>
      <c r="AG428" s="43">
        <f t="shared" si="18"/>
        <v>69216730.379999995</v>
      </c>
      <c r="AH428" s="43">
        <f t="shared" si="19"/>
        <v>118355628</v>
      </c>
      <c r="AI428" s="43">
        <f t="shared" si="20"/>
        <v>96267017.950000003</v>
      </c>
      <c r="AJ428" s="41">
        <v>17930720731</v>
      </c>
      <c r="AK428" s="41">
        <v>19807315743</v>
      </c>
      <c r="AL428" s="41">
        <v>22062312799</v>
      </c>
      <c r="AM428" s="41">
        <v>19933449757.666668</v>
      </c>
      <c r="AN428" s="41">
        <v>7354096.9122290667</v>
      </c>
      <c r="AO428" s="44"/>
    </row>
    <row r="429" spans="1:41" s="34" customFormat="1" ht="16.5" x14ac:dyDescent="0.3">
      <c r="A429" s="34" t="s">
        <v>916</v>
      </c>
      <c r="B429" s="34" t="s">
        <v>917</v>
      </c>
      <c r="C429" s="34" t="s">
        <v>889</v>
      </c>
      <c r="D429" s="39">
        <v>3</v>
      </c>
      <c r="E429" s="39" t="s">
        <v>1247</v>
      </c>
      <c r="F429" s="40" t="s">
        <v>1190</v>
      </c>
      <c r="G429" s="41">
        <v>2449044900</v>
      </c>
      <c r="H429" s="42">
        <v>1.0139999999999998</v>
      </c>
      <c r="I429" s="41">
        <v>4009922468</v>
      </c>
      <c r="J429" s="41">
        <v>11243132.49</v>
      </c>
      <c r="K429" s="41">
        <v>11242906.710000001</v>
      </c>
      <c r="L429" s="41">
        <v>0</v>
      </c>
      <c r="M429" s="41">
        <v>11242906.710000001</v>
      </c>
      <c r="N429" s="41">
        <v>1124983.18</v>
      </c>
      <c r="O429" s="41">
        <v>665451.93000000005</v>
      </c>
      <c r="P429" s="41">
        <v>478309.73</v>
      </c>
      <c r="Q429" s="41">
        <v>4453940</v>
      </c>
      <c r="R429" s="41">
        <v>0</v>
      </c>
      <c r="S429" s="41">
        <v>0</v>
      </c>
      <c r="T429" s="41">
        <v>6855881</v>
      </c>
      <c r="U429" s="41">
        <v>0</v>
      </c>
      <c r="V429" s="41">
        <v>0</v>
      </c>
      <c r="W429" s="41">
        <v>24821472.550000001</v>
      </c>
      <c r="X429" s="43">
        <v>9.4815512250578712E-3</v>
      </c>
      <c r="Y429" s="41">
        <v>1000</v>
      </c>
      <c r="Z429" s="41">
        <v>27375</v>
      </c>
      <c r="AA429" s="41">
        <v>567.5</v>
      </c>
      <c r="AB429" s="41">
        <v>28942.5</v>
      </c>
      <c r="AC429" s="41">
        <v>0</v>
      </c>
      <c r="AD429" s="41">
        <v>28942.5</v>
      </c>
      <c r="AE429" s="41">
        <v>0</v>
      </c>
      <c r="AF429" s="41">
        <v>0</v>
      </c>
      <c r="AG429" s="43">
        <f t="shared" si="18"/>
        <v>13511651.550000001</v>
      </c>
      <c r="AH429" s="43">
        <f t="shared" si="19"/>
        <v>4453940</v>
      </c>
      <c r="AI429" s="43">
        <f t="shared" si="20"/>
        <v>6855881</v>
      </c>
      <c r="AJ429" s="41">
        <v>3520053355</v>
      </c>
      <c r="AK429" s="41">
        <v>3982668412</v>
      </c>
      <c r="AL429" s="41">
        <v>4427851926</v>
      </c>
      <c r="AM429" s="41">
        <v>3976857897.6666665</v>
      </c>
      <c r="AN429" s="41">
        <v>1475949.166049358</v>
      </c>
      <c r="AO429" s="44"/>
    </row>
    <row r="430" spans="1:41" s="34" customFormat="1" ht="16.5" x14ac:dyDescent="0.3">
      <c r="A430" s="34" t="s">
        <v>918</v>
      </c>
      <c r="B430" s="34" t="s">
        <v>919</v>
      </c>
      <c r="C430" s="34" t="s">
        <v>889</v>
      </c>
      <c r="D430" s="39">
        <v>1</v>
      </c>
      <c r="E430" s="39" t="s">
        <v>1246</v>
      </c>
      <c r="F430" s="40" t="s">
        <v>1190</v>
      </c>
      <c r="G430" s="41">
        <v>2388487150</v>
      </c>
      <c r="H430" s="42">
        <v>3.2069999999999999</v>
      </c>
      <c r="I430" s="41">
        <v>4107317472</v>
      </c>
      <c r="J430" s="41">
        <v>11516211.32</v>
      </c>
      <c r="K430" s="41">
        <v>11503837.050000001</v>
      </c>
      <c r="L430" s="41">
        <v>0</v>
      </c>
      <c r="M430" s="41">
        <v>11503837.050000001</v>
      </c>
      <c r="N430" s="41">
        <v>1151087.8400000001</v>
      </c>
      <c r="O430" s="41">
        <v>680893.68</v>
      </c>
      <c r="P430" s="41">
        <v>489400.48</v>
      </c>
      <c r="Q430" s="41">
        <v>20505229</v>
      </c>
      <c r="R430" s="41">
        <v>19886345</v>
      </c>
      <c r="S430" s="41">
        <v>0</v>
      </c>
      <c r="T430" s="41">
        <v>22140154.390000001</v>
      </c>
      <c r="U430" s="41">
        <v>238848.72</v>
      </c>
      <c r="V430" s="41">
        <v>0</v>
      </c>
      <c r="W430" s="41">
        <v>76595796.159999996</v>
      </c>
      <c r="X430" s="43">
        <v>2.3185248906685489E-2</v>
      </c>
      <c r="Y430" s="41">
        <v>32113.7</v>
      </c>
      <c r="Z430" s="41">
        <v>208750</v>
      </c>
      <c r="AA430" s="41">
        <v>4817.2740000000003</v>
      </c>
      <c r="AB430" s="41">
        <v>245680.97400000002</v>
      </c>
      <c r="AC430" s="41">
        <v>-7750</v>
      </c>
      <c r="AD430" s="41">
        <v>237930.97400000002</v>
      </c>
      <c r="AE430" s="41">
        <v>0</v>
      </c>
      <c r="AF430" s="41">
        <v>0</v>
      </c>
      <c r="AG430" s="43">
        <f t="shared" si="18"/>
        <v>13825219.050000001</v>
      </c>
      <c r="AH430" s="43">
        <f t="shared" si="19"/>
        <v>40391574</v>
      </c>
      <c r="AI430" s="43">
        <f t="shared" si="20"/>
        <v>22379003.109999999</v>
      </c>
      <c r="AJ430" s="41">
        <v>3684666819</v>
      </c>
      <c r="AK430" s="41">
        <v>4108341585</v>
      </c>
      <c r="AL430" s="41">
        <v>4494706718</v>
      </c>
      <c r="AM430" s="41">
        <v>4095905040.6666665</v>
      </c>
      <c r="AN430" s="41">
        <v>1498234.0744310941</v>
      </c>
      <c r="AO430" s="44"/>
    </row>
    <row r="431" spans="1:41" s="34" customFormat="1" ht="16.5" x14ac:dyDescent="0.3">
      <c r="A431" s="34" t="s">
        <v>920</v>
      </c>
      <c r="B431" s="34" t="s">
        <v>921</v>
      </c>
      <c r="C431" s="34" t="s">
        <v>889</v>
      </c>
      <c r="D431" s="39">
        <v>2</v>
      </c>
      <c r="E431" s="39" t="s">
        <v>1247</v>
      </c>
      <c r="F431" s="40" t="s">
        <v>1190</v>
      </c>
      <c r="G431" s="41">
        <v>11041521900</v>
      </c>
      <c r="H431" s="42">
        <v>0.91300000000000003</v>
      </c>
      <c r="I431" s="41">
        <v>15154302200</v>
      </c>
      <c r="J431" s="41">
        <v>42490055.310000002</v>
      </c>
      <c r="K431" s="41">
        <v>42456980.450000003</v>
      </c>
      <c r="L431" s="41">
        <v>0</v>
      </c>
      <c r="M431" s="41">
        <v>42456980.450000003</v>
      </c>
      <c r="N431" s="41">
        <v>4248450.68</v>
      </c>
      <c r="O431" s="41">
        <v>0</v>
      </c>
      <c r="P431" s="41">
        <v>1806313.18</v>
      </c>
      <c r="Q431" s="41">
        <v>0</v>
      </c>
      <c r="R431" s="41">
        <v>23394710</v>
      </c>
      <c r="S431" s="41">
        <v>4557694</v>
      </c>
      <c r="T431" s="41">
        <v>23191163.030000001</v>
      </c>
      <c r="U431" s="41">
        <v>1104152.19</v>
      </c>
      <c r="V431" s="41">
        <v>0</v>
      </c>
      <c r="W431" s="41">
        <v>100759463.53</v>
      </c>
      <c r="X431" s="43">
        <v>9.8550226100920808E-3</v>
      </c>
      <c r="Y431" s="41">
        <v>1013.7</v>
      </c>
      <c r="Z431" s="41">
        <v>37750</v>
      </c>
      <c r="AA431" s="41">
        <v>775.274</v>
      </c>
      <c r="AB431" s="41">
        <v>39538.973999999995</v>
      </c>
      <c r="AC431" s="41">
        <v>0</v>
      </c>
      <c r="AD431" s="41">
        <v>39538.973999999995</v>
      </c>
      <c r="AE431" s="41">
        <v>0</v>
      </c>
      <c r="AF431" s="41">
        <v>0</v>
      </c>
      <c r="AG431" s="43">
        <f t="shared" si="18"/>
        <v>48511744.310000002</v>
      </c>
      <c r="AH431" s="43">
        <f t="shared" si="19"/>
        <v>27952404</v>
      </c>
      <c r="AI431" s="43">
        <f t="shared" si="20"/>
        <v>24295315.220000003</v>
      </c>
      <c r="AJ431" s="41">
        <v>14348225992</v>
      </c>
      <c r="AK431" s="41">
        <v>14928257958</v>
      </c>
      <c r="AL431" s="41">
        <v>16880479896</v>
      </c>
      <c r="AM431" s="41">
        <v>15385654615.333334</v>
      </c>
      <c r="AN431" s="41">
        <v>5626821.0051733684</v>
      </c>
      <c r="AO431" s="44"/>
    </row>
    <row r="432" spans="1:41" s="34" customFormat="1" ht="16.5" x14ac:dyDescent="0.3">
      <c r="A432" s="34" t="s">
        <v>922</v>
      </c>
      <c r="B432" s="34" t="s">
        <v>923</v>
      </c>
      <c r="C432" s="34" t="s">
        <v>889</v>
      </c>
      <c r="D432" s="39">
        <v>3</v>
      </c>
      <c r="E432" s="39" t="s">
        <v>1247</v>
      </c>
      <c r="F432" s="40" t="s">
        <v>1190</v>
      </c>
      <c r="G432" s="41">
        <v>7707377900</v>
      </c>
      <c r="H432" s="42">
        <v>1.4549999999999998</v>
      </c>
      <c r="I432" s="41">
        <v>7403426602</v>
      </c>
      <c r="J432" s="41">
        <v>20757934.059999999</v>
      </c>
      <c r="K432" s="41">
        <v>20682883.779999997</v>
      </c>
      <c r="L432" s="41">
        <v>0</v>
      </c>
      <c r="M432" s="41">
        <v>20682883.779999997</v>
      </c>
      <c r="N432" s="41">
        <v>2069414.56</v>
      </c>
      <c r="O432" s="41">
        <v>1224390.0900000001</v>
      </c>
      <c r="P432" s="41">
        <v>880097.76</v>
      </c>
      <c r="Q432" s="41">
        <v>56754518</v>
      </c>
      <c r="R432" s="41">
        <v>0</v>
      </c>
      <c r="S432" s="41">
        <v>0</v>
      </c>
      <c r="T432" s="41">
        <v>29709393.489999998</v>
      </c>
      <c r="U432" s="41">
        <v>770737.79</v>
      </c>
      <c r="V432" s="41">
        <v>0</v>
      </c>
      <c r="W432" s="41">
        <v>112091435.47</v>
      </c>
      <c r="X432" s="43">
        <v>2.5336383723052823E-2</v>
      </c>
      <c r="Y432" s="41">
        <v>383446.14</v>
      </c>
      <c r="Z432" s="41">
        <v>667500</v>
      </c>
      <c r="AA432" s="41">
        <v>21018.922800000004</v>
      </c>
      <c r="AB432" s="41">
        <v>1071965.0628000002</v>
      </c>
      <c r="AC432" s="41">
        <v>-3250</v>
      </c>
      <c r="AD432" s="41">
        <v>1068715.0628000002</v>
      </c>
      <c r="AE432" s="41">
        <v>0</v>
      </c>
      <c r="AF432" s="41">
        <v>0</v>
      </c>
      <c r="AG432" s="43">
        <f t="shared" si="18"/>
        <v>24856786.189999998</v>
      </c>
      <c r="AH432" s="43">
        <f t="shared" si="19"/>
        <v>56754518</v>
      </c>
      <c r="AI432" s="43">
        <f t="shared" si="20"/>
        <v>30480131.279999997</v>
      </c>
      <c r="AJ432" s="41">
        <v>6560361620</v>
      </c>
      <c r="AK432" s="41">
        <v>7085311388</v>
      </c>
      <c r="AL432" s="41">
        <v>7583762570</v>
      </c>
      <c r="AM432" s="41">
        <v>7076478526</v>
      </c>
      <c r="AN432" s="41">
        <v>2527918.3287458098</v>
      </c>
      <c r="AO432" s="44"/>
    </row>
    <row r="433" spans="1:41" s="34" customFormat="1" ht="16.5" x14ac:dyDescent="0.3">
      <c r="A433" s="34" t="s">
        <v>924</v>
      </c>
      <c r="B433" s="34" t="s">
        <v>925</v>
      </c>
      <c r="C433" s="34" t="s">
        <v>889</v>
      </c>
      <c r="D433" s="39">
        <v>1</v>
      </c>
      <c r="E433" s="39" t="s">
        <v>1246</v>
      </c>
      <c r="F433" s="40" t="s">
        <v>1190</v>
      </c>
      <c r="G433" s="41">
        <v>1567387500</v>
      </c>
      <c r="H433" s="42">
        <v>0.91200000000000003</v>
      </c>
      <c r="I433" s="41">
        <v>2689615450</v>
      </c>
      <c r="J433" s="41">
        <v>7541218.8399999999</v>
      </c>
      <c r="K433" s="41">
        <v>7533264.7699999996</v>
      </c>
      <c r="L433" s="41">
        <v>0</v>
      </c>
      <c r="M433" s="41">
        <v>7533264.7699999996</v>
      </c>
      <c r="N433" s="41">
        <v>753778.7</v>
      </c>
      <c r="O433" s="41">
        <v>445887.23</v>
      </c>
      <c r="P433" s="41">
        <v>320486.94</v>
      </c>
      <c r="Q433" s="41">
        <v>244347</v>
      </c>
      <c r="R433" s="41">
        <v>0</v>
      </c>
      <c r="S433" s="41">
        <v>0</v>
      </c>
      <c r="T433" s="41">
        <v>4982895</v>
      </c>
      <c r="U433" s="41">
        <v>0</v>
      </c>
      <c r="V433" s="41">
        <v>0</v>
      </c>
      <c r="W433" s="41">
        <v>14280659.639999999</v>
      </c>
      <c r="X433" s="43">
        <v>6.9313125954953113E-3</v>
      </c>
      <c r="Y433" s="41">
        <v>0</v>
      </c>
      <c r="Z433" s="41">
        <v>3000</v>
      </c>
      <c r="AA433" s="41">
        <v>60</v>
      </c>
      <c r="AB433" s="41">
        <v>3060</v>
      </c>
      <c r="AC433" s="41">
        <v>0</v>
      </c>
      <c r="AD433" s="41">
        <v>3060</v>
      </c>
      <c r="AE433" s="41">
        <v>0</v>
      </c>
      <c r="AF433" s="41">
        <v>0</v>
      </c>
      <c r="AG433" s="43">
        <f t="shared" si="18"/>
        <v>9053417.6399999987</v>
      </c>
      <c r="AH433" s="43">
        <f t="shared" si="19"/>
        <v>244347</v>
      </c>
      <c r="AI433" s="43">
        <f t="shared" si="20"/>
        <v>4982895</v>
      </c>
      <c r="AJ433" s="41">
        <v>2425789110</v>
      </c>
      <c r="AK433" s="41">
        <v>2679243995</v>
      </c>
      <c r="AL433" s="41">
        <v>2659744612</v>
      </c>
      <c r="AM433" s="41">
        <v>2588259239</v>
      </c>
      <c r="AN433" s="41">
        <v>886580.65075179597</v>
      </c>
      <c r="AO433" s="44"/>
    </row>
    <row r="434" spans="1:41" s="34" customFormat="1" ht="16.5" x14ac:dyDescent="0.3">
      <c r="A434" s="34" t="s">
        <v>926</v>
      </c>
      <c r="B434" s="34" t="s">
        <v>776</v>
      </c>
      <c r="C434" s="34" t="s">
        <v>889</v>
      </c>
      <c r="D434" s="39">
        <v>2</v>
      </c>
      <c r="E434" s="39" t="s">
        <v>1247</v>
      </c>
      <c r="F434" s="40" t="s">
        <v>1190</v>
      </c>
      <c r="G434" s="41">
        <v>2295595600</v>
      </c>
      <c r="H434" s="42">
        <v>1.5779999999999998</v>
      </c>
      <c r="I434" s="41">
        <v>2311882241</v>
      </c>
      <c r="J434" s="41">
        <v>6482119.9299999997</v>
      </c>
      <c r="K434" s="41">
        <v>6466854.3300000001</v>
      </c>
      <c r="L434" s="41">
        <v>0</v>
      </c>
      <c r="M434" s="41">
        <v>6466854.3300000001</v>
      </c>
      <c r="N434" s="41">
        <v>647060.80000000005</v>
      </c>
      <c r="O434" s="41">
        <v>382789.64</v>
      </c>
      <c r="P434" s="41">
        <v>275115.44</v>
      </c>
      <c r="Q434" s="41">
        <v>16374978</v>
      </c>
      <c r="R434" s="41">
        <v>0</v>
      </c>
      <c r="S434" s="41">
        <v>0</v>
      </c>
      <c r="T434" s="41">
        <v>11387786.939999999</v>
      </c>
      <c r="U434" s="41">
        <v>688678.68</v>
      </c>
      <c r="V434" s="41">
        <v>0</v>
      </c>
      <c r="W434" s="41">
        <v>36223263.829999998</v>
      </c>
      <c r="X434" s="43">
        <v>1.9044055024972199E-2</v>
      </c>
      <c r="Y434" s="41">
        <v>9679.4500000000007</v>
      </c>
      <c r="Z434" s="41">
        <v>109000</v>
      </c>
      <c r="AA434" s="41">
        <v>2373.5889999999999</v>
      </c>
      <c r="AB434" s="41">
        <v>121053.039</v>
      </c>
      <c r="AC434" s="41">
        <v>0</v>
      </c>
      <c r="AD434" s="41">
        <v>121053.039</v>
      </c>
      <c r="AE434" s="41">
        <v>0</v>
      </c>
      <c r="AF434" s="41">
        <v>0</v>
      </c>
      <c r="AG434" s="43">
        <f t="shared" si="18"/>
        <v>7771820.21</v>
      </c>
      <c r="AH434" s="43">
        <f t="shared" si="19"/>
        <v>16374978</v>
      </c>
      <c r="AI434" s="43">
        <f t="shared" si="20"/>
        <v>12076465.619999999</v>
      </c>
      <c r="AJ434" s="41">
        <v>2095332869</v>
      </c>
      <c r="AK434" s="41">
        <v>2307793416</v>
      </c>
      <c r="AL434" s="41">
        <v>2482530118</v>
      </c>
      <c r="AM434" s="41">
        <v>2295218801</v>
      </c>
      <c r="AN434" s="41">
        <v>827509.21182329406</v>
      </c>
      <c r="AO434" s="44"/>
    </row>
    <row r="435" spans="1:41" s="34" customFormat="1" ht="16.5" x14ac:dyDescent="0.3">
      <c r="A435" s="34" t="s">
        <v>927</v>
      </c>
      <c r="B435" s="34" t="s">
        <v>928</v>
      </c>
      <c r="C435" s="34" t="s">
        <v>889</v>
      </c>
      <c r="D435" s="39">
        <v>3</v>
      </c>
      <c r="E435" s="39" t="s">
        <v>1246</v>
      </c>
      <c r="F435" s="40" t="s">
        <v>1190</v>
      </c>
      <c r="G435" s="41">
        <v>454710800</v>
      </c>
      <c r="H435" s="42">
        <v>1.821</v>
      </c>
      <c r="I435" s="41">
        <v>465917855</v>
      </c>
      <c r="J435" s="41">
        <v>1306353.48</v>
      </c>
      <c r="K435" s="41">
        <v>1305988.96</v>
      </c>
      <c r="L435" s="41">
        <v>0</v>
      </c>
      <c r="M435" s="41">
        <v>1305988.96</v>
      </c>
      <c r="N435" s="41">
        <v>130678.44</v>
      </c>
      <c r="O435" s="41">
        <v>77299.03</v>
      </c>
      <c r="P435" s="41">
        <v>55561.3</v>
      </c>
      <c r="Q435" s="41">
        <v>2561378</v>
      </c>
      <c r="R435" s="41">
        <v>1395658</v>
      </c>
      <c r="S435" s="41">
        <v>0</v>
      </c>
      <c r="T435" s="41">
        <v>2750515.04</v>
      </c>
      <c r="U435" s="41">
        <v>0</v>
      </c>
      <c r="V435" s="41">
        <v>0</v>
      </c>
      <c r="W435" s="41">
        <v>8277078.7700000005</v>
      </c>
      <c r="X435" s="43">
        <v>2.4875528652791856E-2</v>
      </c>
      <c r="Y435" s="41">
        <v>1750</v>
      </c>
      <c r="Z435" s="41">
        <v>12250</v>
      </c>
      <c r="AA435" s="41">
        <v>280</v>
      </c>
      <c r="AB435" s="41">
        <v>14280</v>
      </c>
      <c r="AC435" s="41">
        <v>0</v>
      </c>
      <c r="AD435" s="41">
        <v>14280</v>
      </c>
      <c r="AE435" s="41">
        <v>0</v>
      </c>
      <c r="AF435" s="41">
        <v>0</v>
      </c>
      <c r="AG435" s="43">
        <f t="shared" si="18"/>
        <v>1569527.73</v>
      </c>
      <c r="AH435" s="43">
        <f t="shared" si="19"/>
        <v>3957036</v>
      </c>
      <c r="AI435" s="43">
        <f t="shared" si="20"/>
        <v>2750515.04</v>
      </c>
      <c r="AJ435" s="41">
        <v>389416695</v>
      </c>
      <c r="AK435" s="41">
        <v>466073748</v>
      </c>
      <c r="AL435" s="41">
        <v>497767707</v>
      </c>
      <c r="AM435" s="41">
        <v>451086050</v>
      </c>
      <c r="AN435" s="41">
        <v>165922.40307743099</v>
      </c>
      <c r="AO435" s="44"/>
    </row>
    <row r="436" spans="1:41" s="34" customFormat="1" ht="16.5" x14ac:dyDescent="0.3">
      <c r="A436" s="34" t="s">
        <v>929</v>
      </c>
      <c r="B436" s="34" t="s">
        <v>930</v>
      </c>
      <c r="C436" s="34" t="s">
        <v>889</v>
      </c>
      <c r="D436" s="39">
        <v>1</v>
      </c>
      <c r="E436" s="39" t="s">
        <v>1246</v>
      </c>
      <c r="F436" s="40" t="s">
        <v>1190</v>
      </c>
      <c r="G436" s="41">
        <v>385331200</v>
      </c>
      <c r="H436" s="42">
        <v>2.028</v>
      </c>
      <c r="I436" s="41">
        <v>455922467</v>
      </c>
      <c r="J436" s="41">
        <v>1278328.1299999999</v>
      </c>
      <c r="K436" s="41">
        <v>1278222.0199999998</v>
      </c>
      <c r="L436" s="41">
        <v>0</v>
      </c>
      <c r="M436" s="41">
        <v>1278222.0199999998</v>
      </c>
      <c r="N436" s="41">
        <v>127900.75</v>
      </c>
      <c r="O436" s="41">
        <v>75655.990000000005</v>
      </c>
      <c r="P436" s="41">
        <v>54379.85</v>
      </c>
      <c r="Q436" s="41">
        <v>0</v>
      </c>
      <c r="R436" s="41">
        <v>3777705</v>
      </c>
      <c r="S436" s="41">
        <v>0</v>
      </c>
      <c r="T436" s="41">
        <v>2498521.12</v>
      </c>
      <c r="U436" s="41">
        <v>0</v>
      </c>
      <c r="V436" s="41">
        <v>0</v>
      </c>
      <c r="W436" s="41">
        <v>7812384.7299999995</v>
      </c>
      <c r="X436" s="43">
        <v>2.2294151959993517E-2</v>
      </c>
      <c r="Y436" s="41">
        <v>1726.2</v>
      </c>
      <c r="Z436" s="41">
        <v>13750</v>
      </c>
      <c r="AA436" s="41">
        <v>309.524</v>
      </c>
      <c r="AB436" s="41">
        <v>15785.724</v>
      </c>
      <c r="AC436" s="41">
        <v>0</v>
      </c>
      <c r="AD436" s="41">
        <v>15785.724</v>
      </c>
      <c r="AE436" s="41">
        <v>0</v>
      </c>
      <c r="AF436" s="41">
        <v>0</v>
      </c>
      <c r="AG436" s="43">
        <f t="shared" si="18"/>
        <v>1536158.6099999999</v>
      </c>
      <c r="AH436" s="43">
        <f t="shared" si="19"/>
        <v>3777705</v>
      </c>
      <c r="AI436" s="43">
        <f t="shared" si="20"/>
        <v>2498521.12</v>
      </c>
      <c r="AJ436" s="41">
        <v>425423414</v>
      </c>
      <c r="AK436" s="41">
        <v>455124069</v>
      </c>
      <c r="AL436" s="41">
        <v>506881347</v>
      </c>
      <c r="AM436" s="41">
        <v>462476276.66666669</v>
      </c>
      <c r="AN436" s="41">
        <v>168960.280039551</v>
      </c>
      <c r="AO436" s="44"/>
    </row>
    <row r="437" spans="1:41" s="34" customFormat="1" ht="16.5" x14ac:dyDescent="0.3">
      <c r="A437" s="34" t="s">
        <v>931</v>
      </c>
      <c r="B437" s="34" t="s">
        <v>932</v>
      </c>
      <c r="C437" s="34" t="s">
        <v>889</v>
      </c>
      <c r="D437" s="39">
        <v>2</v>
      </c>
      <c r="E437" s="39" t="s">
        <v>1247</v>
      </c>
      <c r="F437" s="40" t="s">
        <v>1190</v>
      </c>
      <c r="G437" s="41">
        <v>793509100</v>
      </c>
      <c r="H437" s="42">
        <v>3.1499999999999995</v>
      </c>
      <c r="I437" s="41">
        <v>1278880840</v>
      </c>
      <c r="J437" s="41">
        <v>3585761.78</v>
      </c>
      <c r="K437" s="41">
        <v>3582537.75</v>
      </c>
      <c r="L437" s="41">
        <v>0</v>
      </c>
      <c r="M437" s="41">
        <v>3582537.75</v>
      </c>
      <c r="N437" s="41">
        <v>358468.66</v>
      </c>
      <c r="O437" s="41">
        <v>212045.16</v>
      </c>
      <c r="P437" s="41">
        <v>152412.5</v>
      </c>
      <c r="Q437" s="41">
        <v>17891065</v>
      </c>
      <c r="R437" s="41">
        <v>0</v>
      </c>
      <c r="S437" s="41">
        <v>0</v>
      </c>
      <c r="T437" s="41">
        <v>2622626.7599999998</v>
      </c>
      <c r="U437" s="41">
        <v>158701.82</v>
      </c>
      <c r="V437" s="41">
        <v>0</v>
      </c>
      <c r="W437" s="41">
        <v>24977857.649999999</v>
      </c>
      <c r="X437" s="43">
        <v>2.3141981157556311E-2</v>
      </c>
      <c r="Y437" s="41">
        <v>4678.7700000000004</v>
      </c>
      <c r="Z437" s="41">
        <v>40250</v>
      </c>
      <c r="AA437" s="41">
        <v>898.57540000000006</v>
      </c>
      <c r="AB437" s="41">
        <v>45827.345400000006</v>
      </c>
      <c r="AC437" s="41">
        <v>0</v>
      </c>
      <c r="AD437" s="41">
        <v>45827.345400000006</v>
      </c>
      <c r="AE437" s="41">
        <v>0</v>
      </c>
      <c r="AF437" s="41">
        <v>0</v>
      </c>
      <c r="AG437" s="43">
        <f t="shared" si="18"/>
        <v>4305464.07</v>
      </c>
      <c r="AH437" s="43">
        <f t="shared" si="19"/>
        <v>17891065</v>
      </c>
      <c r="AI437" s="43">
        <f t="shared" si="20"/>
        <v>2781328.5799999996</v>
      </c>
      <c r="AJ437" s="41">
        <v>1170199642</v>
      </c>
      <c r="AK437" s="41">
        <v>1266777617</v>
      </c>
      <c r="AL437" s="41">
        <v>1371192500</v>
      </c>
      <c r="AM437" s="41">
        <v>1269389919.6666667</v>
      </c>
      <c r="AN437" s="41">
        <v>457063.70960250002</v>
      </c>
      <c r="AO437" s="44"/>
    </row>
    <row r="438" spans="1:41" s="34" customFormat="1" ht="16.5" x14ac:dyDescent="0.3">
      <c r="A438" s="34" t="s">
        <v>933</v>
      </c>
      <c r="B438" s="34" t="s">
        <v>934</v>
      </c>
      <c r="C438" s="34" t="s">
        <v>889</v>
      </c>
      <c r="D438" s="39">
        <v>3</v>
      </c>
      <c r="E438" s="39" t="s">
        <v>1247</v>
      </c>
      <c r="F438" s="40" t="s">
        <v>1190</v>
      </c>
      <c r="G438" s="41">
        <v>3406585400</v>
      </c>
      <c r="H438" s="42">
        <v>2.4239999999999999</v>
      </c>
      <c r="I438" s="41">
        <v>5744857964</v>
      </c>
      <c r="J438" s="41">
        <v>16107593.039999999</v>
      </c>
      <c r="K438" s="41">
        <v>16098177.479999999</v>
      </c>
      <c r="L438" s="41">
        <v>0</v>
      </c>
      <c r="M438" s="41">
        <v>16098177.479999999</v>
      </c>
      <c r="N438" s="41">
        <v>1610786.37</v>
      </c>
      <c r="O438" s="41">
        <v>952814.97</v>
      </c>
      <c r="P438" s="41">
        <v>684874.58</v>
      </c>
      <c r="Q438" s="41">
        <v>45794085</v>
      </c>
      <c r="R438" s="41">
        <v>0</v>
      </c>
      <c r="S438" s="41">
        <v>0</v>
      </c>
      <c r="T438" s="41">
        <v>17347852.920000002</v>
      </c>
      <c r="U438" s="41">
        <v>68132</v>
      </c>
      <c r="V438" s="41">
        <v>0</v>
      </c>
      <c r="W438" s="41">
        <v>82556723.319999993</v>
      </c>
      <c r="X438" s="43">
        <v>1.937680806700413E-2</v>
      </c>
      <c r="Y438" s="41">
        <v>6715.06</v>
      </c>
      <c r="Z438" s="41">
        <v>94000</v>
      </c>
      <c r="AA438" s="41">
        <v>2014.3012000000001</v>
      </c>
      <c r="AB438" s="41">
        <v>102729.3612</v>
      </c>
      <c r="AC438" s="41">
        <v>0</v>
      </c>
      <c r="AD438" s="41">
        <v>102729.3612</v>
      </c>
      <c r="AE438" s="41">
        <v>0</v>
      </c>
      <c r="AF438" s="41">
        <v>0</v>
      </c>
      <c r="AG438" s="43">
        <f t="shared" si="18"/>
        <v>19346653.399999995</v>
      </c>
      <c r="AH438" s="43">
        <f t="shared" si="19"/>
        <v>45794085</v>
      </c>
      <c r="AI438" s="43">
        <f t="shared" si="20"/>
        <v>17415984.920000002</v>
      </c>
      <c r="AJ438" s="41">
        <v>5126927441</v>
      </c>
      <c r="AK438" s="41">
        <v>5715025611</v>
      </c>
      <c r="AL438" s="41">
        <v>6363880814</v>
      </c>
      <c r="AM438" s="41">
        <v>5735277955.333333</v>
      </c>
      <c r="AN438" s="41">
        <v>2121291.4833730622</v>
      </c>
      <c r="AO438" s="44"/>
    </row>
    <row r="439" spans="1:41" s="34" customFormat="1" ht="16.5" x14ac:dyDescent="0.3">
      <c r="A439" s="34" t="s">
        <v>935</v>
      </c>
      <c r="B439" s="34" t="s">
        <v>936</v>
      </c>
      <c r="C439" s="34" t="s">
        <v>889</v>
      </c>
      <c r="D439" s="39">
        <v>1</v>
      </c>
      <c r="E439" s="39" t="s">
        <v>1246</v>
      </c>
      <c r="F439" s="40" t="s">
        <v>1190</v>
      </c>
      <c r="G439" s="41">
        <v>2081798000</v>
      </c>
      <c r="H439" s="42">
        <v>1.8029999999999999</v>
      </c>
      <c r="I439" s="41">
        <v>3425746432</v>
      </c>
      <c r="J439" s="41">
        <v>9605203.4199999999</v>
      </c>
      <c r="K439" s="41">
        <v>9604102.1899999995</v>
      </c>
      <c r="L439" s="41">
        <v>0</v>
      </c>
      <c r="M439" s="41">
        <v>9604102.1899999995</v>
      </c>
      <c r="N439" s="41">
        <v>961001.45</v>
      </c>
      <c r="O439" s="41">
        <v>568453.9</v>
      </c>
      <c r="P439" s="41">
        <v>408590.32</v>
      </c>
      <c r="Q439" s="41">
        <v>15687069</v>
      </c>
      <c r="R439" s="41">
        <v>0</v>
      </c>
      <c r="S439" s="41">
        <v>0</v>
      </c>
      <c r="T439" s="41">
        <v>10080002.189999999</v>
      </c>
      <c r="U439" s="41">
        <v>208179</v>
      </c>
      <c r="V439" s="41">
        <v>0</v>
      </c>
      <c r="W439" s="41">
        <v>37517398.049999997</v>
      </c>
      <c r="X439" s="43">
        <v>1.5171488522497927E-2</v>
      </c>
      <c r="Y439" s="41">
        <v>2698.63</v>
      </c>
      <c r="Z439" s="41">
        <v>30250</v>
      </c>
      <c r="AA439" s="41">
        <v>658.97259999999994</v>
      </c>
      <c r="AB439" s="41">
        <v>33607.602599999998</v>
      </c>
      <c r="AC439" s="41">
        <v>0</v>
      </c>
      <c r="AD439" s="41">
        <v>33607.602599999998</v>
      </c>
      <c r="AE439" s="41">
        <v>0</v>
      </c>
      <c r="AF439" s="41">
        <v>0</v>
      </c>
      <c r="AG439" s="43">
        <f t="shared" si="18"/>
        <v>11542147.859999999</v>
      </c>
      <c r="AH439" s="43">
        <f t="shared" si="19"/>
        <v>15687069</v>
      </c>
      <c r="AI439" s="43">
        <f t="shared" si="20"/>
        <v>10288181.189999999</v>
      </c>
      <c r="AJ439" s="41">
        <v>3119621560</v>
      </c>
      <c r="AK439" s="41">
        <v>3404092565</v>
      </c>
      <c r="AL439" s="41">
        <v>3655483758</v>
      </c>
      <c r="AM439" s="41">
        <v>3393065961</v>
      </c>
      <c r="AN439" s="41">
        <v>1218493.3675054139</v>
      </c>
      <c r="AO439" s="44"/>
    </row>
    <row r="440" spans="1:41" s="34" customFormat="1" ht="16.5" x14ac:dyDescent="0.3">
      <c r="A440" s="34" t="s">
        <v>937</v>
      </c>
      <c r="B440" s="34" t="s">
        <v>938</v>
      </c>
      <c r="C440" s="34" t="s">
        <v>889</v>
      </c>
      <c r="D440" s="39">
        <v>2</v>
      </c>
      <c r="E440" s="39" t="s">
        <v>1246</v>
      </c>
      <c r="F440" s="40" t="s">
        <v>1190</v>
      </c>
      <c r="G440" s="41">
        <v>1705658300</v>
      </c>
      <c r="H440" s="42">
        <v>1.2839999999999998</v>
      </c>
      <c r="I440" s="41">
        <v>1528932589</v>
      </c>
      <c r="J440" s="41">
        <v>4286863.8499999996</v>
      </c>
      <c r="K440" s="41">
        <v>4261634</v>
      </c>
      <c r="L440" s="41">
        <v>0</v>
      </c>
      <c r="M440" s="41">
        <v>4261634</v>
      </c>
      <c r="N440" s="41">
        <v>426345.55</v>
      </c>
      <c r="O440" s="41">
        <v>252407.07</v>
      </c>
      <c r="P440" s="41">
        <v>181392.8</v>
      </c>
      <c r="Q440" s="41">
        <v>4497360</v>
      </c>
      <c r="R440" s="41">
        <v>4127860</v>
      </c>
      <c r="S440" s="41">
        <v>0</v>
      </c>
      <c r="T440" s="41">
        <v>8149672.0300000003</v>
      </c>
      <c r="U440" s="41">
        <v>0</v>
      </c>
      <c r="V440" s="41">
        <v>0</v>
      </c>
      <c r="W440" s="41">
        <v>21896671.449999999</v>
      </c>
      <c r="X440" s="43">
        <v>2.2116030077846877E-2</v>
      </c>
      <c r="Y440" s="41">
        <v>1000</v>
      </c>
      <c r="Z440" s="41">
        <v>4500</v>
      </c>
      <c r="AA440" s="41">
        <v>110</v>
      </c>
      <c r="AB440" s="41">
        <v>5610</v>
      </c>
      <c r="AC440" s="41">
        <v>0</v>
      </c>
      <c r="AD440" s="41">
        <v>5610</v>
      </c>
      <c r="AE440" s="41">
        <v>0</v>
      </c>
      <c r="AF440" s="41">
        <v>0</v>
      </c>
      <c r="AG440" s="43">
        <f t="shared" si="18"/>
        <v>5121779.42</v>
      </c>
      <c r="AH440" s="43">
        <f t="shared" si="19"/>
        <v>8625220</v>
      </c>
      <c r="AI440" s="43">
        <f t="shared" si="20"/>
        <v>8149672.0300000003</v>
      </c>
      <c r="AJ440" s="41">
        <v>1118833088</v>
      </c>
      <c r="AK440" s="41">
        <v>1312513672</v>
      </c>
      <c r="AL440" s="41">
        <v>1540097788</v>
      </c>
      <c r="AM440" s="41">
        <v>1323814849.3333333</v>
      </c>
      <c r="AN440" s="41">
        <v>513365.41596740403</v>
      </c>
      <c r="AO440" s="44"/>
    </row>
    <row r="441" spans="1:41" s="34" customFormat="1" ht="16.5" x14ac:dyDescent="0.3">
      <c r="A441" s="34" t="s">
        <v>939</v>
      </c>
      <c r="B441" s="34" t="s">
        <v>940</v>
      </c>
      <c r="C441" s="34" t="s">
        <v>889</v>
      </c>
      <c r="D441" s="39">
        <v>3</v>
      </c>
      <c r="E441" s="39" t="s">
        <v>1247</v>
      </c>
      <c r="F441" s="40" t="s">
        <v>1190</v>
      </c>
      <c r="G441" s="41">
        <v>1176093800</v>
      </c>
      <c r="H441" s="42">
        <v>1.7349999999999999</v>
      </c>
      <c r="I441" s="41">
        <v>1884687135</v>
      </c>
      <c r="J441" s="41">
        <v>5284338.37</v>
      </c>
      <c r="K441" s="41">
        <v>5284338.37</v>
      </c>
      <c r="L441" s="41">
        <v>0</v>
      </c>
      <c r="M441" s="41">
        <v>5284338.37</v>
      </c>
      <c r="N441" s="41">
        <v>528759.53</v>
      </c>
      <c r="O441" s="41">
        <v>312772.5</v>
      </c>
      <c r="P441" s="41">
        <v>224813.02</v>
      </c>
      <c r="Q441" s="41">
        <v>590412</v>
      </c>
      <c r="R441" s="41">
        <v>5503465</v>
      </c>
      <c r="S441" s="41">
        <v>0</v>
      </c>
      <c r="T441" s="41">
        <v>7959710.5199999996</v>
      </c>
      <c r="U441" s="41">
        <v>0</v>
      </c>
      <c r="V441" s="41">
        <v>0</v>
      </c>
      <c r="W441" s="41">
        <v>20404270.939999998</v>
      </c>
      <c r="X441" s="43">
        <v>1.3114146217154362E-2</v>
      </c>
      <c r="Y441" s="41">
        <v>1250</v>
      </c>
      <c r="Z441" s="41">
        <v>14250</v>
      </c>
      <c r="AA441" s="41">
        <v>310</v>
      </c>
      <c r="AB441" s="41">
        <v>15810</v>
      </c>
      <c r="AC441" s="41">
        <v>0</v>
      </c>
      <c r="AD441" s="41">
        <v>15810</v>
      </c>
      <c r="AE441" s="41">
        <v>0</v>
      </c>
      <c r="AF441" s="41">
        <v>0</v>
      </c>
      <c r="AG441" s="43">
        <f t="shared" si="18"/>
        <v>6350683.4199999999</v>
      </c>
      <c r="AH441" s="43">
        <f t="shared" si="19"/>
        <v>6093877</v>
      </c>
      <c r="AI441" s="43">
        <f t="shared" si="20"/>
        <v>7959710.5199999996</v>
      </c>
      <c r="AJ441" s="41">
        <v>1680635355</v>
      </c>
      <c r="AK441" s="41">
        <v>1878639129</v>
      </c>
      <c r="AL441" s="41">
        <v>2104300948</v>
      </c>
      <c r="AM441" s="41">
        <v>1887858477.3333333</v>
      </c>
      <c r="AN441" s="41">
        <v>701432.94789968396</v>
      </c>
      <c r="AO441" s="44"/>
    </row>
    <row r="442" spans="1:41" s="34" customFormat="1" ht="16.5" x14ac:dyDescent="0.3">
      <c r="A442" s="34" t="s">
        <v>941</v>
      </c>
      <c r="B442" s="34" t="s">
        <v>942</v>
      </c>
      <c r="C442" s="34" t="s">
        <v>889</v>
      </c>
      <c r="D442" s="39">
        <v>1</v>
      </c>
      <c r="E442" s="39" t="s">
        <v>1246</v>
      </c>
      <c r="F442" s="40" t="s">
        <v>1190</v>
      </c>
      <c r="G442" s="41">
        <v>1473545000</v>
      </c>
      <c r="H442" s="42">
        <v>1.2409999999999999</v>
      </c>
      <c r="I442" s="41">
        <v>2606169307</v>
      </c>
      <c r="J442" s="41">
        <v>7307250.2199999997</v>
      </c>
      <c r="K442" s="41">
        <v>7307190.5299999993</v>
      </c>
      <c r="L442" s="41">
        <v>0</v>
      </c>
      <c r="M442" s="41">
        <v>7307190.5299999993</v>
      </c>
      <c r="N442" s="41">
        <v>731169.26</v>
      </c>
      <c r="O442" s="41">
        <v>0</v>
      </c>
      <c r="P442" s="41">
        <v>310871.69</v>
      </c>
      <c r="Q442" s="41">
        <v>0</v>
      </c>
      <c r="R442" s="41">
        <v>2893723</v>
      </c>
      <c r="S442" s="41">
        <v>779280</v>
      </c>
      <c r="T442" s="41">
        <v>6112810.25</v>
      </c>
      <c r="U442" s="41">
        <v>147354.5</v>
      </c>
      <c r="V442" s="41">
        <v>0</v>
      </c>
      <c r="W442" s="41">
        <v>18282399.23</v>
      </c>
      <c r="X442" s="43">
        <v>1.1065930802571799E-2</v>
      </c>
      <c r="Y442" s="41">
        <v>500</v>
      </c>
      <c r="Z442" s="41">
        <v>12000</v>
      </c>
      <c r="AA442" s="41">
        <v>250</v>
      </c>
      <c r="AB442" s="41">
        <v>12750</v>
      </c>
      <c r="AC442" s="41">
        <v>0</v>
      </c>
      <c r="AD442" s="41">
        <v>12750</v>
      </c>
      <c r="AE442" s="41">
        <v>0</v>
      </c>
      <c r="AF442" s="41">
        <v>0</v>
      </c>
      <c r="AG442" s="43">
        <f t="shared" si="18"/>
        <v>8349231.4799999995</v>
      </c>
      <c r="AH442" s="43">
        <f t="shared" si="19"/>
        <v>3673003</v>
      </c>
      <c r="AI442" s="43">
        <f t="shared" si="20"/>
        <v>6260164.75</v>
      </c>
      <c r="AJ442" s="41">
        <v>2335093537</v>
      </c>
      <c r="AK442" s="41">
        <v>2568807101</v>
      </c>
      <c r="AL442" s="41">
        <v>2775560369</v>
      </c>
      <c r="AM442" s="41">
        <v>2559820335.6666665</v>
      </c>
      <c r="AN442" s="41">
        <v>925185.86447987705</v>
      </c>
      <c r="AO442" s="44"/>
    </row>
    <row r="443" spans="1:41" s="34" customFormat="1" ht="16.5" x14ac:dyDescent="0.3">
      <c r="A443" s="34" t="s">
        <v>943</v>
      </c>
      <c r="B443" s="34" t="s">
        <v>944</v>
      </c>
      <c r="C443" s="34" t="s">
        <v>889</v>
      </c>
      <c r="D443" s="39">
        <v>2</v>
      </c>
      <c r="E443" s="39" t="s">
        <v>1247</v>
      </c>
      <c r="F443" s="40" t="s">
        <v>1190</v>
      </c>
      <c r="G443" s="41">
        <v>230943200</v>
      </c>
      <c r="H443" s="42">
        <v>3.52</v>
      </c>
      <c r="I443" s="41">
        <v>382786654</v>
      </c>
      <c r="J443" s="41">
        <v>1073267.8999999999</v>
      </c>
      <c r="K443" s="41">
        <v>1073267.8999999999</v>
      </c>
      <c r="L443" s="41">
        <v>0</v>
      </c>
      <c r="M443" s="41">
        <v>1073267.8999999999</v>
      </c>
      <c r="N443" s="41">
        <v>107392.94</v>
      </c>
      <c r="O443" s="41">
        <v>63525.21</v>
      </c>
      <c r="P443" s="41">
        <v>45660.32</v>
      </c>
      <c r="Q443" s="41">
        <v>0</v>
      </c>
      <c r="R443" s="41">
        <v>2937458</v>
      </c>
      <c r="S443" s="41">
        <v>0</v>
      </c>
      <c r="T443" s="41">
        <v>3900503.48</v>
      </c>
      <c r="U443" s="41">
        <v>0</v>
      </c>
      <c r="V443" s="41">
        <v>0</v>
      </c>
      <c r="W443" s="41">
        <v>8127807.8499999996</v>
      </c>
      <c r="X443" s="43">
        <v>2.7932958434274423E-2</v>
      </c>
      <c r="Y443" s="41">
        <v>3750</v>
      </c>
      <c r="Z443" s="41">
        <v>12750</v>
      </c>
      <c r="AA443" s="41">
        <v>330</v>
      </c>
      <c r="AB443" s="41">
        <v>16830</v>
      </c>
      <c r="AC443" s="41">
        <v>0</v>
      </c>
      <c r="AD443" s="41">
        <v>16830</v>
      </c>
      <c r="AE443" s="41">
        <v>0</v>
      </c>
      <c r="AF443" s="41">
        <v>0</v>
      </c>
      <c r="AG443" s="43">
        <f t="shared" si="18"/>
        <v>1289846.3699999999</v>
      </c>
      <c r="AH443" s="43">
        <f t="shared" si="19"/>
        <v>2937458</v>
      </c>
      <c r="AI443" s="43">
        <f t="shared" si="20"/>
        <v>3900503.48</v>
      </c>
      <c r="AJ443" s="41">
        <v>345245793</v>
      </c>
      <c r="AK443" s="41">
        <v>381119233</v>
      </c>
      <c r="AL443" s="41">
        <v>420738204</v>
      </c>
      <c r="AM443" s="41">
        <v>382367743.33333331</v>
      </c>
      <c r="AN443" s="41">
        <v>140245.92775393199</v>
      </c>
      <c r="AO443" s="44"/>
    </row>
    <row r="444" spans="1:41" s="34" customFormat="1" ht="16.5" x14ac:dyDescent="0.3">
      <c r="A444" s="34" t="s">
        <v>945</v>
      </c>
      <c r="B444" s="34" t="s">
        <v>946</v>
      </c>
      <c r="C444" s="34" t="s">
        <v>889</v>
      </c>
      <c r="D444" s="39">
        <v>3</v>
      </c>
      <c r="E444" s="39" t="s">
        <v>1247</v>
      </c>
      <c r="F444" s="40" t="s">
        <v>1190</v>
      </c>
      <c r="G444" s="41">
        <v>4527082400</v>
      </c>
      <c r="H444" s="42">
        <v>2.6229999999999998</v>
      </c>
      <c r="I444" s="41">
        <v>8102158197</v>
      </c>
      <c r="J444" s="41">
        <v>22717057.199999999</v>
      </c>
      <c r="K444" s="41">
        <v>22707973.419999998</v>
      </c>
      <c r="L444" s="41">
        <v>0</v>
      </c>
      <c r="M444" s="41">
        <v>22707973.419999998</v>
      </c>
      <c r="N444" s="41">
        <v>2272181.7400000002</v>
      </c>
      <c r="O444" s="41">
        <v>1344059.55</v>
      </c>
      <c r="P444" s="41">
        <v>966064.6</v>
      </c>
      <c r="Q444" s="41">
        <v>37107633</v>
      </c>
      <c r="R444" s="41">
        <v>10333952</v>
      </c>
      <c r="S444" s="41">
        <v>0</v>
      </c>
      <c r="T444" s="41">
        <v>43550784.25</v>
      </c>
      <c r="U444" s="41">
        <v>452708.24</v>
      </c>
      <c r="V444" s="41">
        <v>0</v>
      </c>
      <c r="W444" s="41">
        <v>118735356.8</v>
      </c>
      <c r="X444" s="43">
        <v>2.3282275323623688E-2</v>
      </c>
      <c r="Y444" s="41">
        <v>34917.899999999994</v>
      </c>
      <c r="Z444" s="41">
        <v>204500</v>
      </c>
      <c r="AA444" s="41">
        <v>4788.3580000000002</v>
      </c>
      <c r="AB444" s="41">
        <v>244206.258</v>
      </c>
      <c r="AC444" s="41">
        <v>-4000</v>
      </c>
      <c r="AD444" s="41">
        <v>240206.258</v>
      </c>
      <c r="AE444" s="41">
        <v>0</v>
      </c>
      <c r="AF444" s="41">
        <v>0</v>
      </c>
      <c r="AG444" s="43">
        <f t="shared" si="18"/>
        <v>27290279.309999999</v>
      </c>
      <c r="AH444" s="43">
        <f t="shared" si="19"/>
        <v>47441585</v>
      </c>
      <c r="AI444" s="43">
        <f t="shared" si="20"/>
        <v>44003492.490000002</v>
      </c>
      <c r="AJ444" s="41">
        <v>7257276083</v>
      </c>
      <c r="AK444" s="41">
        <v>8021874754</v>
      </c>
      <c r="AL444" s="41">
        <v>8731113597</v>
      </c>
      <c r="AM444" s="41">
        <v>8003421478</v>
      </c>
      <c r="AN444" s="41">
        <v>2910368.2886288012</v>
      </c>
      <c r="AO444" s="44"/>
    </row>
    <row r="445" spans="1:41" s="34" customFormat="1" ht="16.5" x14ac:dyDescent="0.3">
      <c r="A445" s="34" t="s">
        <v>947</v>
      </c>
      <c r="B445" s="34" t="s">
        <v>948</v>
      </c>
      <c r="C445" s="34" t="s">
        <v>889</v>
      </c>
      <c r="D445" s="39">
        <v>1</v>
      </c>
      <c r="E445" s="39" t="s">
        <v>1246</v>
      </c>
      <c r="F445" s="40" t="s">
        <v>1190</v>
      </c>
      <c r="G445" s="41">
        <v>2087309700</v>
      </c>
      <c r="H445" s="42">
        <v>1.0659999999999998</v>
      </c>
      <c r="I445" s="41">
        <v>3420623221</v>
      </c>
      <c r="J445" s="41">
        <v>9590838.8200000003</v>
      </c>
      <c r="K445" s="41">
        <v>9587734.6699999999</v>
      </c>
      <c r="L445" s="41">
        <v>0</v>
      </c>
      <c r="M445" s="41">
        <v>9587734.6699999999</v>
      </c>
      <c r="N445" s="41">
        <v>959364.32</v>
      </c>
      <c r="O445" s="41">
        <v>0</v>
      </c>
      <c r="P445" s="41">
        <v>407892.28</v>
      </c>
      <c r="Q445" s="41">
        <v>0</v>
      </c>
      <c r="R445" s="41">
        <v>5352557</v>
      </c>
      <c r="S445" s="41">
        <v>1022482</v>
      </c>
      <c r="T445" s="41">
        <v>4910000</v>
      </c>
      <c r="U445" s="41">
        <v>0</v>
      </c>
      <c r="V445" s="41">
        <v>0</v>
      </c>
      <c r="W445" s="41">
        <v>22240030.27</v>
      </c>
      <c r="X445" s="43">
        <v>1.0023125121888011E-2</v>
      </c>
      <c r="Y445" s="41">
        <v>500</v>
      </c>
      <c r="Z445" s="41">
        <v>17250</v>
      </c>
      <c r="AA445" s="41">
        <v>355</v>
      </c>
      <c r="AB445" s="41">
        <v>18105</v>
      </c>
      <c r="AC445" s="41">
        <v>0</v>
      </c>
      <c r="AD445" s="41">
        <v>18105</v>
      </c>
      <c r="AE445" s="41">
        <v>0</v>
      </c>
      <c r="AF445" s="41">
        <v>0</v>
      </c>
      <c r="AG445" s="43">
        <f t="shared" si="18"/>
        <v>10954991.27</v>
      </c>
      <c r="AH445" s="43">
        <f t="shared" si="19"/>
        <v>6375039</v>
      </c>
      <c r="AI445" s="43">
        <f t="shared" si="20"/>
        <v>4910000</v>
      </c>
      <c r="AJ445" s="41">
        <v>3095431763</v>
      </c>
      <c r="AK445" s="41">
        <v>3370195905</v>
      </c>
      <c r="AL445" s="41">
        <v>3742710597</v>
      </c>
      <c r="AM445" s="41">
        <v>3402779421.6666665</v>
      </c>
      <c r="AN445" s="41">
        <v>1247568.9514298011</v>
      </c>
      <c r="AO445" s="44"/>
    </row>
    <row r="446" spans="1:41" s="34" customFormat="1" ht="16.5" x14ac:dyDescent="0.3">
      <c r="A446" s="34" t="s">
        <v>949</v>
      </c>
      <c r="B446" s="34" t="s">
        <v>950</v>
      </c>
      <c r="C446" s="34" t="s">
        <v>889</v>
      </c>
      <c r="D446" s="39">
        <v>2</v>
      </c>
      <c r="E446" s="39" t="s">
        <v>1247</v>
      </c>
      <c r="F446" s="40" t="s">
        <v>1190</v>
      </c>
      <c r="G446" s="41">
        <v>447971600</v>
      </c>
      <c r="H446" s="42">
        <v>3.2010000000000001</v>
      </c>
      <c r="I446" s="41">
        <v>732009294</v>
      </c>
      <c r="J446" s="41">
        <v>2052420.72</v>
      </c>
      <c r="K446" s="41">
        <v>2053362.8599999999</v>
      </c>
      <c r="L446" s="41">
        <v>0</v>
      </c>
      <c r="M446" s="41">
        <v>2053362.8599999999</v>
      </c>
      <c r="N446" s="41">
        <v>205469.36</v>
      </c>
      <c r="O446" s="41">
        <v>121534.45</v>
      </c>
      <c r="P446" s="41">
        <v>87361.15</v>
      </c>
      <c r="Q446" s="41">
        <v>4063954</v>
      </c>
      <c r="R446" s="41">
        <v>3446635</v>
      </c>
      <c r="S446" s="41">
        <v>0</v>
      </c>
      <c r="T446" s="41">
        <v>4357744.16</v>
      </c>
      <c r="U446" s="41">
        <v>0</v>
      </c>
      <c r="V446" s="41">
        <v>0</v>
      </c>
      <c r="W446" s="41">
        <v>14336060.98</v>
      </c>
      <c r="X446" s="43">
        <v>2.3048609683879659E-2</v>
      </c>
      <c r="Y446" s="41">
        <v>4501.37</v>
      </c>
      <c r="Z446" s="41">
        <v>27500</v>
      </c>
      <c r="AA446" s="41">
        <v>640.02739999999994</v>
      </c>
      <c r="AB446" s="41">
        <v>32641.397399999998</v>
      </c>
      <c r="AC446" s="41">
        <v>0</v>
      </c>
      <c r="AD446" s="41">
        <v>32641.397399999998</v>
      </c>
      <c r="AE446" s="41">
        <v>0</v>
      </c>
      <c r="AF446" s="41">
        <v>0</v>
      </c>
      <c r="AG446" s="43">
        <f t="shared" si="18"/>
        <v>2467727.8199999998</v>
      </c>
      <c r="AH446" s="43">
        <f t="shared" si="19"/>
        <v>7510589</v>
      </c>
      <c r="AI446" s="43">
        <f t="shared" si="20"/>
        <v>4357744.16</v>
      </c>
      <c r="AJ446" s="41">
        <v>651031805</v>
      </c>
      <c r="AK446" s="41">
        <v>719161427</v>
      </c>
      <c r="AL446" s="41">
        <v>807010629</v>
      </c>
      <c r="AM446" s="41">
        <v>725734620.33333337</v>
      </c>
      <c r="AN446" s="41">
        <v>269003.27399645699</v>
      </c>
      <c r="AO446" s="44"/>
    </row>
    <row r="447" spans="1:41" s="34" customFormat="1" ht="16.5" x14ac:dyDescent="0.3">
      <c r="A447" s="34" t="s">
        <v>951</v>
      </c>
      <c r="B447" s="34" t="s">
        <v>952</v>
      </c>
      <c r="C447" s="34" t="s">
        <v>889</v>
      </c>
      <c r="D447" s="39">
        <v>3</v>
      </c>
      <c r="E447" s="39" t="s">
        <v>1247</v>
      </c>
      <c r="F447" s="40" t="s">
        <v>1190</v>
      </c>
      <c r="G447" s="41">
        <v>2724679100</v>
      </c>
      <c r="H447" s="42">
        <v>3.0829999999999997</v>
      </c>
      <c r="I447" s="41">
        <v>4544918729</v>
      </c>
      <c r="J447" s="41">
        <v>12743169.939999999</v>
      </c>
      <c r="K447" s="41">
        <v>12739335.939999999</v>
      </c>
      <c r="L447" s="41">
        <v>0</v>
      </c>
      <c r="M447" s="41">
        <v>12739335.939999999</v>
      </c>
      <c r="N447" s="41">
        <v>1274713.8999999999</v>
      </c>
      <c r="O447" s="41">
        <v>754029.67</v>
      </c>
      <c r="P447" s="41">
        <v>541977.09</v>
      </c>
      <c r="Q447" s="41">
        <v>41615055</v>
      </c>
      <c r="R447" s="41">
        <v>0</v>
      </c>
      <c r="S447" s="41">
        <v>0</v>
      </c>
      <c r="T447" s="41">
        <v>26779332.539999999</v>
      </c>
      <c r="U447" s="41">
        <v>272775.31</v>
      </c>
      <c r="V447" s="41">
        <v>0</v>
      </c>
      <c r="W447" s="41">
        <v>83977219.450000003</v>
      </c>
      <c r="X447" s="43">
        <v>2.6289735762526807E-2</v>
      </c>
      <c r="Y447" s="41">
        <v>25480.14</v>
      </c>
      <c r="Z447" s="41">
        <v>255500</v>
      </c>
      <c r="AA447" s="41">
        <v>5619.6028000000006</v>
      </c>
      <c r="AB447" s="41">
        <v>286599.74280000001</v>
      </c>
      <c r="AC447" s="41">
        <v>0</v>
      </c>
      <c r="AD447" s="41">
        <v>286599.74280000001</v>
      </c>
      <c r="AE447" s="41">
        <v>0</v>
      </c>
      <c r="AF447" s="41">
        <v>0</v>
      </c>
      <c r="AG447" s="43">
        <f t="shared" si="18"/>
        <v>15310056.6</v>
      </c>
      <c r="AH447" s="43">
        <f t="shared" si="19"/>
        <v>41615055</v>
      </c>
      <c r="AI447" s="43">
        <f t="shared" si="20"/>
        <v>27052107.849999998</v>
      </c>
      <c r="AJ447" s="41">
        <v>4055988867</v>
      </c>
      <c r="AK447" s="41">
        <v>4514819713</v>
      </c>
      <c r="AL447" s="41">
        <v>4938696937</v>
      </c>
      <c r="AM447" s="41">
        <v>4503168505.666667</v>
      </c>
      <c r="AN447" s="41">
        <v>1646230.666101021</v>
      </c>
      <c r="AO447" s="44"/>
    </row>
    <row r="448" spans="1:41" s="34" customFormat="1" ht="16.5" x14ac:dyDescent="0.3">
      <c r="A448" s="34" t="s">
        <v>953</v>
      </c>
      <c r="B448" s="34" t="s">
        <v>954</v>
      </c>
      <c r="C448" s="34" t="s">
        <v>955</v>
      </c>
      <c r="D448" s="39">
        <v>1</v>
      </c>
      <c r="E448" s="39" t="s">
        <v>1246</v>
      </c>
      <c r="F448" s="40" t="s">
        <v>1190</v>
      </c>
      <c r="G448" s="41">
        <v>729422900</v>
      </c>
      <c r="H448" s="42">
        <v>4.718</v>
      </c>
      <c r="I448" s="41">
        <v>1233409670</v>
      </c>
      <c r="J448" s="41">
        <v>5822611.1799999997</v>
      </c>
      <c r="K448" s="41">
        <v>5816164.25</v>
      </c>
      <c r="L448" s="41">
        <v>0</v>
      </c>
      <c r="M448" s="41">
        <v>5816164.25</v>
      </c>
      <c r="N448" s="41">
        <v>0</v>
      </c>
      <c r="O448" s="41">
        <v>0</v>
      </c>
      <c r="P448" s="41">
        <v>123212.35</v>
      </c>
      <c r="Q448" s="41">
        <v>19072309</v>
      </c>
      <c r="R448" s="41">
        <v>0</v>
      </c>
      <c r="S448" s="41">
        <v>0</v>
      </c>
      <c r="T448" s="41">
        <v>8809155.5600000005</v>
      </c>
      <c r="U448" s="41">
        <v>182357</v>
      </c>
      <c r="V448" s="41">
        <v>410413</v>
      </c>
      <c r="W448" s="41">
        <v>34413611.160000004</v>
      </c>
      <c r="X448" s="43">
        <v>4.1545235422381123E-2</v>
      </c>
      <c r="Y448" s="41">
        <v>3750</v>
      </c>
      <c r="Z448" s="41">
        <v>33250</v>
      </c>
      <c r="AA448" s="41">
        <v>740</v>
      </c>
      <c r="AB448" s="41">
        <v>37740</v>
      </c>
      <c r="AC448" s="41">
        <v>0</v>
      </c>
      <c r="AD448" s="41">
        <v>37740</v>
      </c>
      <c r="AE448" s="41">
        <v>0</v>
      </c>
      <c r="AF448" s="41">
        <v>0</v>
      </c>
      <c r="AG448" s="43">
        <f t="shared" si="18"/>
        <v>5939376.5999999996</v>
      </c>
      <c r="AH448" s="43">
        <f t="shared" si="19"/>
        <v>19072309</v>
      </c>
      <c r="AI448" s="43">
        <f t="shared" si="20"/>
        <v>9401925.5600000005</v>
      </c>
      <c r="AJ448" s="41">
        <v>1168897016</v>
      </c>
      <c r="AK448" s="41">
        <v>1231240675</v>
      </c>
      <c r="AL448" s="41">
        <v>1361117559</v>
      </c>
      <c r="AM448" s="41">
        <v>1253751750</v>
      </c>
      <c r="AN448" s="41">
        <v>453705.39929414698</v>
      </c>
      <c r="AO448" s="44"/>
    </row>
    <row r="449" spans="1:41" s="34" customFormat="1" ht="16.5" x14ac:dyDescent="0.3">
      <c r="A449" s="34" t="s">
        <v>956</v>
      </c>
      <c r="B449" s="34" t="s">
        <v>957</v>
      </c>
      <c r="C449" s="34" t="s">
        <v>955</v>
      </c>
      <c r="D449" s="39">
        <v>2</v>
      </c>
      <c r="E449" s="39" t="s">
        <v>1246</v>
      </c>
      <c r="F449" s="40" t="s">
        <v>1190</v>
      </c>
      <c r="G449" s="41">
        <v>5389204439</v>
      </c>
      <c r="H449" s="42">
        <v>6.1290000000000004</v>
      </c>
      <c r="I449" s="41">
        <v>15061250507</v>
      </c>
      <c r="J449" s="41">
        <v>71100306.459999993</v>
      </c>
      <c r="K449" s="41">
        <v>70928591.179999992</v>
      </c>
      <c r="L449" s="41">
        <v>0</v>
      </c>
      <c r="M449" s="41">
        <v>70928591.179999992</v>
      </c>
      <c r="N449" s="41">
        <v>0</v>
      </c>
      <c r="O449" s="41">
        <v>0</v>
      </c>
      <c r="P449" s="41">
        <v>1502858.91</v>
      </c>
      <c r="Q449" s="41">
        <v>158802220</v>
      </c>
      <c r="R449" s="41">
        <v>0</v>
      </c>
      <c r="S449" s="41">
        <v>0</v>
      </c>
      <c r="T449" s="41">
        <v>93525039</v>
      </c>
      <c r="U449" s="41">
        <v>538920</v>
      </c>
      <c r="V449" s="41">
        <v>4964828</v>
      </c>
      <c r="W449" s="41">
        <v>330262457.08999997</v>
      </c>
      <c r="X449" s="43">
        <v>5.259736851801252E-2</v>
      </c>
      <c r="Y449" s="41">
        <v>36302.750000000007</v>
      </c>
      <c r="Z449" s="41">
        <v>201000</v>
      </c>
      <c r="AA449" s="41">
        <v>4746.0550000000003</v>
      </c>
      <c r="AB449" s="41">
        <v>242048.80499999999</v>
      </c>
      <c r="AC449" s="41">
        <v>-1250</v>
      </c>
      <c r="AD449" s="41">
        <v>240798.80499999999</v>
      </c>
      <c r="AE449" s="41">
        <v>0</v>
      </c>
      <c r="AF449" s="41">
        <v>0</v>
      </c>
      <c r="AG449" s="43">
        <f t="shared" si="18"/>
        <v>72431450.089999989</v>
      </c>
      <c r="AH449" s="43">
        <f t="shared" si="19"/>
        <v>158802220</v>
      </c>
      <c r="AI449" s="43">
        <f t="shared" si="20"/>
        <v>99028787</v>
      </c>
      <c r="AJ449" s="41">
        <v>13903318841</v>
      </c>
      <c r="AK449" s="41">
        <v>14888942920</v>
      </c>
      <c r="AL449" s="41">
        <v>16893579542</v>
      </c>
      <c r="AM449" s="41">
        <v>15228613767.666666</v>
      </c>
      <c r="AN449" s="41">
        <v>5632927.7607332729</v>
      </c>
      <c r="AO449" s="44"/>
    </row>
    <row r="450" spans="1:41" s="34" customFormat="1" ht="16.5" x14ac:dyDescent="0.3">
      <c r="A450" s="34" t="s">
        <v>958</v>
      </c>
      <c r="B450" s="34" t="s">
        <v>959</v>
      </c>
      <c r="C450" s="34" t="s">
        <v>955</v>
      </c>
      <c r="D450" s="39">
        <v>3</v>
      </c>
      <c r="E450" s="39" t="s">
        <v>1246</v>
      </c>
      <c r="F450" s="40" t="s">
        <v>1190</v>
      </c>
      <c r="G450" s="41">
        <v>504416700</v>
      </c>
      <c r="H450" s="42">
        <v>5.4279999999999999</v>
      </c>
      <c r="I450" s="41">
        <v>987993278</v>
      </c>
      <c r="J450" s="41">
        <v>4664063.24</v>
      </c>
      <c r="K450" s="41">
        <v>4656729.74</v>
      </c>
      <c r="L450" s="41">
        <v>0</v>
      </c>
      <c r="M450" s="41">
        <v>4656729.74</v>
      </c>
      <c r="N450" s="41">
        <v>0</v>
      </c>
      <c r="O450" s="41">
        <v>0</v>
      </c>
      <c r="P450" s="41">
        <v>98654.42</v>
      </c>
      <c r="Q450" s="41">
        <v>6832508</v>
      </c>
      <c r="R450" s="41">
        <v>5540872</v>
      </c>
      <c r="S450" s="41">
        <v>0</v>
      </c>
      <c r="T450" s="41">
        <v>9921397.4499999993</v>
      </c>
      <c r="U450" s="41">
        <v>0</v>
      </c>
      <c r="V450" s="41">
        <v>328310.74</v>
      </c>
      <c r="W450" s="41">
        <v>27378472.349999998</v>
      </c>
      <c r="X450" s="43">
        <v>4.3596985169535724E-2</v>
      </c>
      <c r="Y450" s="41">
        <v>4500</v>
      </c>
      <c r="Z450" s="41">
        <v>14250</v>
      </c>
      <c r="AA450" s="41">
        <v>375</v>
      </c>
      <c r="AB450" s="41">
        <v>19125</v>
      </c>
      <c r="AC450" s="41">
        <v>0</v>
      </c>
      <c r="AD450" s="41">
        <v>19125</v>
      </c>
      <c r="AE450" s="41">
        <v>0</v>
      </c>
      <c r="AF450" s="41">
        <v>0</v>
      </c>
      <c r="AG450" s="43">
        <f t="shared" ref="AG450:AG513" si="21">SUM(M450:P450)</f>
        <v>4755384.16</v>
      </c>
      <c r="AH450" s="43">
        <f t="shared" ref="AH450:AH513" si="22">SUM(Q450:S450)</f>
        <v>12373380</v>
      </c>
      <c r="AI450" s="43">
        <f t="shared" ref="AI450:AI513" si="23">SUM(T450:V450)</f>
        <v>10249708.189999999</v>
      </c>
      <c r="AJ450" s="41">
        <v>914863801</v>
      </c>
      <c r="AK450" s="41">
        <v>984933190</v>
      </c>
      <c r="AL450" s="41">
        <v>1096796477</v>
      </c>
      <c r="AM450" s="41">
        <v>998864489.33333337</v>
      </c>
      <c r="AN450" s="41">
        <v>365598.46006784099</v>
      </c>
      <c r="AO450" s="44"/>
    </row>
    <row r="451" spans="1:41" s="34" customFormat="1" ht="16.5" x14ac:dyDescent="0.3">
      <c r="A451" s="34" t="s">
        <v>960</v>
      </c>
      <c r="B451" s="34" t="s">
        <v>961</v>
      </c>
      <c r="C451" s="34" t="s">
        <v>955</v>
      </c>
      <c r="D451" s="39">
        <v>1</v>
      </c>
      <c r="E451" s="39" t="s">
        <v>1246</v>
      </c>
      <c r="F451" s="40" t="s">
        <v>1190</v>
      </c>
      <c r="G451" s="41">
        <v>2678848339</v>
      </c>
      <c r="H451" s="42">
        <v>3.1439999999999997</v>
      </c>
      <c r="I451" s="41">
        <v>3635910589</v>
      </c>
      <c r="J451" s="41">
        <v>17164202.73</v>
      </c>
      <c r="K451" s="41">
        <v>17150477.210000001</v>
      </c>
      <c r="L451" s="41">
        <v>0</v>
      </c>
      <c r="M451" s="41">
        <v>17150477.210000001</v>
      </c>
      <c r="N451" s="41">
        <v>0</v>
      </c>
      <c r="O451" s="41">
        <v>0</v>
      </c>
      <c r="P451" s="41">
        <v>363328.44</v>
      </c>
      <c r="Q451" s="41">
        <v>46767029</v>
      </c>
      <c r="R451" s="41">
        <v>0</v>
      </c>
      <c r="S451" s="41">
        <v>0</v>
      </c>
      <c r="T451" s="41">
        <v>18732227.579999998</v>
      </c>
      <c r="U451" s="41">
        <v>0</v>
      </c>
      <c r="V451" s="41">
        <v>1197977.42</v>
      </c>
      <c r="W451" s="41">
        <v>84211039.650000006</v>
      </c>
      <c r="X451" s="43">
        <v>5.6707219859475286E-2</v>
      </c>
      <c r="Y451" s="41">
        <v>5555.48</v>
      </c>
      <c r="Z451" s="41">
        <v>62000</v>
      </c>
      <c r="AA451" s="41">
        <v>1351.1096</v>
      </c>
      <c r="AB451" s="41">
        <v>68906.589599999992</v>
      </c>
      <c r="AC451" s="41">
        <v>0</v>
      </c>
      <c r="AD451" s="41">
        <v>68906.589599999992</v>
      </c>
      <c r="AE451" s="41">
        <v>0</v>
      </c>
      <c r="AF451" s="41">
        <v>0</v>
      </c>
      <c r="AG451" s="43">
        <f t="shared" si="21"/>
        <v>17513805.650000002</v>
      </c>
      <c r="AH451" s="43">
        <f t="shared" si="22"/>
        <v>46767029</v>
      </c>
      <c r="AI451" s="43">
        <f t="shared" si="23"/>
        <v>19930205</v>
      </c>
      <c r="AJ451" s="41">
        <v>3303081625</v>
      </c>
      <c r="AK451" s="41">
        <v>3593935056</v>
      </c>
      <c r="AL451" s="41">
        <v>3873966161</v>
      </c>
      <c r="AM451" s="41">
        <v>3590327614</v>
      </c>
      <c r="AN451" s="41">
        <v>1291321.0086777001</v>
      </c>
      <c r="AO451" s="44"/>
    </row>
    <row r="452" spans="1:41" s="34" customFormat="1" ht="16.5" x14ac:dyDescent="0.3">
      <c r="A452" s="34" t="s">
        <v>962</v>
      </c>
      <c r="B452" s="34" t="s">
        <v>963</v>
      </c>
      <c r="C452" s="34" t="s">
        <v>955</v>
      </c>
      <c r="D452" s="39">
        <v>2</v>
      </c>
      <c r="E452" s="39" t="s">
        <v>1246</v>
      </c>
      <c r="F452" s="40" t="s">
        <v>1190</v>
      </c>
      <c r="G452" s="41">
        <v>1544113800</v>
      </c>
      <c r="H452" s="42">
        <v>3.496</v>
      </c>
      <c r="I452" s="41">
        <v>2487384801</v>
      </c>
      <c r="J452" s="41">
        <v>11742306.630000001</v>
      </c>
      <c r="K452" s="41">
        <v>11699518.640000001</v>
      </c>
      <c r="L452" s="41">
        <v>0</v>
      </c>
      <c r="M452" s="41">
        <v>11699518.640000001</v>
      </c>
      <c r="N452" s="41">
        <v>0</v>
      </c>
      <c r="O452" s="41">
        <v>0</v>
      </c>
      <c r="P452" s="41">
        <v>247906.21</v>
      </c>
      <c r="Q452" s="41">
        <v>16942192</v>
      </c>
      <c r="R452" s="41">
        <v>7394903</v>
      </c>
      <c r="S452" s="41">
        <v>0</v>
      </c>
      <c r="T452" s="41">
        <v>16792645.960000001</v>
      </c>
      <c r="U452" s="41">
        <v>77205.69</v>
      </c>
      <c r="V452" s="41">
        <v>823513</v>
      </c>
      <c r="W452" s="41">
        <v>53977884.5</v>
      </c>
      <c r="X452" s="43">
        <v>3.1204168743843106E-2</v>
      </c>
      <c r="Y452" s="41">
        <v>5232.88</v>
      </c>
      <c r="Z452" s="41">
        <v>41000</v>
      </c>
      <c r="AA452" s="41">
        <v>924.6576</v>
      </c>
      <c r="AB452" s="41">
        <v>47157.537599999996</v>
      </c>
      <c r="AC452" s="41">
        <v>-250</v>
      </c>
      <c r="AD452" s="41">
        <v>46907.537599999996</v>
      </c>
      <c r="AE452" s="41">
        <v>0</v>
      </c>
      <c r="AF452" s="41">
        <v>0</v>
      </c>
      <c r="AG452" s="43">
        <f t="shared" si="21"/>
        <v>11947424.850000001</v>
      </c>
      <c r="AH452" s="43">
        <f t="shared" si="22"/>
        <v>24337095</v>
      </c>
      <c r="AI452" s="43">
        <f t="shared" si="23"/>
        <v>17693364.650000002</v>
      </c>
      <c r="AJ452" s="41">
        <v>2183619587</v>
      </c>
      <c r="AK452" s="41">
        <v>2465932359</v>
      </c>
      <c r="AL452" s="41">
        <v>2707534471</v>
      </c>
      <c r="AM452" s="41">
        <v>2452362139</v>
      </c>
      <c r="AN452" s="41">
        <v>904047.15295194299</v>
      </c>
      <c r="AO452" s="44"/>
    </row>
    <row r="453" spans="1:41" s="34" customFormat="1" ht="16.5" x14ac:dyDescent="0.3">
      <c r="A453" s="34" t="s">
        <v>964</v>
      </c>
      <c r="B453" s="34" t="s">
        <v>965</v>
      </c>
      <c r="C453" s="34" t="s">
        <v>955</v>
      </c>
      <c r="D453" s="39">
        <v>3</v>
      </c>
      <c r="E453" s="39" t="s">
        <v>1247</v>
      </c>
      <c r="F453" s="40" t="s">
        <v>1190</v>
      </c>
      <c r="G453" s="41">
        <v>1194715793</v>
      </c>
      <c r="H453" s="42">
        <v>3.1869999999999998</v>
      </c>
      <c r="I453" s="41">
        <v>1861373131</v>
      </c>
      <c r="J453" s="41">
        <v>8787065.8499999996</v>
      </c>
      <c r="K453" s="41">
        <v>8780358.459999999</v>
      </c>
      <c r="L453" s="41">
        <v>0</v>
      </c>
      <c r="M453" s="41">
        <v>8780358.459999999</v>
      </c>
      <c r="N453" s="41">
        <v>0</v>
      </c>
      <c r="O453" s="41">
        <v>0</v>
      </c>
      <c r="P453" s="41">
        <v>186010.79</v>
      </c>
      <c r="Q453" s="41">
        <v>13153990</v>
      </c>
      <c r="R453" s="41">
        <v>2087133</v>
      </c>
      <c r="S453" s="41">
        <v>0</v>
      </c>
      <c r="T453" s="41">
        <v>13242931.42</v>
      </c>
      <c r="U453" s="41">
        <v>0</v>
      </c>
      <c r="V453" s="41">
        <v>618520</v>
      </c>
      <c r="W453" s="41">
        <v>38068943.670000002</v>
      </c>
      <c r="X453" s="43">
        <v>2.8065890419009563E-2</v>
      </c>
      <c r="Y453" s="41">
        <v>3895.2</v>
      </c>
      <c r="Z453" s="41">
        <v>40250</v>
      </c>
      <c r="AA453" s="41">
        <v>882.904</v>
      </c>
      <c r="AB453" s="41">
        <v>45028.103999999999</v>
      </c>
      <c r="AC453" s="41">
        <v>-250</v>
      </c>
      <c r="AD453" s="41">
        <v>44778.103999999999</v>
      </c>
      <c r="AE453" s="41">
        <v>0</v>
      </c>
      <c r="AF453" s="41">
        <v>0</v>
      </c>
      <c r="AG453" s="43">
        <f t="shared" si="21"/>
        <v>8966369.2499999981</v>
      </c>
      <c r="AH453" s="43">
        <f t="shared" si="22"/>
        <v>15241123</v>
      </c>
      <c r="AI453" s="43">
        <f t="shared" si="23"/>
        <v>13861451.42</v>
      </c>
      <c r="AJ453" s="41">
        <v>1706450659</v>
      </c>
      <c r="AK453" s="41">
        <v>1855557276</v>
      </c>
      <c r="AL453" s="41">
        <v>1974735785</v>
      </c>
      <c r="AM453" s="41">
        <v>1845581240</v>
      </c>
      <c r="AN453" s="41">
        <v>658244.81775452406</v>
      </c>
      <c r="AO453" s="44"/>
    </row>
    <row r="454" spans="1:41" s="34" customFormat="1" ht="16.5" x14ac:dyDescent="0.3">
      <c r="A454" s="34" t="s">
        <v>966</v>
      </c>
      <c r="B454" s="34" t="s">
        <v>967</v>
      </c>
      <c r="C454" s="34" t="s">
        <v>955</v>
      </c>
      <c r="D454" s="39">
        <v>1</v>
      </c>
      <c r="E454" s="39" t="s">
        <v>1246</v>
      </c>
      <c r="F454" s="40"/>
      <c r="G454" s="41">
        <v>2963048857</v>
      </c>
      <c r="H454" s="42">
        <v>4.258</v>
      </c>
      <c r="I454" s="41">
        <v>5969928371</v>
      </c>
      <c r="J454" s="41">
        <v>28182502.940000001</v>
      </c>
      <c r="K454" s="41">
        <v>27982407.23</v>
      </c>
      <c r="L454" s="41">
        <v>0</v>
      </c>
      <c r="M454" s="41">
        <v>27982407.23</v>
      </c>
      <c r="N454" s="41">
        <v>0</v>
      </c>
      <c r="O454" s="41">
        <v>0</v>
      </c>
      <c r="P454" s="41">
        <v>593212.39</v>
      </c>
      <c r="Q454" s="41">
        <v>17673029</v>
      </c>
      <c r="R454" s="41">
        <v>0</v>
      </c>
      <c r="S454" s="41">
        <v>0</v>
      </c>
      <c r="T454" s="41">
        <v>77954421</v>
      </c>
      <c r="U454" s="41">
        <v>0</v>
      </c>
      <c r="V454" s="41">
        <v>1945659</v>
      </c>
      <c r="W454" s="41">
        <v>126148728.62</v>
      </c>
      <c r="X454" s="43">
        <v>3.3673718734112019E-2</v>
      </c>
      <c r="Y454" s="41">
        <v>13134.25</v>
      </c>
      <c r="Z454" s="41">
        <v>26750</v>
      </c>
      <c r="AA454" s="41">
        <v>797.68500000000006</v>
      </c>
      <c r="AB454" s="41">
        <v>40681.934999999998</v>
      </c>
      <c r="AC454" s="41">
        <v>0</v>
      </c>
      <c r="AD454" s="41">
        <v>40681.934999999998</v>
      </c>
      <c r="AE454" s="41">
        <v>0</v>
      </c>
      <c r="AF454" s="41">
        <v>0</v>
      </c>
      <c r="AG454" s="43">
        <f t="shared" si="21"/>
        <v>28575619.620000001</v>
      </c>
      <c r="AH454" s="43">
        <f t="shared" si="22"/>
        <v>17673029</v>
      </c>
      <c r="AI454" s="43">
        <f t="shared" si="23"/>
        <v>79900080</v>
      </c>
      <c r="AJ454" s="41">
        <v>5349962230</v>
      </c>
      <c r="AK454" s="41">
        <v>5828610055</v>
      </c>
      <c r="AL454" s="41">
        <v>6478229285</v>
      </c>
      <c r="AM454" s="41">
        <v>5885600523.333333</v>
      </c>
      <c r="AN454" s="41">
        <v>2161967.8186966861</v>
      </c>
      <c r="AO454" s="44"/>
    </row>
    <row r="455" spans="1:41" s="34" customFormat="1" ht="16.5" x14ac:dyDescent="0.3">
      <c r="A455" s="34" t="s">
        <v>968</v>
      </c>
      <c r="B455" s="34" t="s">
        <v>969</v>
      </c>
      <c r="C455" s="34" t="s">
        <v>955</v>
      </c>
      <c r="D455" s="39">
        <v>2</v>
      </c>
      <c r="E455" s="39" t="s">
        <v>1246</v>
      </c>
      <c r="F455" s="40"/>
      <c r="G455" s="41">
        <v>5996504873</v>
      </c>
      <c r="H455" s="42">
        <v>5.335</v>
      </c>
      <c r="I455" s="41">
        <v>13214971029</v>
      </c>
      <c r="J455" s="41">
        <v>62384493.869999997</v>
      </c>
      <c r="K455" s="41">
        <v>61550015.989999995</v>
      </c>
      <c r="L455" s="41">
        <v>0</v>
      </c>
      <c r="M455" s="41">
        <v>61550015.989999995</v>
      </c>
      <c r="N455" s="41">
        <v>0</v>
      </c>
      <c r="O455" s="41">
        <v>0</v>
      </c>
      <c r="P455" s="41">
        <v>1305694.8</v>
      </c>
      <c r="Q455" s="41">
        <v>78363325</v>
      </c>
      <c r="R455" s="41">
        <v>0</v>
      </c>
      <c r="S455" s="41">
        <v>0</v>
      </c>
      <c r="T455" s="41">
        <v>174236172.22999999</v>
      </c>
      <c r="U455" s="41">
        <v>0</v>
      </c>
      <c r="V455" s="41">
        <v>4425973.47</v>
      </c>
      <c r="W455" s="41">
        <v>319881181.49000001</v>
      </c>
      <c r="X455" s="43">
        <v>4.338753205879415E-2</v>
      </c>
      <c r="Y455" s="41">
        <v>26750</v>
      </c>
      <c r="Z455" s="41">
        <v>66250</v>
      </c>
      <c r="AA455" s="41">
        <v>1860</v>
      </c>
      <c r="AB455" s="41">
        <v>94860</v>
      </c>
      <c r="AC455" s="41">
        <v>-1750</v>
      </c>
      <c r="AD455" s="41">
        <v>93110</v>
      </c>
      <c r="AE455" s="41">
        <v>0</v>
      </c>
      <c r="AF455" s="41">
        <v>0</v>
      </c>
      <c r="AG455" s="43">
        <f t="shared" si="21"/>
        <v>62855710.789999992</v>
      </c>
      <c r="AH455" s="43">
        <f t="shared" si="22"/>
        <v>78363325</v>
      </c>
      <c r="AI455" s="43">
        <f t="shared" si="23"/>
        <v>178662145.69999999</v>
      </c>
      <c r="AJ455" s="41">
        <v>11838765611</v>
      </c>
      <c r="AK455" s="41">
        <v>13264751769</v>
      </c>
      <c r="AL455" s="41">
        <v>14448980790</v>
      </c>
      <c r="AM455" s="41">
        <v>13184166056.666666</v>
      </c>
      <c r="AN455" s="41">
        <v>4820716.0852790941</v>
      </c>
      <c r="AO455" s="44"/>
    </row>
    <row r="456" spans="1:41" s="34" customFormat="1" ht="16.5" x14ac:dyDescent="0.3">
      <c r="A456" s="34" t="s">
        <v>970</v>
      </c>
      <c r="B456" s="34" t="s">
        <v>971</v>
      </c>
      <c r="C456" s="34" t="s">
        <v>955</v>
      </c>
      <c r="D456" s="39">
        <v>3</v>
      </c>
      <c r="E456" s="39" t="s">
        <v>1247</v>
      </c>
      <c r="F456" s="40" t="s">
        <v>1190</v>
      </c>
      <c r="G456" s="41">
        <v>1179581100</v>
      </c>
      <c r="H456" s="42">
        <v>4.1310000000000002</v>
      </c>
      <c r="I456" s="41">
        <v>1923521700</v>
      </c>
      <c r="J456" s="41">
        <v>9080453.3300000001</v>
      </c>
      <c r="K456" s="41">
        <v>9049673.6199999992</v>
      </c>
      <c r="L456" s="41">
        <v>0</v>
      </c>
      <c r="M456" s="41">
        <v>9049673.6199999992</v>
      </c>
      <c r="N456" s="41">
        <v>0</v>
      </c>
      <c r="O456" s="41">
        <v>0</v>
      </c>
      <c r="P456" s="41">
        <v>191755.74</v>
      </c>
      <c r="Q456" s="41">
        <v>27127064</v>
      </c>
      <c r="R456" s="41">
        <v>0</v>
      </c>
      <c r="S456" s="41">
        <v>0</v>
      </c>
      <c r="T456" s="41">
        <v>11598482.109999999</v>
      </c>
      <c r="U456" s="41">
        <v>117958.11</v>
      </c>
      <c r="V456" s="41">
        <v>640822.15</v>
      </c>
      <c r="W456" s="41">
        <v>48725755.729999997</v>
      </c>
      <c r="X456" s="43">
        <v>6.8776379380799627E-2</v>
      </c>
      <c r="Y456" s="41">
        <v>5500</v>
      </c>
      <c r="Z456" s="41">
        <v>40250</v>
      </c>
      <c r="AA456" s="41">
        <v>915</v>
      </c>
      <c r="AB456" s="41">
        <v>46665</v>
      </c>
      <c r="AC456" s="41">
        <v>0</v>
      </c>
      <c r="AD456" s="41">
        <v>46665</v>
      </c>
      <c r="AE456" s="41">
        <v>0</v>
      </c>
      <c r="AF456" s="41">
        <v>0</v>
      </c>
      <c r="AG456" s="43">
        <f t="shared" si="21"/>
        <v>9241429.3599999994</v>
      </c>
      <c r="AH456" s="43">
        <f t="shared" si="22"/>
        <v>27127064</v>
      </c>
      <c r="AI456" s="43">
        <f t="shared" si="23"/>
        <v>12357262.369999999</v>
      </c>
      <c r="AJ456" s="41">
        <v>1721713541</v>
      </c>
      <c r="AK456" s="41">
        <v>1922468365</v>
      </c>
      <c r="AL456" s="41">
        <v>1994219949</v>
      </c>
      <c r="AM456" s="41">
        <v>1879467285</v>
      </c>
      <c r="AN456" s="41">
        <v>664739.31826001697</v>
      </c>
      <c r="AO456" s="44"/>
    </row>
    <row r="457" spans="1:41" s="34" customFormat="1" ht="16.5" x14ac:dyDescent="0.3">
      <c r="A457" s="34" t="s">
        <v>972</v>
      </c>
      <c r="B457" s="34" t="s">
        <v>973</v>
      </c>
      <c r="C457" s="34" t="s">
        <v>955</v>
      </c>
      <c r="D457" s="39">
        <v>1</v>
      </c>
      <c r="E457" s="39" t="s">
        <v>1246</v>
      </c>
      <c r="F457" s="40" t="s">
        <v>1190</v>
      </c>
      <c r="G457" s="41">
        <v>252291600</v>
      </c>
      <c r="H457" s="42">
        <v>6.2310000000000008</v>
      </c>
      <c r="I457" s="41">
        <v>539561483</v>
      </c>
      <c r="J457" s="41">
        <v>2547131.58</v>
      </c>
      <c r="K457" s="41">
        <v>2547131.58</v>
      </c>
      <c r="L457" s="41">
        <v>0</v>
      </c>
      <c r="M457" s="41">
        <v>2547131.58</v>
      </c>
      <c r="N457" s="41">
        <v>0</v>
      </c>
      <c r="O457" s="41">
        <v>0</v>
      </c>
      <c r="P457" s="41">
        <v>53956.15</v>
      </c>
      <c r="Q457" s="41">
        <v>3259740</v>
      </c>
      <c r="R457" s="41">
        <v>4277914</v>
      </c>
      <c r="S457" s="41">
        <v>0</v>
      </c>
      <c r="T457" s="41">
        <v>5580654</v>
      </c>
      <c r="U457" s="41">
        <v>0</v>
      </c>
      <c r="V457" s="41">
        <v>0</v>
      </c>
      <c r="W457" s="41">
        <v>15719395.73</v>
      </c>
      <c r="X457" s="43">
        <v>4.986573788521196E-2</v>
      </c>
      <c r="Y457" s="41">
        <v>4000</v>
      </c>
      <c r="Z457" s="41">
        <v>4500</v>
      </c>
      <c r="AA457" s="41">
        <v>170</v>
      </c>
      <c r="AB457" s="41">
        <v>8670</v>
      </c>
      <c r="AC457" s="41">
        <v>0</v>
      </c>
      <c r="AD457" s="41">
        <v>8670</v>
      </c>
      <c r="AE457" s="41">
        <v>0</v>
      </c>
      <c r="AF457" s="41">
        <v>0</v>
      </c>
      <c r="AG457" s="43">
        <f t="shared" si="21"/>
        <v>2601087.73</v>
      </c>
      <c r="AH457" s="43">
        <f t="shared" si="22"/>
        <v>7537654</v>
      </c>
      <c r="AI457" s="43">
        <f t="shared" si="23"/>
        <v>5580654</v>
      </c>
      <c r="AJ457" s="41">
        <v>496416036</v>
      </c>
      <c r="AK457" s="41">
        <v>559404564</v>
      </c>
      <c r="AL457" s="41">
        <v>622584198</v>
      </c>
      <c r="AM457" s="41">
        <v>559468266</v>
      </c>
      <c r="AN457" s="41">
        <v>207576.19175693401</v>
      </c>
      <c r="AO457" s="44"/>
    </row>
    <row r="458" spans="1:41" s="34" customFormat="1" ht="16.5" x14ac:dyDescent="0.3">
      <c r="A458" s="34" t="s">
        <v>974</v>
      </c>
      <c r="B458" s="34" t="s">
        <v>975</v>
      </c>
      <c r="C458" s="34" t="s">
        <v>955</v>
      </c>
      <c r="D458" s="39">
        <v>2</v>
      </c>
      <c r="E458" s="39" t="s">
        <v>1247</v>
      </c>
      <c r="F458" s="40" t="s">
        <v>1190</v>
      </c>
      <c r="G458" s="41">
        <v>1452563500</v>
      </c>
      <c r="H458" s="42">
        <v>4.2590000000000003</v>
      </c>
      <c r="I458" s="41">
        <v>2355348238</v>
      </c>
      <c r="J458" s="41">
        <v>11118995.83</v>
      </c>
      <c r="K458" s="41">
        <v>11101113.199999999</v>
      </c>
      <c r="L458" s="41">
        <v>0</v>
      </c>
      <c r="M458" s="41">
        <v>11101113.199999999</v>
      </c>
      <c r="N458" s="41">
        <v>0</v>
      </c>
      <c r="O458" s="41">
        <v>0</v>
      </c>
      <c r="P458" s="41">
        <v>235186.51</v>
      </c>
      <c r="Q458" s="41">
        <v>24686098</v>
      </c>
      <c r="R458" s="41">
        <v>12294431</v>
      </c>
      <c r="S458" s="41">
        <v>0</v>
      </c>
      <c r="T458" s="41">
        <v>13401341.58</v>
      </c>
      <c r="U458" s="41">
        <v>145256.35</v>
      </c>
      <c r="V458" s="41">
        <v>0</v>
      </c>
      <c r="W458" s="41">
        <v>61863426.640000001</v>
      </c>
      <c r="X458" s="43">
        <v>3.6160782454727411E-2</v>
      </c>
      <c r="Y458" s="41">
        <v>5391.1</v>
      </c>
      <c r="Z458" s="41">
        <v>55000</v>
      </c>
      <c r="AA458" s="41">
        <v>1207.8219999999999</v>
      </c>
      <c r="AB458" s="41">
        <v>61598.921999999999</v>
      </c>
      <c r="AC458" s="41">
        <v>0</v>
      </c>
      <c r="AD458" s="41">
        <v>61598.921999999999</v>
      </c>
      <c r="AE458" s="41">
        <v>0</v>
      </c>
      <c r="AF458" s="41">
        <v>0</v>
      </c>
      <c r="AG458" s="43">
        <f t="shared" si="21"/>
        <v>11336299.709999999</v>
      </c>
      <c r="AH458" s="43">
        <f t="shared" si="22"/>
        <v>36980529</v>
      </c>
      <c r="AI458" s="43">
        <f t="shared" si="23"/>
        <v>13546597.93</v>
      </c>
      <c r="AJ458" s="41">
        <v>2196532921</v>
      </c>
      <c r="AK458" s="41">
        <v>2356403469</v>
      </c>
      <c r="AL458" s="41">
        <v>2537672082</v>
      </c>
      <c r="AM458" s="41">
        <v>2363536157.3333335</v>
      </c>
      <c r="AN458" s="41">
        <v>845889.84810930595</v>
      </c>
      <c r="AO458" s="44"/>
    </row>
    <row r="459" spans="1:41" s="34" customFormat="1" ht="16.5" x14ac:dyDescent="0.3">
      <c r="A459" s="34" t="s">
        <v>976</v>
      </c>
      <c r="B459" s="34" t="s">
        <v>977</v>
      </c>
      <c r="C459" s="34" t="s">
        <v>955</v>
      </c>
      <c r="D459" s="39">
        <v>3</v>
      </c>
      <c r="E459" s="39" t="s">
        <v>1247</v>
      </c>
      <c r="F459" s="40" t="s">
        <v>1190</v>
      </c>
      <c r="G459" s="41">
        <v>2485882200</v>
      </c>
      <c r="H459" s="42">
        <v>2.9339999999999997</v>
      </c>
      <c r="I459" s="41">
        <v>4827614218</v>
      </c>
      <c r="J459" s="41">
        <v>22789930.370000001</v>
      </c>
      <c r="K459" s="41">
        <v>22579747.130000003</v>
      </c>
      <c r="L459" s="41">
        <v>0</v>
      </c>
      <c r="M459" s="41">
        <v>22579747.130000003</v>
      </c>
      <c r="N459" s="41">
        <v>0</v>
      </c>
      <c r="O459" s="41">
        <v>0</v>
      </c>
      <c r="P459" s="41">
        <v>478674.8</v>
      </c>
      <c r="Q459" s="41">
        <v>18190794</v>
      </c>
      <c r="R459" s="41">
        <v>15200142</v>
      </c>
      <c r="S459" s="41">
        <v>0</v>
      </c>
      <c r="T459" s="41">
        <v>14871308</v>
      </c>
      <c r="U459" s="41">
        <v>0</v>
      </c>
      <c r="V459" s="41">
        <v>1602979</v>
      </c>
      <c r="W459" s="41">
        <v>72923644.930000007</v>
      </c>
      <c r="X459" s="43">
        <v>2.3486770719575587E-2</v>
      </c>
      <c r="Y459" s="41">
        <v>14250</v>
      </c>
      <c r="Z459" s="41">
        <v>40250</v>
      </c>
      <c r="AA459" s="41">
        <v>1090</v>
      </c>
      <c r="AB459" s="41">
        <v>55590</v>
      </c>
      <c r="AC459" s="41">
        <v>0</v>
      </c>
      <c r="AD459" s="41">
        <v>55590</v>
      </c>
      <c r="AE459" s="41">
        <v>0</v>
      </c>
      <c r="AF459" s="41">
        <v>0</v>
      </c>
      <c r="AG459" s="43">
        <f t="shared" si="21"/>
        <v>23058421.930000003</v>
      </c>
      <c r="AH459" s="43">
        <f t="shared" si="22"/>
        <v>33390936</v>
      </c>
      <c r="AI459" s="43">
        <f t="shared" si="23"/>
        <v>16474287</v>
      </c>
      <c r="AJ459" s="41">
        <v>4052156550</v>
      </c>
      <c r="AK459" s="41">
        <v>4808942133</v>
      </c>
      <c r="AL459" s="41">
        <v>4791600231</v>
      </c>
      <c r="AM459" s="41">
        <v>4550899638</v>
      </c>
      <c r="AN459" s="41">
        <v>1597198.479799923</v>
      </c>
      <c r="AO459" s="44"/>
    </row>
    <row r="460" spans="1:41" s="34" customFormat="1" ht="16.5" x14ac:dyDescent="0.3">
      <c r="A460" s="34" t="s">
        <v>978</v>
      </c>
      <c r="B460" s="34" t="s">
        <v>979</v>
      </c>
      <c r="C460" s="34" t="s">
        <v>955</v>
      </c>
      <c r="D460" s="39">
        <v>1</v>
      </c>
      <c r="E460" s="39" t="s">
        <v>1246</v>
      </c>
      <c r="F460" s="40" t="s">
        <v>1190</v>
      </c>
      <c r="G460" s="41">
        <v>1114578900</v>
      </c>
      <c r="H460" s="42">
        <v>4.5410000000000004</v>
      </c>
      <c r="I460" s="41">
        <v>1915286821</v>
      </c>
      <c r="J460" s="41">
        <v>9041578.5800000001</v>
      </c>
      <c r="K460" s="41">
        <v>9036312.5099999998</v>
      </c>
      <c r="L460" s="41">
        <v>0</v>
      </c>
      <c r="M460" s="41">
        <v>9036312.5099999998</v>
      </c>
      <c r="N460" s="41">
        <v>0</v>
      </c>
      <c r="O460" s="41">
        <v>0</v>
      </c>
      <c r="P460" s="41">
        <v>191421.07</v>
      </c>
      <c r="Q460" s="41">
        <v>18019366</v>
      </c>
      <c r="R460" s="41">
        <v>9685345</v>
      </c>
      <c r="S460" s="41">
        <v>0</v>
      </c>
      <c r="T460" s="41">
        <v>12923741.689999999</v>
      </c>
      <c r="U460" s="41">
        <v>111457.89</v>
      </c>
      <c r="V460" s="41">
        <v>637938</v>
      </c>
      <c r="W460" s="41">
        <v>50605582.159999996</v>
      </c>
      <c r="X460" s="43">
        <v>3.647104875207647E-2</v>
      </c>
      <c r="Y460" s="41">
        <v>8917.119999999999</v>
      </c>
      <c r="Z460" s="41">
        <v>74750</v>
      </c>
      <c r="AA460" s="41">
        <v>1673.3424</v>
      </c>
      <c r="AB460" s="41">
        <v>85340.462400000004</v>
      </c>
      <c r="AC460" s="41">
        <v>-1750</v>
      </c>
      <c r="AD460" s="41">
        <v>83590.462400000004</v>
      </c>
      <c r="AE460" s="41">
        <v>0</v>
      </c>
      <c r="AF460" s="41">
        <v>0</v>
      </c>
      <c r="AG460" s="43">
        <f t="shared" si="21"/>
        <v>9227733.5800000001</v>
      </c>
      <c r="AH460" s="43">
        <f t="shared" si="22"/>
        <v>27704711</v>
      </c>
      <c r="AI460" s="43">
        <f t="shared" si="23"/>
        <v>13673137.58</v>
      </c>
      <c r="AJ460" s="41">
        <v>1744881764</v>
      </c>
      <c r="AK460" s="41">
        <v>1913816015</v>
      </c>
      <c r="AL460" s="41">
        <v>2048481713</v>
      </c>
      <c r="AM460" s="41">
        <v>1902393164</v>
      </c>
      <c r="AN460" s="41">
        <v>682826.55483942898</v>
      </c>
      <c r="AO460" s="44"/>
    </row>
    <row r="461" spans="1:41" s="34" customFormat="1" ht="16.5" x14ac:dyDescent="0.3">
      <c r="A461" s="34" t="s">
        <v>980</v>
      </c>
      <c r="B461" s="34" t="s">
        <v>981</v>
      </c>
      <c r="C461" s="34" t="s">
        <v>955</v>
      </c>
      <c r="D461" s="39">
        <v>2</v>
      </c>
      <c r="E461" s="39" t="s">
        <v>1247</v>
      </c>
      <c r="F461" s="40" t="s">
        <v>1190</v>
      </c>
      <c r="G461" s="41">
        <v>5208711928</v>
      </c>
      <c r="H461" s="42">
        <v>5.9980000000000002</v>
      </c>
      <c r="I461" s="41">
        <v>13869166464</v>
      </c>
      <c r="J461" s="41">
        <v>65472782.979999997</v>
      </c>
      <c r="K461" s="41">
        <v>63812240.509999998</v>
      </c>
      <c r="L461" s="41">
        <v>0</v>
      </c>
      <c r="M461" s="41">
        <v>63812240.509999998</v>
      </c>
      <c r="N461" s="41">
        <v>0</v>
      </c>
      <c r="O461" s="41">
        <v>0</v>
      </c>
      <c r="P461" s="41">
        <v>1357230.96</v>
      </c>
      <c r="Q461" s="41">
        <v>173834170</v>
      </c>
      <c r="R461" s="41">
        <v>0</v>
      </c>
      <c r="S461" s="41">
        <v>0</v>
      </c>
      <c r="T461" s="41">
        <v>67720360</v>
      </c>
      <c r="U461" s="41">
        <v>1041742</v>
      </c>
      <c r="V461" s="41">
        <v>4645095</v>
      </c>
      <c r="W461" s="41">
        <v>312410838.47000003</v>
      </c>
      <c r="X461" s="43">
        <v>5.3381457114898993E-2</v>
      </c>
      <c r="Y461" s="41">
        <v>16186.980000000001</v>
      </c>
      <c r="Z461" s="41">
        <v>184750</v>
      </c>
      <c r="AA461" s="41">
        <v>4018.7396000000003</v>
      </c>
      <c r="AB461" s="41">
        <v>204955.71960000001</v>
      </c>
      <c r="AC461" s="41">
        <v>-1250</v>
      </c>
      <c r="AD461" s="41">
        <v>203705.71960000001</v>
      </c>
      <c r="AE461" s="41">
        <v>0</v>
      </c>
      <c r="AF461" s="41">
        <v>0</v>
      </c>
      <c r="AG461" s="43">
        <f t="shared" si="21"/>
        <v>65169471.469999999</v>
      </c>
      <c r="AH461" s="43">
        <f t="shared" si="22"/>
        <v>173834170</v>
      </c>
      <c r="AI461" s="43">
        <f t="shared" si="23"/>
        <v>73407197</v>
      </c>
      <c r="AJ461" s="41">
        <v>13937161435</v>
      </c>
      <c r="AK461" s="41">
        <v>13935298460</v>
      </c>
      <c r="AL461" s="41">
        <v>14541350999</v>
      </c>
      <c r="AM461" s="41">
        <v>14137936964.666666</v>
      </c>
      <c r="AN461" s="41">
        <v>4847112.1525496673</v>
      </c>
      <c r="AO461" s="44"/>
    </row>
    <row r="462" spans="1:41" s="34" customFormat="1" ht="16.5" x14ac:dyDescent="0.3">
      <c r="A462" s="34" t="s">
        <v>982</v>
      </c>
      <c r="B462" s="34" t="s">
        <v>983</v>
      </c>
      <c r="C462" s="34" t="s">
        <v>955</v>
      </c>
      <c r="D462" s="39">
        <v>3</v>
      </c>
      <c r="E462" s="39" t="s">
        <v>1247</v>
      </c>
      <c r="F462" s="40" t="s">
        <v>1190</v>
      </c>
      <c r="G462" s="41">
        <v>2750414600</v>
      </c>
      <c r="H462" s="42">
        <v>4.2140000000000004</v>
      </c>
      <c r="I462" s="41">
        <v>4655436319</v>
      </c>
      <c r="J462" s="41">
        <v>21977122.600000001</v>
      </c>
      <c r="K462" s="41">
        <v>22001487.940000001</v>
      </c>
      <c r="L462" s="41">
        <v>0</v>
      </c>
      <c r="M462" s="41">
        <v>22001487.940000001</v>
      </c>
      <c r="N462" s="41">
        <v>0</v>
      </c>
      <c r="O462" s="41">
        <v>0</v>
      </c>
      <c r="P462" s="41">
        <v>466022.23</v>
      </c>
      <c r="Q462" s="41">
        <v>68852891</v>
      </c>
      <c r="R462" s="41">
        <v>0</v>
      </c>
      <c r="S462" s="41">
        <v>0</v>
      </c>
      <c r="T462" s="41">
        <v>22461113</v>
      </c>
      <c r="U462" s="41">
        <v>550095</v>
      </c>
      <c r="V462" s="41">
        <v>1545246</v>
      </c>
      <c r="W462" s="41">
        <v>115876855.17</v>
      </c>
      <c r="X462" s="43">
        <v>3.7084246294842964E-2</v>
      </c>
      <c r="Y462" s="41">
        <v>23553.43</v>
      </c>
      <c r="Z462" s="41">
        <v>138500</v>
      </c>
      <c r="AA462" s="41">
        <v>3241.0686000000001</v>
      </c>
      <c r="AB462" s="41">
        <v>165294.49859999999</v>
      </c>
      <c r="AC462" s="41">
        <v>0</v>
      </c>
      <c r="AD462" s="41">
        <v>165294.49859999999</v>
      </c>
      <c r="AE462" s="41">
        <v>0</v>
      </c>
      <c r="AF462" s="41">
        <v>0</v>
      </c>
      <c r="AG462" s="43">
        <f t="shared" si="21"/>
        <v>22467510.170000002</v>
      </c>
      <c r="AH462" s="43">
        <f t="shared" si="22"/>
        <v>68852891</v>
      </c>
      <c r="AI462" s="43">
        <f t="shared" si="23"/>
        <v>24556454</v>
      </c>
      <c r="AJ462" s="41">
        <v>4182032386</v>
      </c>
      <c r="AK462" s="41">
        <v>4635742645</v>
      </c>
      <c r="AL462" s="41">
        <v>5019920788</v>
      </c>
      <c r="AM462" s="41">
        <v>4612565273</v>
      </c>
      <c r="AN462" s="41">
        <v>1673305.256026404</v>
      </c>
      <c r="AO462" s="44"/>
    </row>
    <row r="463" spans="1:41" s="34" customFormat="1" ht="16.5" x14ac:dyDescent="0.3">
      <c r="A463" s="34" t="s">
        <v>984</v>
      </c>
      <c r="B463" s="34" t="s">
        <v>985</v>
      </c>
      <c r="C463" s="34" t="s">
        <v>955</v>
      </c>
      <c r="D463" s="39">
        <v>1</v>
      </c>
      <c r="E463" s="39" t="s">
        <v>1246</v>
      </c>
      <c r="F463" s="40" t="s">
        <v>1190</v>
      </c>
      <c r="G463" s="41">
        <v>1697000464</v>
      </c>
      <c r="H463" s="42">
        <v>3.4350000000000001</v>
      </c>
      <c r="I463" s="41">
        <v>2566509022</v>
      </c>
      <c r="J463" s="41">
        <v>12115833.610000001</v>
      </c>
      <c r="K463" s="41">
        <v>12102371.810000001</v>
      </c>
      <c r="L463" s="41">
        <v>0</v>
      </c>
      <c r="M463" s="41">
        <v>12102371.810000001</v>
      </c>
      <c r="N463" s="41">
        <v>0</v>
      </c>
      <c r="O463" s="41">
        <v>0</v>
      </c>
      <c r="P463" s="41">
        <v>256422.87</v>
      </c>
      <c r="Q463" s="41">
        <v>19901060</v>
      </c>
      <c r="R463" s="41">
        <v>7490239</v>
      </c>
      <c r="S463" s="41">
        <v>0</v>
      </c>
      <c r="T463" s="41">
        <v>17172963.09</v>
      </c>
      <c r="U463" s="41">
        <v>509100</v>
      </c>
      <c r="V463" s="41">
        <v>856206</v>
      </c>
      <c r="W463" s="41">
        <v>58288362.769999996</v>
      </c>
      <c r="X463" s="43">
        <v>3.0296620721646409E-2</v>
      </c>
      <c r="Y463" s="41">
        <v>6230.1399999999994</v>
      </c>
      <c r="Z463" s="41">
        <v>50500</v>
      </c>
      <c r="AA463" s="41">
        <v>1134.6028000000001</v>
      </c>
      <c r="AB463" s="41">
        <v>57864.7428</v>
      </c>
      <c r="AC463" s="41">
        <v>0</v>
      </c>
      <c r="AD463" s="41">
        <v>57864.7428</v>
      </c>
      <c r="AE463" s="41">
        <v>0</v>
      </c>
      <c r="AF463" s="41">
        <v>0</v>
      </c>
      <c r="AG463" s="43">
        <f t="shared" si="21"/>
        <v>12358794.68</v>
      </c>
      <c r="AH463" s="43">
        <f t="shared" si="22"/>
        <v>27391299</v>
      </c>
      <c r="AI463" s="43">
        <f t="shared" si="23"/>
        <v>18538269.09</v>
      </c>
      <c r="AJ463" s="41">
        <v>2325380101</v>
      </c>
      <c r="AK463" s="41">
        <v>2568617935</v>
      </c>
      <c r="AL463" s="41">
        <v>2696646750</v>
      </c>
      <c r="AM463" s="41">
        <v>2530214928.6666665</v>
      </c>
      <c r="AN463" s="41">
        <v>898881.57245086203</v>
      </c>
      <c r="AO463" s="44"/>
    </row>
    <row r="464" spans="1:41" s="34" customFormat="1" ht="16.5" x14ac:dyDescent="0.3">
      <c r="A464" s="34" t="s">
        <v>986</v>
      </c>
      <c r="B464" s="34" t="s">
        <v>987</v>
      </c>
      <c r="C464" s="34" t="s">
        <v>988</v>
      </c>
      <c r="D464" s="39">
        <v>2</v>
      </c>
      <c r="E464" s="39" t="s">
        <v>1247</v>
      </c>
      <c r="F464" s="40" t="s">
        <v>1190</v>
      </c>
      <c r="G464" s="41">
        <v>288680492</v>
      </c>
      <c r="H464" s="42">
        <v>3.6269999999999998</v>
      </c>
      <c r="I464" s="41">
        <v>408722781</v>
      </c>
      <c r="J464" s="41">
        <v>4243719.34</v>
      </c>
      <c r="K464" s="41">
        <v>4221874.53</v>
      </c>
      <c r="L464" s="41">
        <v>0</v>
      </c>
      <c r="M464" s="41">
        <v>4221874.53</v>
      </c>
      <c r="N464" s="41">
        <v>0</v>
      </c>
      <c r="O464" s="41">
        <v>0</v>
      </c>
      <c r="P464" s="41">
        <v>81477.039999999994</v>
      </c>
      <c r="Q464" s="41">
        <v>5328438</v>
      </c>
      <c r="R464" s="41">
        <v>0</v>
      </c>
      <c r="S464" s="41">
        <v>0</v>
      </c>
      <c r="T464" s="41">
        <v>823296.59</v>
      </c>
      <c r="U464" s="41">
        <v>14434.02</v>
      </c>
      <c r="V464" s="41">
        <v>0</v>
      </c>
      <c r="W464" s="41">
        <v>10469520.18</v>
      </c>
      <c r="X464" s="43">
        <v>2.8155667384357617E-2</v>
      </c>
      <c r="Y464" s="41">
        <v>4995.9400000000005</v>
      </c>
      <c r="Z464" s="41">
        <v>30250</v>
      </c>
      <c r="AA464" s="41">
        <v>704.91880000000003</v>
      </c>
      <c r="AB464" s="41">
        <v>35950.858800000002</v>
      </c>
      <c r="AC464" s="41">
        <v>0</v>
      </c>
      <c r="AD464" s="41">
        <v>35950.858800000002</v>
      </c>
      <c r="AE464" s="41">
        <v>0</v>
      </c>
      <c r="AF464" s="41">
        <v>0</v>
      </c>
      <c r="AG464" s="43">
        <f t="shared" si="21"/>
        <v>4303351.57</v>
      </c>
      <c r="AH464" s="43">
        <f t="shared" si="22"/>
        <v>5328438</v>
      </c>
      <c r="AI464" s="43">
        <f t="shared" si="23"/>
        <v>837730.61</v>
      </c>
      <c r="AJ464" s="41">
        <v>389360960</v>
      </c>
      <c r="AK464" s="41">
        <v>406222772</v>
      </c>
      <c r="AL464" s="41">
        <v>430319546</v>
      </c>
      <c r="AM464" s="41">
        <v>408634426</v>
      </c>
      <c r="AN464" s="41">
        <v>143604.869061654</v>
      </c>
      <c r="AO464" s="44"/>
    </row>
    <row r="465" spans="1:41" s="34" customFormat="1" ht="16.5" x14ac:dyDescent="0.3">
      <c r="A465" s="34" t="s">
        <v>989</v>
      </c>
      <c r="B465" s="34" t="s">
        <v>990</v>
      </c>
      <c r="C465" s="34" t="s">
        <v>988</v>
      </c>
      <c r="D465" s="39">
        <v>3</v>
      </c>
      <c r="E465" s="39" t="s">
        <v>1247</v>
      </c>
      <c r="F465" s="40" t="s">
        <v>1190</v>
      </c>
      <c r="G465" s="41">
        <v>104749000</v>
      </c>
      <c r="H465" s="42">
        <v>4.1020000000000003</v>
      </c>
      <c r="I465" s="41">
        <v>143263732</v>
      </c>
      <c r="J465" s="41">
        <v>1487490.05</v>
      </c>
      <c r="K465" s="41">
        <v>1487490.05</v>
      </c>
      <c r="L465" s="41">
        <v>0</v>
      </c>
      <c r="M465" s="41">
        <v>1487490.05</v>
      </c>
      <c r="N465" s="41">
        <v>0</v>
      </c>
      <c r="O465" s="41">
        <v>0</v>
      </c>
      <c r="P465" s="41">
        <v>28698.65</v>
      </c>
      <c r="Q465" s="41">
        <v>1994231</v>
      </c>
      <c r="R465" s="41">
        <v>0</v>
      </c>
      <c r="S465" s="41">
        <v>0</v>
      </c>
      <c r="T465" s="41">
        <v>785620</v>
      </c>
      <c r="U465" s="41">
        <v>0</v>
      </c>
      <c r="V465" s="41">
        <v>0</v>
      </c>
      <c r="W465" s="41">
        <v>4296039.7</v>
      </c>
      <c r="X465" s="43">
        <v>2.9884344717398672E-2</v>
      </c>
      <c r="Y465" s="41">
        <v>2250</v>
      </c>
      <c r="Z465" s="41">
        <v>6000</v>
      </c>
      <c r="AA465" s="41">
        <v>165</v>
      </c>
      <c r="AB465" s="41">
        <v>8415</v>
      </c>
      <c r="AC465" s="41">
        <v>0</v>
      </c>
      <c r="AD465" s="41">
        <v>8415</v>
      </c>
      <c r="AE465" s="41">
        <v>0</v>
      </c>
      <c r="AF465" s="41">
        <v>0</v>
      </c>
      <c r="AG465" s="43">
        <f t="shared" si="21"/>
        <v>1516188.7</v>
      </c>
      <c r="AH465" s="43">
        <f t="shared" si="22"/>
        <v>1994231</v>
      </c>
      <c r="AI465" s="43">
        <f t="shared" si="23"/>
        <v>785620</v>
      </c>
      <c r="AJ465" s="41">
        <v>135096460</v>
      </c>
      <c r="AK465" s="41">
        <v>143104905</v>
      </c>
      <c r="AL465" s="41">
        <v>147783578</v>
      </c>
      <c r="AM465" s="41">
        <v>141994981</v>
      </c>
      <c r="AN465" s="41">
        <v>49261.143405474002</v>
      </c>
      <c r="AO465" s="44"/>
    </row>
    <row r="466" spans="1:41" s="34" customFormat="1" ht="16.5" x14ac:dyDescent="0.3">
      <c r="A466" s="34" t="s">
        <v>991</v>
      </c>
      <c r="B466" s="34" t="s">
        <v>992</v>
      </c>
      <c r="C466" s="34" t="s">
        <v>988</v>
      </c>
      <c r="D466" s="39">
        <v>1</v>
      </c>
      <c r="E466" s="39" t="s">
        <v>1246</v>
      </c>
      <c r="F466" s="40" t="s">
        <v>1190</v>
      </c>
      <c r="G466" s="41">
        <v>116105200</v>
      </c>
      <c r="H466" s="42">
        <v>3.1719999999999997</v>
      </c>
      <c r="I466" s="41">
        <v>142669599</v>
      </c>
      <c r="J466" s="41">
        <v>1481321.24</v>
      </c>
      <c r="K466" s="41">
        <v>1481321.24</v>
      </c>
      <c r="L466" s="41">
        <v>0</v>
      </c>
      <c r="M466" s="41">
        <v>1481321.24</v>
      </c>
      <c r="N466" s="41">
        <v>0</v>
      </c>
      <c r="O466" s="41">
        <v>0</v>
      </c>
      <c r="P466" s="41">
        <v>28579.63</v>
      </c>
      <c r="Q466" s="41">
        <v>1664363</v>
      </c>
      <c r="R466" s="41">
        <v>0</v>
      </c>
      <c r="S466" s="41">
        <v>0</v>
      </c>
      <c r="T466" s="41">
        <v>508492.07</v>
      </c>
      <c r="U466" s="41">
        <v>0</v>
      </c>
      <c r="V466" s="41">
        <v>0</v>
      </c>
      <c r="W466" s="41">
        <v>3682755.94</v>
      </c>
      <c r="X466" s="43">
        <v>2.5646022691695206E-2</v>
      </c>
      <c r="Y466" s="41">
        <v>1000</v>
      </c>
      <c r="Z466" s="41">
        <v>9000</v>
      </c>
      <c r="AA466" s="41">
        <v>200</v>
      </c>
      <c r="AB466" s="41">
        <v>10200</v>
      </c>
      <c r="AC466" s="41">
        <v>0</v>
      </c>
      <c r="AD466" s="41">
        <v>10200</v>
      </c>
      <c r="AE466" s="41">
        <v>0</v>
      </c>
      <c r="AF466" s="41">
        <v>0</v>
      </c>
      <c r="AG466" s="43">
        <f t="shared" si="21"/>
        <v>1509900.8699999999</v>
      </c>
      <c r="AH466" s="43">
        <f t="shared" si="22"/>
        <v>1664363</v>
      </c>
      <c r="AI466" s="43">
        <f t="shared" si="23"/>
        <v>508492.07</v>
      </c>
      <c r="AJ466" s="41">
        <v>129550006</v>
      </c>
      <c r="AK466" s="41">
        <v>141733570</v>
      </c>
      <c r="AL466" s="41">
        <v>150844745</v>
      </c>
      <c r="AM466" s="41">
        <v>140709440.33333334</v>
      </c>
      <c r="AN466" s="41">
        <v>50281.531385085</v>
      </c>
      <c r="AO466" s="44"/>
    </row>
    <row r="467" spans="1:41" s="34" customFormat="1" ht="16.5" x14ac:dyDescent="0.3">
      <c r="A467" s="34" t="s">
        <v>993</v>
      </c>
      <c r="B467" s="34" t="s">
        <v>994</v>
      </c>
      <c r="C467" s="34" t="s">
        <v>988</v>
      </c>
      <c r="D467" s="39">
        <v>2</v>
      </c>
      <c r="E467" s="39" t="s">
        <v>1246</v>
      </c>
      <c r="F467" s="40" t="s">
        <v>1190</v>
      </c>
      <c r="G467" s="41">
        <v>232170100</v>
      </c>
      <c r="H467" s="42">
        <v>2.004</v>
      </c>
      <c r="I467" s="41">
        <v>439431493</v>
      </c>
      <c r="J467" s="41">
        <v>4562564.2</v>
      </c>
      <c r="K467" s="41">
        <v>4562564.2</v>
      </c>
      <c r="L467" s="41">
        <v>0</v>
      </c>
      <c r="M467" s="41">
        <v>4562564.2</v>
      </c>
      <c r="N467" s="41">
        <v>0</v>
      </c>
      <c r="O467" s="41">
        <v>0</v>
      </c>
      <c r="P467" s="41">
        <v>88027.09</v>
      </c>
      <c r="Q467" s="41">
        <v>0</v>
      </c>
      <c r="R467" s="41">
        <v>0</v>
      </c>
      <c r="S467" s="41">
        <v>0</v>
      </c>
      <c r="T467" s="41">
        <v>0</v>
      </c>
      <c r="U467" s="41">
        <v>0</v>
      </c>
      <c r="V467" s="41">
        <v>0</v>
      </c>
      <c r="W467" s="41">
        <v>4650591.29</v>
      </c>
      <c r="X467" s="43">
        <v>1.5487716091502466E-2</v>
      </c>
      <c r="Y467" s="41">
        <v>1923.29</v>
      </c>
      <c r="Z467" s="41">
        <v>11500</v>
      </c>
      <c r="AA467" s="41">
        <v>268.4658</v>
      </c>
      <c r="AB467" s="41">
        <v>13691.755800000001</v>
      </c>
      <c r="AC467" s="41">
        <v>0</v>
      </c>
      <c r="AD467" s="41">
        <v>13691.755800000001</v>
      </c>
      <c r="AE467" s="41">
        <v>0</v>
      </c>
      <c r="AF467" s="41">
        <v>0</v>
      </c>
      <c r="AG467" s="43">
        <f t="shared" si="21"/>
        <v>4650591.29</v>
      </c>
      <c r="AH467" s="43">
        <f t="shared" si="22"/>
        <v>0</v>
      </c>
      <c r="AI467" s="43">
        <f t="shared" si="23"/>
        <v>0</v>
      </c>
      <c r="AJ467" s="41">
        <v>350330145</v>
      </c>
      <c r="AK467" s="41">
        <v>428421778</v>
      </c>
      <c r="AL467" s="41">
        <v>385025041</v>
      </c>
      <c r="AM467" s="41">
        <v>387925654.66666669</v>
      </c>
      <c r="AN467" s="41">
        <v>128341.551991653</v>
      </c>
      <c r="AO467" s="44"/>
    </row>
    <row r="468" spans="1:41" s="34" customFormat="1" ht="16.5" x14ac:dyDescent="0.3">
      <c r="A468" s="34" t="s">
        <v>995</v>
      </c>
      <c r="B468" s="34" t="s">
        <v>996</v>
      </c>
      <c r="C468" s="34" t="s">
        <v>988</v>
      </c>
      <c r="D468" s="39">
        <v>3</v>
      </c>
      <c r="E468" s="39" t="s">
        <v>1247</v>
      </c>
      <c r="F468" s="40" t="s">
        <v>1190</v>
      </c>
      <c r="G468" s="41">
        <v>174397900</v>
      </c>
      <c r="H468" s="42">
        <v>3.6040000000000001</v>
      </c>
      <c r="I468" s="41">
        <v>210597960</v>
      </c>
      <c r="J468" s="41">
        <v>2186613.2200000002</v>
      </c>
      <c r="K468" s="41">
        <v>2186166.4400000004</v>
      </c>
      <c r="L468" s="41">
        <v>0</v>
      </c>
      <c r="M468" s="41">
        <v>2186166.4400000004</v>
      </c>
      <c r="N468" s="41">
        <v>0</v>
      </c>
      <c r="O468" s="41">
        <v>0</v>
      </c>
      <c r="P468" s="41">
        <v>42178.879999999997</v>
      </c>
      <c r="Q468" s="41">
        <v>3534058</v>
      </c>
      <c r="R468" s="41">
        <v>0</v>
      </c>
      <c r="S468" s="41">
        <v>0</v>
      </c>
      <c r="T468" s="41">
        <v>486543.38</v>
      </c>
      <c r="U468" s="41">
        <v>34879.58</v>
      </c>
      <c r="V468" s="41">
        <v>0</v>
      </c>
      <c r="W468" s="41">
        <v>6283826.2800000003</v>
      </c>
      <c r="X468" s="43">
        <v>2.7285915109175763E-2</v>
      </c>
      <c r="Y468" s="41">
        <v>4161.6000000000004</v>
      </c>
      <c r="Z468" s="41">
        <v>10750</v>
      </c>
      <c r="AA468" s="41">
        <v>298.23200000000003</v>
      </c>
      <c r="AB468" s="41">
        <v>15209.832</v>
      </c>
      <c r="AC468" s="41">
        <v>0</v>
      </c>
      <c r="AD468" s="41">
        <v>15209.832</v>
      </c>
      <c r="AE468" s="41">
        <v>0</v>
      </c>
      <c r="AF468" s="41">
        <v>0</v>
      </c>
      <c r="AG468" s="43">
        <f t="shared" si="21"/>
        <v>2228345.3200000003</v>
      </c>
      <c r="AH468" s="43">
        <f t="shared" si="22"/>
        <v>3534058</v>
      </c>
      <c r="AI468" s="43">
        <f t="shared" si="23"/>
        <v>521422.96</v>
      </c>
      <c r="AJ468" s="41">
        <v>190165059</v>
      </c>
      <c r="AK468" s="41">
        <v>207941190</v>
      </c>
      <c r="AL468" s="41">
        <v>217399526</v>
      </c>
      <c r="AM468" s="41">
        <v>205168591.66666666</v>
      </c>
      <c r="AN468" s="41">
        <v>72466.436200158001</v>
      </c>
      <c r="AO468" s="44"/>
    </row>
    <row r="469" spans="1:41" s="34" customFormat="1" ht="16.5" x14ac:dyDescent="0.3">
      <c r="A469" s="34" t="s">
        <v>997</v>
      </c>
      <c r="B469" s="34" t="s">
        <v>998</v>
      </c>
      <c r="C469" s="34" t="s">
        <v>988</v>
      </c>
      <c r="D469" s="39">
        <v>1</v>
      </c>
      <c r="E469" s="39" t="s">
        <v>1246</v>
      </c>
      <c r="F469" s="40" t="s">
        <v>1190</v>
      </c>
      <c r="G469" s="41">
        <v>281903800</v>
      </c>
      <c r="H469" s="42">
        <v>2.6989999999999998</v>
      </c>
      <c r="I469" s="41">
        <v>341078359</v>
      </c>
      <c r="J469" s="41">
        <v>3541375.47</v>
      </c>
      <c r="K469" s="41">
        <v>3537821.9600000004</v>
      </c>
      <c r="L469" s="41">
        <v>0</v>
      </c>
      <c r="M469" s="41">
        <v>3537821.9600000004</v>
      </c>
      <c r="N469" s="41">
        <v>0</v>
      </c>
      <c r="O469" s="41">
        <v>0</v>
      </c>
      <c r="P469" s="41">
        <v>68259.600000000006</v>
      </c>
      <c r="Q469" s="41">
        <v>3446341</v>
      </c>
      <c r="R469" s="41">
        <v>0</v>
      </c>
      <c r="S469" s="41">
        <v>0</v>
      </c>
      <c r="T469" s="41">
        <v>498917.44</v>
      </c>
      <c r="U469" s="41">
        <v>56380.6</v>
      </c>
      <c r="V469" s="41">
        <v>0</v>
      </c>
      <c r="W469" s="41">
        <v>7607720.6000000006</v>
      </c>
      <c r="X469" s="43">
        <v>2.4261338378686353E-2</v>
      </c>
      <c r="Y469" s="41">
        <v>1863.7</v>
      </c>
      <c r="Z469" s="41">
        <v>19750</v>
      </c>
      <c r="AA469" s="41">
        <v>432.274</v>
      </c>
      <c r="AB469" s="41">
        <v>22045.974000000002</v>
      </c>
      <c r="AC469" s="41">
        <v>0</v>
      </c>
      <c r="AD469" s="41">
        <v>22045.974000000002</v>
      </c>
      <c r="AE469" s="41">
        <v>0</v>
      </c>
      <c r="AF469" s="41">
        <v>0</v>
      </c>
      <c r="AG469" s="43">
        <f t="shared" si="21"/>
        <v>3606081.5600000005</v>
      </c>
      <c r="AH469" s="43">
        <f t="shared" si="22"/>
        <v>3446341</v>
      </c>
      <c r="AI469" s="43">
        <f t="shared" si="23"/>
        <v>555298.04</v>
      </c>
      <c r="AJ469" s="41">
        <v>326256303</v>
      </c>
      <c r="AK469" s="41">
        <v>338896755</v>
      </c>
      <c r="AL469" s="41">
        <v>349366464</v>
      </c>
      <c r="AM469" s="41">
        <v>338173174</v>
      </c>
      <c r="AN469" s="41">
        <v>116455.371544512</v>
      </c>
      <c r="AO469" s="44"/>
    </row>
    <row r="470" spans="1:41" s="34" customFormat="1" ht="16.5" x14ac:dyDescent="0.3">
      <c r="A470" s="34" t="s">
        <v>999</v>
      </c>
      <c r="B470" s="34" t="s">
        <v>1000</v>
      </c>
      <c r="C470" s="34" t="s">
        <v>988</v>
      </c>
      <c r="D470" s="39">
        <v>2</v>
      </c>
      <c r="E470" s="39" t="s">
        <v>1246</v>
      </c>
      <c r="F470" s="40" t="s">
        <v>1190</v>
      </c>
      <c r="G470" s="41">
        <v>136137350</v>
      </c>
      <c r="H470" s="42">
        <v>5.649</v>
      </c>
      <c r="I470" s="41">
        <v>205131171</v>
      </c>
      <c r="J470" s="41">
        <v>2129852.21</v>
      </c>
      <c r="K470" s="41">
        <v>2123976.7199999997</v>
      </c>
      <c r="L470" s="41">
        <v>0</v>
      </c>
      <c r="M470" s="41">
        <v>2123976.7199999997</v>
      </c>
      <c r="N470" s="41">
        <v>0</v>
      </c>
      <c r="O470" s="41">
        <v>0</v>
      </c>
      <c r="P470" s="41">
        <v>40993.879999999997</v>
      </c>
      <c r="Q470" s="41">
        <v>0</v>
      </c>
      <c r="R470" s="41">
        <v>1952465</v>
      </c>
      <c r="S470" s="41">
        <v>0</v>
      </c>
      <c r="T470" s="41">
        <v>3571767.92</v>
      </c>
      <c r="U470" s="41">
        <v>0</v>
      </c>
      <c r="V470" s="41">
        <v>0</v>
      </c>
      <c r="W470" s="41">
        <v>7689203.5199999996</v>
      </c>
      <c r="X470" s="43">
        <v>3.894157218359285E-2</v>
      </c>
      <c r="Y470" s="41">
        <v>2500</v>
      </c>
      <c r="Z470" s="41">
        <v>11500</v>
      </c>
      <c r="AA470" s="41">
        <v>280</v>
      </c>
      <c r="AB470" s="41">
        <v>14280</v>
      </c>
      <c r="AC470" s="41">
        <v>-178.08</v>
      </c>
      <c r="AD470" s="41">
        <v>14101.92</v>
      </c>
      <c r="AE470" s="41">
        <v>0</v>
      </c>
      <c r="AF470" s="41">
        <v>0</v>
      </c>
      <c r="AG470" s="43">
        <f t="shared" si="21"/>
        <v>2164970.5999999996</v>
      </c>
      <c r="AH470" s="43">
        <f t="shared" si="22"/>
        <v>1952465</v>
      </c>
      <c r="AI470" s="43">
        <f t="shared" si="23"/>
        <v>3571767.92</v>
      </c>
      <c r="AJ470" s="41">
        <v>187260246</v>
      </c>
      <c r="AK470" s="41">
        <v>203361564</v>
      </c>
      <c r="AL470" s="41">
        <v>230156128</v>
      </c>
      <c r="AM470" s="41">
        <v>206925979.33333334</v>
      </c>
      <c r="AN470" s="41">
        <v>76718.632614624003</v>
      </c>
      <c r="AO470" s="44"/>
    </row>
    <row r="471" spans="1:41" s="34" customFormat="1" ht="16.5" x14ac:dyDescent="0.3">
      <c r="A471" s="34" t="s">
        <v>1001</v>
      </c>
      <c r="B471" s="34" t="s">
        <v>1002</v>
      </c>
      <c r="C471" s="34" t="s">
        <v>988</v>
      </c>
      <c r="D471" s="39">
        <v>3</v>
      </c>
      <c r="E471" s="39" t="s">
        <v>1247</v>
      </c>
      <c r="F471" s="40" t="s">
        <v>1190</v>
      </c>
      <c r="G471" s="41">
        <v>972216363</v>
      </c>
      <c r="H471" s="42">
        <v>5.1990000000000007</v>
      </c>
      <c r="I471" s="41">
        <v>1360949962</v>
      </c>
      <c r="J471" s="41">
        <v>14130579.32</v>
      </c>
      <c r="K471" s="41">
        <v>14077408.130000001</v>
      </c>
      <c r="L471" s="41">
        <v>0</v>
      </c>
      <c r="M471" s="41">
        <v>14077408.130000001</v>
      </c>
      <c r="N471" s="41">
        <v>0</v>
      </c>
      <c r="O471" s="41">
        <v>0</v>
      </c>
      <c r="P471" s="41">
        <v>271699.71999999997</v>
      </c>
      <c r="Q471" s="41">
        <v>25574313</v>
      </c>
      <c r="R471" s="41">
        <v>0</v>
      </c>
      <c r="S471" s="41">
        <v>0</v>
      </c>
      <c r="T471" s="41">
        <v>10621445.33</v>
      </c>
      <c r="U471" s="41">
        <v>0</v>
      </c>
      <c r="V471" s="41">
        <v>0</v>
      </c>
      <c r="W471" s="41">
        <v>50544866.18</v>
      </c>
      <c r="X471" s="43">
        <v>3.6462035986667647E-2</v>
      </c>
      <c r="Y471" s="41">
        <v>14000</v>
      </c>
      <c r="Z471" s="41">
        <v>102750</v>
      </c>
      <c r="AA471" s="41">
        <v>2335</v>
      </c>
      <c r="AB471" s="41">
        <v>119085</v>
      </c>
      <c r="AC471" s="41">
        <v>0</v>
      </c>
      <c r="AD471" s="41">
        <v>119085</v>
      </c>
      <c r="AE471" s="41">
        <v>0</v>
      </c>
      <c r="AF471" s="41">
        <v>0</v>
      </c>
      <c r="AG471" s="43">
        <f t="shared" si="21"/>
        <v>14349107.850000001</v>
      </c>
      <c r="AH471" s="43">
        <f t="shared" si="22"/>
        <v>25574313</v>
      </c>
      <c r="AI471" s="43">
        <f t="shared" si="23"/>
        <v>10621445.33</v>
      </c>
      <c r="AJ471" s="41">
        <v>1212798673</v>
      </c>
      <c r="AK471" s="41">
        <v>1316335868</v>
      </c>
      <c r="AL471" s="41">
        <v>1502420589</v>
      </c>
      <c r="AM471" s="41">
        <v>1343851710</v>
      </c>
      <c r="AN471" s="41">
        <v>500806.362193137</v>
      </c>
      <c r="AO471" s="44"/>
    </row>
    <row r="472" spans="1:41" s="34" customFormat="1" ht="16.5" x14ac:dyDescent="0.3">
      <c r="A472" s="34" t="s">
        <v>1003</v>
      </c>
      <c r="B472" s="34" t="s">
        <v>1004</v>
      </c>
      <c r="C472" s="34" t="s">
        <v>988</v>
      </c>
      <c r="D472" s="39">
        <v>1</v>
      </c>
      <c r="E472" s="39" t="s">
        <v>1246</v>
      </c>
      <c r="F472" s="40" t="s">
        <v>1190</v>
      </c>
      <c r="G472" s="41">
        <v>497436500</v>
      </c>
      <c r="H472" s="42">
        <v>3.746</v>
      </c>
      <c r="I472" s="41">
        <v>679924908</v>
      </c>
      <c r="J472" s="41">
        <v>7059578.3200000003</v>
      </c>
      <c r="K472" s="41">
        <v>7054052.4900000002</v>
      </c>
      <c r="L472" s="41">
        <v>0</v>
      </c>
      <c r="M472" s="41">
        <v>7054052.4900000002</v>
      </c>
      <c r="N472" s="41">
        <v>0</v>
      </c>
      <c r="O472" s="41">
        <v>0</v>
      </c>
      <c r="P472" s="41">
        <v>136103.26</v>
      </c>
      <c r="Q472" s="41">
        <v>0</v>
      </c>
      <c r="R472" s="41">
        <v>9823890</v>
      </c>
      <c r="S472" s="41">
        <v>0</v>
      </c>
      <c r="T472" s="41">
        <v>1467243.49</v>
      </c>
      <c r="U472" s="41">
        <v>149230.95000000001</v>
      </c>
      <c r="V472" s="41">
        <v>0</v>
      </c>
      <c r="W472" s="41">
        <v>18630520.189999998</v>
      </c>
      <c r="X472" s="43">
        <v>2.8099051210294552E-2</v>
      </c>
      <c r="Y472" s="41">
        <v>2147.3200000000002</v>
      </c>
      <c r="Z472" s="41">
        <v>30500</v>
      </c>
      <c r="AA472" s="41">
        <v>652.94640000000004</v>
      </c>
      <c r="AB472" s="41">
        <v>33300.2664</v>
      </c>
      <c r="AC472" s="41">
        <v>0</v>
      </c>
      <c r="AD472" s="41">
        <v>33300.2664</v>
      </c>
      <c r="AE472" s="41">
        <v>0</v>
      </c>
      <c r="AF472" s="41">
        <v>0</v>
      </c>
      <c r="AG472" s="43">
        <f t="shared" si="21"/>
        <v>7190155.75</v>
      </c>
      <c r="AH472" s="43">
        <f t="shared" si="22"/>
        <v>9823890</v>
      </c>
      <c r="AI472" s="43">
        <f t="shared" si="23"/>
        <v>1616474.44</v>
      </c>
      <c r="AJ472" s="41">
        <v>595792017</v>
      </c>
      <c r="AK472" s="41">
        <v>675643938</v>
      </c>
      <c r="AL472" s="41">
        <v>731524265</v>
      </c>
      <c r="AM472" s="41">
        <v>667653406.66666663</v>
      </c>
      <c r="AN472" s="41">
        <v>243841.17782524499</v>
      </c>
      <c r="AO472" s="44"/>
    </row>
    <row r="473" spans="1:41" s="34" customFormat="1" ht="16.5" x14ac:dyDescent="0.3">
      <c r="A473" s="34" t="s">
        <v>1005</v>
      </c>
      <c r="B473" s="34" t="s">
        <v>1006</v>
      </c>
      <c r="C473" s="34" t="s">
        <v>988</v>
      </c>
      <c r="D473" s="39">
        <v>2</v>
      </c>
      <c r="E473" s="39" t="s">
        <v>1247</v>
      </c>
      <c r="F473" s="40" t="s">
        <v>1190</v>
      </c>
      <c r="G473" s="41">
        <v>616105150</v>
      </c>
      <c r="H473" s="42">
        <v>4.1230000000000002</v>
      </c>
      <c r="I473" s="41">
        <v>915962080</v>
      </c>
      <c r="J473" s="41">
        <v>9510323.8100000005</v>
      </c>
      <c r="K473" s="41">
        <v>9498057.0099999998</v>
      </c>
      <c r="L473" s="41">
        <v>0</v>
      </c>
      <c r="M473" s="41">
        <v>9498057.0099999998</v>
      </c>
      <c r="N473" s="41">
        <v>0</v>
      </c>
      <c r="O473" s="41">
        <v>0</v>
      </c>
      <c r="P473" s="41">
        <v>183263</v>
      </c>
      <c r="Q473" s="41">
        <v>12979327</v>
      </c>
      <c r="R473" s="41">
        <v>0</v>
      </c>
      <c r="S473" s="41">
        <v>0</v>
      </c>
      <c r="T473" s="41">
        <v>2679077.4300000002</v>
      </c>
      <c r="U473" s="41">
        <v>61610.52</v>
      </c>
      <c r="V473" s="41">
        <v>0</v>
      </c>
      <c r="W473" s="41">
        <v>25401334.959999997</v>
      </c>
      <c r="X473" s="43">
        <v>3.1800751535000393E-2</v>
      </c>
      <c r="Y473" s="41">
        <v>18497.260000000002</v>
      </c>
      <c r="Z473" s="41">
        <v>57000</v>
      </c>
      <c r="AA473" s="41">
        <v>1509.9452000000001</v>
      </c>
      <c r="AB473" s="41">
        <v>77007.205200000011</v>
      </c>
      <c r="AC473" s="41">
        <v>0</v>
      </c>
      <c r="AD473" s="41">
        <v>77007.205200000011</v>
      </c>
      <c r="AE473" s="41">
        <v>0</v>
      </c>
      <c r="AF473" s="41">
        <v>0</v>
      </c>
      <c r="AG473" s="43">
        <f t="shared" si="21"/>
        <v>9681320.0099999998</v>
      </c>
      <c r="AH473" s="43">
        <f t="shared" si="22"/>
        <v>12979327</v>
      </c>
      <c r="AI473" s="43">
        <f t="shared" si="23"/>
        <v>2740687.95</v>
      </c>
      <c r="AJ473" s="41">
        <v>854731941</v>
      </c>
      <c r="AK473" s="41">
        <v>908501558</v>
      </c>
      <c r="AL473" s="41">
        <v>999123884</v>
      </c>
      <c r="AM473" s="41">
        <v>920785794.33333337</v>
      </c>
      <c r="AN473" s="41">
        <v>333289.21137712197</v>
      </c>
      <c r="AO473" s="44"/>
    </row>
    <row r="474" spans="1:41" s="34" customFormat="1" ht="16.5" x14ac:dyDescent="0.3">
      <c r="A474" s="34" t="s">
        <v>1007</v>
      </c>
      <c r="B474" s="34" t="s">
        <v>1008</v>
      </c>
      <c r="C474" s="34" t="s">
        <v>988</v>
      </c>
      <c r="D474" s="39">
        <v>3</v>
      </c>
      <c r="E474" s="39" t="s">
        <v>1247</v>
      </c>
      <c r="F474" s="40" t="s">
        <v>1190</v>
      </c>
      <c r="G474" s="41">
        <v>181326741</v>
      </c>
      <c r="H474" s="42">
        <v>3.8409999999999997</v>
      </c>
      <c r="I474" s="41">
        <v>262149936</v>
      </c>
      <c r="J474" s="41">
        <v>2721871.17</v>
      </c>
      <c r="K474" s="41">
        <v>2720755.69</v>
      </c>
      <c r="L474" s="41">
        <v>0</v>
      </c>
      <c r="M474" s="41">
        <v>2720755.69</v>
      </c>
      <c r="N474" s="41">
        <v>0</v>
      </c>
      <c r="O474" s="41">
        <v>0</v>
      </c>
      <c r="P474" s="41">
        <v>52493.75</v>
      </c>
      <c r="Q474" s="41">
        <v>3217295</v>
      </c>
      <c r="R474" s="41">
        <v>0</v>
      </c>
      <c r="S474" s="41">
        <v>0</v>
      </c>
      <c r="T474" s="41">
        <v>972480.64</v>
      </c>
      <c r="U474" s="41">
        <v>0</v>
      </c>
      <c r="V474" s="41">
        <v>0</v>
      </c>
      <c r="W474" s="41">
        <v>6963025.0799999991</v>
      </c>
      <c r="X474" s="43">
        <v>2.7795864316465389E-2</v>
      </c>
      <c r="Y474" s="41">
        <v>7000</v>
      </c>
      <c r="Z474" s="41">
        <v>16750</v>
      </c>
      <c r="AA474" s="41">
        <v>475</v>
      </c>
      <c r="AB474" s="41">
        <v>24225</v>
      </c>
      <c r="AC474" s="41">
        <v>0</v>
      </c>
      <c r="AD474" s="41">
        <v>24225</v>
      </c>
      <c r="AE474" s="41">
        <v>0</v>
      </c>
      <c r="AF474" s="41">
        <v>0</v>
      </c>
      <c r="AG474" s="43">
        <f t="shared" si="21"/>
        <v>2773249.44</v>
      </c>
      <c r="AH474" s="43">
        <f t="shared" si="22"/>
        <v>3217295</v>
      </c>
      <c r="AI474" s="43">
        <f t="shared" si="23"/>
        <v>972480.64</v>
      </c>
      <c r="AJ474" s="41">
        <v>254354208</v>
      </c>
      <c r="AK474" s="41">
        <v>259360591</v>
      </c>
      <c r="AL474" s="41">
        <v>247887106</v>
      </c>
      <c r="AM474" s="41">
        <v>253867301.66666666</v>
      </c>
      <c r="AN474" s="41">
        <v>82834.632831951007</v>
      </c>
      <c r="AO474" s="44"/>
    </row>
    <row r="475" spans="1:41" s="34" customFormat="1" ht="16.5" x14ac:dyDescent="0.3">
      <c r="A475" s="34" t="s">
        <v>1009</v>
      </c>
      <c r="B475" s="34" t="s">
        <v>1010</v>
      </c>
      <c r="C475" s="34" t="s">
        <v>988</v>
      </c>
      <c r="D475" s="39">
        <v>1</v>
      </c>
      <c r="E475" s="39" t="s">
        <v>1246</v>
      </c>
      <c r="F475" s="40" t="s">
        <v>1190</v>
      </c>
      <c r="G475" s="41">
        <v>116617230</v>
      </c>
      <c r="H475" s="42">
        <v>8.6280000000000001</v>
      </c>
      <c r="I475" s="41">
        <v>223332392</v>
      </c>
      <c r="J475" s="41">
        <v>2318833.29</v>
      </c>
      <c r="K475" s="41">
        <v>2314372.4</v>
      </c>
      <c r="L475" s="41">
        <v>0</v>
      </c>
      <c r="M475" s="41">
        <v>2314372.4</v>
      </c>
      <c r="N475" s="41">
        <v>0</v>
      </c>
      <c r="O475" s="41">
        <v>0</v>
      </c>
      <c r="P475" s="41">
        <v>44656.36</v>
      </c>
      <c r="Q475" s="41">
        <v>2678473</v>
      </c>
      <c r="R475" s="41">
        <v>0</v>
      </c>
      <c r="S475" s="41">
        <v>0</v>
      </c>
      <c r="T475" s="41">
        <v>4951290.33</v>
      </c>
      <c r="U475" s="41">
        <v>0</v>
      </c>
      <c r="V475" s="41">
        <v>71904.3</v>
      </c>
      <c r="W475" s="41">
        <v>10060696.390000001</v>
      </c>
      <c r="X475" s="43">
        <v>3.9159702230899623E-2</v>
      </c>
      <c r="Y475" s="41">
        <v>2542.4700000000003</v>
      </c>
      <c r="Z475" s="41">
        <v>14750</v>
      </c>
      <c r="AA475" s="41">
        <v>345.8494</v>
      </c>
      <c r="AB475" s="41">
        <v>17638.3194</v>
      </c>
      <c r="AC475" s="41">
        <v>0</v>
      </c>
      <c r="AD475" s="41">
        <v>17638.3194</v>
      </c>
      <c r="AE475" s="41">
        <v>0</v>
      </c>
      <c r="AF475" s="41">
        <v>0</v>
      </c>
      <c r="AG475" s="43">
        <f t="shared" si="21"/>
        <v>2359028.7599999998</v>
      </c>
      <c r="AH475" s="43">
        <f t="shared" si="22"/>
        <v>2678473</v>
      </c>
      <c r="AI475" s="43">
        <f t="shared" si="23"/>
        <v>5023194.63</v>
      </c>
      <c r="AJ475" s="41">
        <v>181659685</v>
      </c>
      <c r="AK475" s="41">
        <v>215713124</v>
      </c>
      <c r="AL475" s="41">
        <v>234077138</v>
      </c>
      <c r="AM475" s="41">
        <v>210483315.66666666</v>
      </c>
      <c r="AN475" s="41">
        <v>78025.634640953998</v>
      </c>
      <c r="AO475" s="44"/>
    </row>
    <row r="476" spans="1:41" s="34" customFormat="1" ht="16.5" x14ac:dyDescent="0.3">
      <c r="A476" s="34" t="s">
        <v>1011</v>
      </c>
      <c r="B476" s="34" t="s">
        <v>1012</v>
      </c>
      <c r="C476" s="34" t="s">
        <v>988</v>
      </c>
      <c r="D476" s="39">
        <v>2</v>
      </c>
      <c r="E476" s="39" t="s">
        <v>1247</v>
      </c>
      <c r="F476" s="40" t="s">
        <v>1190</v>
      </c>
      <c r="G476" s="41">
        <v>1094233300</v>
      </c>
      <c r="H476" s="42">
        <v>2.4099999999999997</v>
      </c>
      <c r="I476" s="41">
        <v>1062226493</v>
      </c>
      <c r="J476" s="41">
        <v>11028969.57</v>
      </c>
      <c r="K476" s="41">
        <v>11013595.49</v>
      </c>
      <c r="L476" s="41">
        <v>0</v>
      </c>
      <c r="M476" s="41">
        <v>11013595.49</v>
      </c>
      <c r="N476" s="41">
        <v>0</v>
      </c>
      <c r="O476" s="41">
        <v>0</v>
      </c>
      <c r="P476" s="41">
        <v>212507.73</v>
      </c>
      <c r="Q476" s="41">
        <v>0</v>
      </c>
      <c r="R476" s="41">
        <v>9519021</v>
      </c>
      <c r="S476" s="41">
        <v>0</v>
      </c>
      <c r="T476" s="41">
        <v>5607417.6799999997</v>
      </c>
      <c r="U476" s="41">
        <v>10942.33</v>
      </c>
      <c r="V476" s="41">
        <v>0</v>
      </c>
      <c r="W476" s="41">
        <v>26363484.229999997</v>
      </c>
      <c r="X476" s="43">
        <v>2.8288639348408636E-2</v>
      </c>
      <c r="Y476" s="41">
        <v>13092.8</v>
      </c>
      <c r="Z476" s="41">
        <v>38750</v>
      </c>
      <c r="AA476" s="41">
        <v>1036.856</v>
      </c>
      <c r="AB476" s="41">
        <v>52879.656000000003</v>
      </c>
      <c r="AC476" s="41">
        <v>0</v>
      </c>
      <c r="AD476" s="41">
        <v>52879.656000000003</v>
      </c>
      <c r="AE476" s="41">
        <v>0</v>
      </c>
      <c r="AF476" s="41">
        <v>0</v>
      </c>
      <c r="AG476" s="43">
        <f t="shared" si="21"/>
        <v>11226103.220000001</v>
      </c>
      <c r="AH476" s="43">
        <f t="shared" si="22"/>
        <v>9519021</v>
      </c>
      <c r="AI476" s="43">
        <f t="shared" si="23"/>
        <v>5618360.0099999998</v>
      </c>
      <c r="AJ476" s="41">
        <v>915131679</v>
      </c>
      <c r="AK476" s="41">
        <v>976934855</v>
      </c>
      <c r="AL476" s="41">
        <v>1019883773</v>
      </c>
      <c r="AM476" s="41">
        <v>970650102.33333337</v>
      </c>
      <c r="AN476" s="41">
        <v>339960.917705409</v>
      </c>
      <c r="AO476" s="44"/>
    </row>
    <row r="477" spans="1:41" s="34" customFormat="1" ht="16.5" x14ac:dyDescent="0.3">
      <c r="A477" s="34" t="s">
        <v>1013</v>
      </c>
      <c r="B477" s="34" t="s">
        <v>1014</v>
      </c>
      <c r="C477" s="34" t="s">
        <v>988</v>
      </c>
      <c r="D477" s="39">
        <v>3</v>
      </c>
      <c r="E477" s="39" t="s">
        <v>1247</v>
      </c>
      <c r="F477" s="40" t="s">
        <v>1190</v>
      </c>
      <c r="G477" s="41">
        <v>343258000</v>
      </c>
      <c r="H477" s="42">
        <v>3.0979999999999999</v>
      </c>
      <c r="I477" s="41">
        <v>443969657</v>
      </c>
      <c r="J477" s="41">
        <v>4609683.41</v>
      </c>
      <c r="K477" s="41">
        <v>4608202.78</v>
      </c>
      <c r="L477" s="41">
        <v>0</v>
      </c>
      <c r="M477" s="41">
        <v>4608202.78</v>
      </c>
      <c r="N477" s="41">
        <v>0</v>
      </c>
      <c r="O477" s="41">
        <v>0</v>
      </c>
      <c r="P477" s="41">
        <v>88908.94</v>
      </c>
      <c r="Q477" s="41">
        <v>5123324</v>
      </c>
      <c r="R477" s="41">
        <v>0</v>
      </c>
      <c r="S477" s="41">
        <v>0</v>
      </c>
      <c r="T477" s="41">
        <v>779030</v>
      </c>
      <c r="U477" s="41">
        <v>34325</v>
      </c>
      <c r="V477" s="41">
        <v>0</v>
      </c>
      <c r="W477" s="41">
        <v>10633790.720000001</v>
      </c>
      <c r="X477" s="43">
        <v>2.4009777985040517E-2</v>
      </c>
      <c r="Y477" s="41">
        <v>4904.1100000000006</v>
      </c>
      <c r="Z477" s="41">
        <v>18750</v>
      </c>
      <c r="AA477" s="41">
        <v>473.0822</v>
      </c>
      <c r="AB477" s="41">
        <v>24127.192200000001</v>
      </c>
      <c r="AC477" s="41">
        <v>0</v>
      </c>
      <c r="AD477" s="41">
        <v>24127.192200000001</v>
      </c>
      <c r="AE477" s="41">
        <v>0</v>
      </c>
      <c r="AF477" s="41">
        <v>0</v>
      </c>
      <c r="AG477" s="43">
        <f t="shared" si="21"/>
        <v>4697111.7200000007</v>
      </c>
      <c r="AH477" s="43">
        <f t="shared" si="22"/>
        <v>5123324</v>
      </c>
      <c r="AI477" s="43">
        <f t="shared" si="23"/>
        <v>813355</v>
      </c>
      <c r="AJ477" s="41">
        <v>408067983</v>
      </c>
      <c r="AK477" s="41">
        <v>439469422</v>
      </c>
      <c r="AL477" s="41">
        <v>461492337</v>
      </c>
      <c r="AM477" s="41">
        <v>436343247.33333331</v>
      </c>
      <c r="AN477" s="41">
        <v>153830.62516922099</v>
      </c>
      <c r="AO477" s="44"/>
    </row>
    <row r="478" spans="1:41" s="34" customFormat="1" ht="16.5" x14ac:dyDescent="0.3">
      <c r="A478" s="34" t="s">
        <v>1015</v>
      </c>
      <c r="B478" s="34" t="s">
        <v>1016</v>
      </c>
      <c r="C478" s="34" t="s">
        <v>988</v>
      </c>
      <c r="D478" s="39">
        <v>1</v>
      </c>
      <c r="E478" s="39" t="s">
        <v>1246</v>
      </c>
      <c r="F478" s="40" t="s">
        <v>1190</v>
      </c>
      <c r="G478" s="41">
        <v>294253900</v>
      </c>
      <c r="H478" s="42">
        <v>4.1530000000000005</v>
      </c>
      <c r="I478" s="41">
        <v>383736617</v>
      </c>
      <c r="J478" s="41">
        <v>3984290.86</v>
      </c>
      <c r="K478" s="41">
        <v>3979340.8699999996</v>
      </c>
      <c r="L478" s="41">
        <v>0</v>
      </c>
      <c r="M478" s="41">
        <v>3979340.8699999996</v>
      </c>
      <c r="N478" s="41">
        <v>0</v>
      </c>
      <c r="O478" s="41">
        <v>0</v>
      </c>
      <c r="P478" s="41">
        <v>76781.89</v>
      </c>
      <c r="Q478" s="41">
        <v>0</v>
      </c>
      <c r="R478" s="41">
        <v>5557340</v>
      </c>
      <c r="S478" s="41">
        <v>0</v>
      </c>
      <c r="T478" s="41">
        <v>2545854.6800000002</v>
      </c>
      <c r="U478" s="41">
        <v>58850.78</v>
      </c>
      <c r="V478" s="41">
        <v>0</v>
      </c>
      <c r="W478" s="41">
        <v>12218168.219999999</v>
      </c>
      <c r="X478" s="43">
        <v>3.2889354634645269E-2</v>
      </c>
      <c r="Y478" s="41">
        <v>4891.78</v>
      </c>
      <c r="Z478" s="41">
        <v>25000</v>
      </c>
      <c r="AA478" s="41">
        <v>597.8356</v>
      </c>
      <c r="AB478" s="41">
        <v>30489.615600000001</v>
      </c>
      <c r="AC478" s="41">
        <v>0</v>
      </c>
      <c r="AD478" s="41">
        <v>30489.615600000001</v>
      </c>
      <c r="AE478" s="41">
        <v>0</v>
      </c>
      <c r="AF478" s="41">
        <v>0</v>
      </c>
      <c r="AG478" s="43">
        <f t="shared" si="21"/>
        <v>4056122.76</v>
      </c>
      <c r="AH478" s="43">
        <f t="shared" si="22"/>
        <v>5557340</v>
      </c>
      <c r="AI478" s="43">
        <f t="shared" si="23"/>
        <v>2604705.46</v>
      </c>
      <c r="AJ478" s="41">
        <v>340855475</v>
      </c>
      <c r="AK478" s="41">
        <v>382941804</v>
      </c>
      <c r="AL478" s="41">
        <v>419882848</v>
      </c>
      <c r="AM478" s="41">
        <v>381226709</v>
      </c>
      <c r="AN478" s="41">
        <v>139960.80937238401</v>
      </c>
      <c r="AO478" s="44"/>
    </row>
    <row r="479" spans="1:41" s="34" customFormat="1" ht="16.5" x14ac:dyDescent="0.3">
      <c r="A479" s="34" t="s">
        <v>1017</v>
      </c>
      <c r="B479" s="34" t="s">
        <v>1018</v>
      </c>
      <c r="C479" s="34" t="s">
        <v>1019</v>
      </c>
      <c r="D479" s="39">
        <v>2</v>
      </c>
      <c r="E479" s="39" t="s">
        <v>1247</v>
      </c>
      <c r="F479" s="40" t="s">
        <v>1190</v>
      </c>
      <c r="G479" s="41">
        <v>2965093600</v>
      </c>
      <c r="H479" s="42">
        <v>1.204</v>
      </c>
      <c r="I479" s="41">
        <v>2858397060</v>
      </c>
      <c r="J479" s="41">
        <v>8062923.8399999999</v>
      </c>
      <c r="K479" s="41">
        <v>8062254.0300000003</v>
      </c>
      <c r="L479" s="41">
        <v>0</v>
      </c>
      <c r="M479" s="41">
        <v>8062254.0300000003</v>
      </c>
      <c r="N479" s="41">
        <v>0</v>
      </c>
      <c r="O479" s="41">
        <v>0</v>
      </c>
      <c r="P479" s="41">
        <v>857777.57</v>
      </c>
      <c r="Q479" s="41">
        <v>18327386</v>
      </c>
      <c r="R479" s="41">
        <v>0</v>
      </c>
      <c r="S479" s="41">
        <v>0</v>
      </c>
      <c r="T479" s="41">
        <v>7091106.54</v>
      </c>
      <c r="U479" s="41">
        <v>444764.04</v>
      </c>
      <c r="V479" s="41">
        <v>913244.66</v>
      </c>
      <c r="W479" s="41">
        <v>35696532.839999996</v>
      </c>
      <c r="X479" s="43">
        <v>1.3586248133125886E-2</v>
      </c>
      <c r="Y479" s="41">
        <v>3120.55</v>
      </c>
      <c r="Z479" s="41">
        <v>23500</v>
      </c>
      <c r="AA479" s="41">
        <v>532.41099999999994</v>
      </c>
      <c r="AB479" s="41">
        <v>27152.960999999999</v>
      </c>
      <c r="AC479" s="41">
        <v>0</v>
      </c>
      <c r="AD479" s="41">
        <v>27152.960999999999</v>
      </c>
      <c r="AE479" s="41">
        <v>0</v>
      </c>
      <c r="AF479" s="41">
        <v>0</v>
      </c>
      <c r="AG479" s="43">
        <f t="shared" si="21"/>
        <v>8920031.5999999996</v>
      </c>
      <c r="AH479" s="43">
        <f t="shared" si="22"/>
        <v>18327386</v>
      </c>
      <c r="AI479" s="43">
        <f t="shared" si="23"/>
        <v>8449115.2400000002</v>
      </c>
      <c r="AJ479" s="41">
        <v>2677135694</v>
      </c>
      <c r="AK479" s="41">
        <v>2733574308</v>
      </c>
      <c r="AL479" s="41">
        <v>2981479242</v>
      </c>
      <c r="AM479" s="41">
        <v>2797396414.6666665</v>
      </c>
      <c r="AN479" s="41">
        <v>995916.61808238598</v>
      </c>
      <c r="AO479" s="44"/>
    </row>
    <row r="480" spans="1:41" s="34" customFormat="1" ht="16.5" x14ac:dyDescent="0.3">
      <c r="A480" s="34" t="s">
        <v>1020</v>
      </c>
      <c r="B480" s="34" t="s">
        <v>1021</v>
      </c>
      <c r="C480" s="34" t="s">
        <v>1019</v>
      </c>
      <c r="D480" s="39">
        <v>3</v>
      </c>
      <c r="E480" s="39" t="s">
        <v>1247</v>
      </c>
      <c r="F480" s="40" t="s">
        <v>1190</v>
      </c>
      <c r="G480" s="41">
        <v>9308238700</v>
      </c>
      <c r="H480" s="42">
        <v>1.6879999999999999</v>
      </c>
      <c r="I480" s="41">
        <v>9178765200</v>
      </c>
      <c r="J480" s="41">
        <v>25891324.109999999</v>
      </c>
      <c r="K480" s="41">
        <v>25888731.469999999</v>
      </c>
      <c r="L480" s="41">
        <v>0</v>
      </c>
      <c r="M480" s="41">
        <v>25888731.469999999</v>
      </c>
      <c r="N480" s="41">
        <v>0</v>
      </c>
      <c r="O480" s="41">
        <v>0</v>
      </c>
      <c r="P480" s="41">
        <v>2754411.25</v>
      </c>
      <c r="Q480" s="41">
        <v>101893380</v>
      </c>
      <c r="R480" s="41">
        <v>0</v>
      </c>
      <c r="S480" s="41">
        <v>0</v>
      </c>
      <c r="T480" s="41">
        <v>23507499.329999998</v>
      </c>
      <c r="U480" s="41">
        <v>0</v>
      </c>
      <c r="V480" s="41">
        <v>2998768</v>
      </c>
      <c r="W480" s="41">
        <v>157042790.05000001</v>
      </c>
      <c r="X480" s="43">
        <v>1.950899306887352E-2</v>
      </c>
      <c r="Y480" s="41">
        <v>6811.65</v>
      </c>
      <c r="Z480" s="41">
        <v>64000</v>
      </c>
      <c r="AA480" s="41">
        <v>1416.2329999999999</v>
      </c>
      <c r="AB480" s="41">
        <v>72227.883000000002</v>
      </c>
      <c r="AC480" s="41">
        <v>0</v>
      </c>
      <c r="AD480" s="41">
        <v>72227.883000000002</v>
      </c>
      <c r="AE480" s="41">
        <v>0</v>
      </c>
      <c r="AF480" s="41">
        <v>0</v>
      </c>
      <c r="AG480" s="43">
        <f t="shared" si="21"/>
        <v>28643142.719999999</v>
      </c>
      <c r="AH480" s="43">
        <f t="shared" si="22"/>
        <v>101893380</v>
      </c>
      <c r="AI480" s="43">
        <f t="shared" si="23"/>
        <v>26506267.329999998</v>
      </c>
      <c r="AJ480" s="41">
        <v>8106165936</v>
      </c>
      <c r="AK480" s="41">
        <v>8987168496</v>
      </c>
      <c r="AL480" s="41">
        <v>9776151283</v>
      </c>
      <c r="AM480" s="41">
        <v>8956495238.333334</v>
      </c>
      <c r="AN480" s="41">
        <v>3261768.3658950389</v>
      </c>
      <c r="AO480" s="44"/>
    </row>
    <row r="481" spans="1:41" s="34" customFormat="1" ht="16.5" x14ac:dyDescent="0.3">
      <c r="A481" s="34" t="s">
        <v>1022</v>
      </c>
      <c r="B481" s="34" t="s">
        <v>1023</v>
      </c>
      <c r="C481" s="34" t="s">
        <v>1019</v>
      </c>
      <c r="D481" s="39">
        <v>1</v>
      </c>
      <c r="E481" s="39" t="s">
        <v>1246</v>
      </c>
      <c r="F481" s="40" t="s">
        <v>1190</v>
      </c>
      <c r="G481" s="41">
        <v>2817204800</v>
      </c>
      <c r="H481" s="42">
        <v>1.8979999999999999</v>
      </c>
      <c r="I481" s="41">
        <v>2745930060</v>
      </c>
      <c r="J481" s="41">
        <v>7745678.5999999996</v>
      </c>
      <c r="K481" s="41">
        <v>7743290.0699999994</v>
      </c>
      <c r="L481" s="41">
        <v>0</v>
      </c>
      <c r="M481" s="41">
        <v>7743290.0699999994</v>
      </c>
      <c r="N481" s="41">
        <v>0</v>
      </c>
      <c r="O481" s="41">
        <v>0</v>
      </c>
      <c r="P481" s="41">
        <v>823842.49</v>
      </c>
      <c r="Q481" s="41">
        <v>0</v>
      </c>
      <c r="R481" s="41">
        <v>30225016</v>
      </c>
      <c r="S481" s="41">
        <v>0</v>
      </c>
      <c r="T481" s="41">
        <v>13205850.41</v>
      </c>
      <c r="U481" s="41">
        <v>563440.96</v>
      </c>
      <c r="V481" s="41">
        <v>892979.25</v>
      </c>
      <c r="W481" s="41">
        <v>53454419.18</v>
      </c>
      <c r="X481" s="43">
        <v>1.8755278212426743E-2</v>
      </c>
      <c r="Y481" s="41">
        <v>1750</v>
      </c>
      <c r="Z481" s="41">
        <v>21250</v>
      </c>
      <c r="AA481" s="41">
        <v>460</v>
      </c>
      <c r="AB481" s="41">
        <v>23460</v>
      </c>
      <c r="AC481" s="41">
        <v>0</v>
      </c>
      <c r="AD481" s="41">
        <v>23460</v>
      </c>
      <c r="AE481" s="41">
        <v>0</v>
      </c>
      <c r="AF481" s="41">
        <v>0</v>
      </c>
      <c r="AG481" s="43">
        <f t="shared" si="21"/>
        <v>8567132.5599999987</v>
      </c>
      <c r="AH481" s="43">
        <f t="shared" si="22"/>
        <v>30225016</v>
      </c>
      <c r="AI481" s="43">
        <f t="shared" si="23"/>
        <v>14662270.620000001</v>
      </c>
      <c r="AJ481" s="41">
        <v>2492803825</v>
      </c>
      <c r="AK481" s="41">
        <v>2645695425</v>
      </c>
      <c r="AL481" s="41">
        <v>2870037563</v>
      </c>
      <c r="AM481" s="41">
        <v>2669512271</v>
      </c>
      <c r="AN481" s="41">
        <v>958487.89584447898</v>
      </c>
      <c r="AO481" s="44"/>
    </row>
    <row r="482" spans="1:41" s="34" customFormat="1" ht="16.5" x14ac:dyDescent="0.3">
      <c r="A482" s="34" t="s">
        <v>1024</v>
      </c>
      <c r="B482" s="34" t="s">
        <v>1025</v>
      </c>
      <c r="C482" s="34" t="s">
        <v>1019</v>
      </c>
      <c r="D482" s="39">
        <v>2</v>
      </c>
      <c r="E482" s="39" t="s">
        <v>1246</v>
      </c>
      <c r="F482" s="40" t="s">
        <v>1190</v>
      </c>
      <c r="G482" s="41">
        <v>1331499200</v>
      </c>
      <c r="H482" s="42">
        <v>2.2069999999999999</v>
      </c>
      <c r="I482" s="41">
        <v>1314579670</v>
      </c>
      <c r="J482" s="41">
        <v>3708146.75</v>
      </c>
      <c r="K482" s="41">
        <v>3707276.23</v>
      </c>
      <c r="L482" s="41">
        <v>0</v>
      </c>
      <c r="M482" s="41">
        <v>3707276.23</v>
      </c>
      <c r="N482" s="41">
        <v>498486.99</v>
      </c>
      <c r="O482" s="41">
        <v>0</v>
      </c>
      <c r="P482" s="41">
        <v>394434.92</v>
      </c>
      <c r="Q482" s="41">
        <v>14744512</v>
      </c>
      <c r="R482" s="41">
        <v>0</v>
      </c>
      <c r="S482" s="41">
        <v>0</v>
      </c>
      <c r="T482" s="41">
        <v>10032712.220000001</v>
      </c>
      <c r="U482" s="41">
        <v>0</v>
      </c>
      <c r="V482" s="41">
        <v>0</v>
      </c>
      <c r="W482" s="41">
        <v>29377422.359999999</v>
      </c>
      <c r="X482" s="43">
        <v>3.3853161808867674E-2</v>
      </c>
      <c r="Y482" s="41">
        <v>2804.8</v>
      </c>
      <c r="Z482" s="41">
        <v>22250</v>
      </c>
      <c r="AA482" s="41">
        <v>501.096</v>
      </c>
      <c r="AB482" s="41">
        <v>25555.896000000001</v>
      </c>
      <c r="AC482" s="41">
        <v>500</v>
      </c>
      <c r="AD482" s="41">
        <v>26055.896000000001</v>
      </c>
      <c r="AE482" s="41">
        <v>0</v>
      </c>
      <c r="AF482" s="41">
        <v>0</v>
      </c>
      <c r="AG482" s="43">
        <f t="shared" si="21"/>
        <v>4600198.1399999997</v>
      </c>
      <c r="AH482" s="43">
        <f t="shared" si="22"/>
        <v>14744512</v>
      </c>
      <c r="AI482" s="43">
        <f t="shared" si="23"/>
        <v>10032712.220000001</v>
      </c>
      <c r="AJ482" s="41">
        <v>1168381736</v>
      </c>
      <c r="AK482" s="41">
        <v>1275972393</v>
      </c>
      <c r="AL482" s="41">
        <v>1418518872</v>
      </c>
      <c r="AM482" s="41">
        <v>1287624333.6666667</v>
      </c>
      <c r="AN482" s="41">
        <v>475701.98163087602</v>
      </c>
      <c r="AO482" s="44"/>
    </row>
    <row r="483" spans="1:41" s="34" customFormat="1" ht="16.5" x14ac:dyDescent="0.3">
      <c r="A483" s="34" t="s">
        <v>1026</v>
      </c>
      <c r="B483" s="34" t="s">
        <v>1027</v>
      </c>
      <c r="C483" s="34" t="s">
        <v>1019</v>
      </c>
      <c r="D483" s="39">
        <v>3</v>
      </c>
      <c r="E483" s="39" t="s">
        <v>1247</v>
      </c>
      <c r="F483" s="40" t="s">
        <v>1190</v>
      </c>
      <c r="G483" s="41">
        <v>4925532700</v>
      </c>
      <c r="H483" s="42">
        <v>1.7089999999999999</v>
      </c>
      <c r="I483" s="41">
        <v>4844790340</v>
      </c>
      <c r="J483" s="41">
        <v>13666112.4</v>
      </c>
      <c r="K483" s="41">
        <v>13666050.550000001</v>
      </c>
      <c r="L483" s="41">
        <v>0</v>
      </c>
      <c r="M483" s="41">
        <v>13666050.550000001</v>
      </c>
      <c r="N483" s="41">
        <v>1837576.91</v>
      </c>
      <c r="O483" s="41">
        <v>0</v>
      </c>
      <c r="P483" s="41">
        <v>1453987.74</v>
      </c>
      <c r="Q483" s="41">
        <v>49747573</v>
      </c>
      <c r="R483" s="41">
        <v>0</v>
      </c>
      <c r="S483" s="41">
        <v>0</v>
      </c>
      <c r="T483" s="41">
        <v>15006801</v>
      </c>
      <c r="U483" s="41">
        <v>2462766.5</v>
      </c>
      <c r="V483" s="41">
        <v>0</v>
      </c>
      <c r="W483" s="41">
        <v>84174755.700000003</v>
      </c>
      <c r="X483" s="43">
        <v>2.1893293061010049E-2</v>
      </c>
      <c r="Y483" s="41">
        <v>2500</v>
      </c>
      <c r="Z483" s="41">
        <v>50500</v>
      </c>
      <c r="AA483" s="41">
        <v>1060</v>
      </c>
      <c r="AB483" s="41">
        <v>54060</v>
      </c>
      <c r="AC483" s="41">
        <v>-250</v>
      </c>
      <c r="AD483" s="41">
        <v>53810</v>
      </c>
      <c r="AE483" s="41">
        <v>0</v>
      </c>
      <c r="AF483" s="41">
        <v>0</v>
      </c>
      <c r="AG483" s="43">
        <f t="shared" si="21"/>
        <v>16957615.199999999</v>
      </c>
      <c r="AH483" s="43">
        <f t="shared" si="22"/>
        <v>49747573</v>
      </c>
      <c r="AI483" s="43">
        <f t="shared" si="23"/>
        <v>17469567.5</v>
      </c>
      <c r="AJ483" s="41">
        <v>4239021623</v>
      </c>
      <c r="AK483" s="41">
        <v>4700796858</v>
      </c>
      <c r="AL483" s="41">
        <v>5416868392</v>
      </c>
      <c r="AM483" s="41">
        <v>4785562291</v>
      </c>
      <c r="AN483" s="41">
        <v>1807959.7227051361</v>
      </c>
      <c r="AO483" s="44"/>
    </row>
    <row r="484" spans="1:41" s="34" customFormat="1" ht="16.5" x14ac:dyDescent="0.3">
      <c r="A484" s="34" t="s">
        <v>1028</v>
      </c>
      <c r="B484" s="34" t="s">
        <v>1029</v>
      </c>
      <c r="C484" s="34" t="s">
        <v>1019</v>
      </c>
      <c r="D484" s="39">
        <v>1</v>
      </c>
      <c r="E484" s="39" t="s">
        <v>1246</v>
      </c>
      <c r="F484" s="40" t="s">
        <v>1190</v>
      </c>
      <c r="G484" s="41">
        <v>11445942200</v>
      </c>
      <c r="H484" s="42">
        <v>1.9019999999999999</v>
      </c>
      <c r="I484" s="41">
        <v>11898775937</v>
      </c>
      <c r="J484" s="41">
        <v>33563889.869999997</v>
      </c>
      <c r="K484" s="41">
        <v>33558710.329999998</v>
      </c>
      <c r="L484" s="41">
        <v>0</v>
      </c>
      <c r="M484" s="41">
        <v>33558710.329999998</v>
      </c>
      <c r="N484" s="41">
        <v>4512384.33</v>
      </c>
      <c r="O484" s="41">
        <v>0</v>
      </c>
      <c r="P484" s="41">
        <v>3570466.36</v>
      </c>
      <c r="Q484" s="41">
        <v>0</v>
      </c>
      <c r="R484" s="41">
        <v>148067120</v>
      </c>
      <c r="S484" s="41">
        <v>0</v>
      </c>
      <c r="T484" s="41">
        <v>27919183.059999999</v>
      </c>
      <c r="U484" s="41">
        <v>0</v>
      </c>
      <c r="V484" s="41">
        <v>0</v>
      </c>
      <c r="W484" s="41">
        <v>217627864.07999998</v>
      </c>
      <c r="X484" s="43">
        <v>2.0615482657100136E-2</v>
      </c>
      <c r="Y484" s="41">
        <v>15000</v>
      </c>
      <c r="Z484" s="41">
        <v>134000</v>
      </c>
      <c r="AA484" s="41">
        <v>2980</v>
      </c>
      <c r="AB484" s="41">
        <v>151980</v>
      </c>
      <c r="AC484" s="41">
        <v>0</v>
      </c>
      <c r="AD484" s="41">
        <v>151980</v>
      </c>
      <c r="AE484" s="41">
        <v>0</v>
      </c>
      <c r="AF484" s="41">
        <v>0</v>
      </c>
      <c r="AG484" s="43">
        <f t="shared" si="21"/>
        <v>41641561.019999996</v>
      </c>
      <c r="AH484" s="43">
        <f t="shared" si="22"/>
        <v>148067120</v>
      </c>
      <c r="AI484" s="43">
        <f t="shared" si="23"/>
        <v>27919183.059999999</v>
      </c>
      <c r="AJ484" s="41">
        <v>11053771638</v>
      </c>
      <c r="AK484" s="41">
        <v>12110063913</v>
      </c>
      <c r="AL484" s="41">
        <v>13186688077</v>
      </c>
      <c r="AM484" s="41">
        <v>12116841209.333334</v>
      </c>
      <c r="AN484" s="41">
        <v>4399040.3932885407</v>
      </c>
      <c r="AO484" s="44"/>
    </row>
    <row r="485" spans="1:41" s="34" customFormat="1" ht="16.5" x14ac:dyDescent="0.3">
      <c r="A485" s="34" t="s">
        <v>1030</v>
      </c>
      <c r="B485" s="34" t="s">
        <v>1031</v>
      </c>
      <c r="C485" s="34" t="s">
        <v>1019</v>
      </c>
      <c r="D485" s="39">
        <v>2</v>
      </c>
      <c r="E485" s="39" t="s">
        <v>1247</v>
      </c>
      <c r="F485" s="40" t="s">
        <v>1190</v>
      </c>
      <c r="G485" s="41">
        <v>545767800</v>
      </c>
      <c r="H485" s="42">
        <v>1.1599999999999999</v>
      </c>
      <c r="I485" s="41">
        <v>514186242</v>
      </c>
      <c r="J485" s="41">
        <v>1450408.89</v>
      </c>
      <c r="K485" s="41">
        <v>1448695.43</v>
      </c>
      <c r="L485" s="41">
        <v>0</v>
      </c>
      <c r="M485" s="41">
        <v>1448695.43</v>
      </c>
      <c r="N485" s="41">
        <v>0</v>
      </c>
      <c r="O485" s="41">
        <v>0</v>
      </c>
      <c r="P485" s="41">
        <v>154139.9</v>
      </c>
      <c r="Q485" s="41">
        <v>0</v>
      </c>
      <c r="R485" s="41">
        <v>1903323</v>
      </c>
      <c r="S485" s="41">
        <v>0</v>
      </c>
      <c r="T485" s="41">
        <v>2666924.16</v>
      </c>
      <c r="U485" s="41">
        <v>0</v>
      </c>
      <c r="V485" s="41">
        <v>156434.6</v>
      </c>
      <c r="W485" s="41">
        <v>6329517.0899999999</v>
      </c>
      <c r="X485" s="43">
        <v>1.2994839914554196E-2</v>
      </c>
      <c r="Y485" s="41">
        <v>0</v>
      </c>
      <c r="Z485" s="41">
        <v>2750</v>
      </c>
      <c r="AA485" s="41">
        <v>55</v>
      </c>
      <c r="AB485" s="41">
        <v>2805</v>
      </c>
      <c r="AC485" s="41">
        <v>0</v>
      </c>
      <c r="AD485" s="41">
        <v>2805</v>
      </c>
      <c r="AE485" s="41">
        <v>0</v>
      </c>
      <c r="AF485" s="41">
        <v>0</v>
      </c>
      <c r="AG485" s="43">
        <f t="shared" si="21"/>
        <v>1602835.3299999998</v>
      </c>
      <c r="AH485" s="43">
        <f t="shared" si="22"/>
        <v>1903323</v>
      </c>
      <c r="AI485" s="43">
        <f t="shared" si="23"/>
        <v>2823358.7600000002</v>
      </c>
      <c r="AJ485" s="41">
        <v>430974809</v>
      </c>
      <c r="AK485" s="41">
        <v>468853872</v>
      </c>
      <c r="AL485" s="41">
        <v>517477795</v>
      </c>
      <c r="AM485" s="41">
        <v>472435492</v>
      </c>
      <c r="AN485" s="41">
        <v>172642.32569083499</v>
      </c>
      <c r="AO485" s="44"/>
    </row>
    <row r="486" spans="1:41" s="34" customFormat="1" ht="16.5" x14ac:dyDescent="0.3">
      <c r="A486" s="34" t="s">
        <v>1032</v>
      </c>
      <c r="B486" s="34" t="s">
        <v>516</v>
      </c>
      <c r="C486" s="34" t="s">
        <v>1019</v>
      </c>
      <c r="D486" s="39">
        <v>3</v>
      </c>
      <c r="E486" s="39" t="s">
        <v>1247</v>
      </c>
      <c r="F486" s="40" t="s">
        <v>1190</v>
      </c>
      <c r="G486" s="41">
        <v>16697499400</v>
      </c>
      <c r="H486" s="42">
        <v>1.6779999999999999</v>
      </c>
      <c r="I486" s="41">
        <v>16027354151</v>
      </c>
      <c r="J486" s="41">
        <v>45209721.780000001</v>
      </c>
      <c r="K486" s="41">
        <v>45192726.939999998</v>
      </c>
      <c r="L486" s="41">
        <v>0</v>
      </c>
      <c r="M486" s="41">
        <v>45192726.939999998</v>
      </c>
      <c r="N486" s="41">
        <v>0</v>
      </c>
      <c r="O486" s="41">
        <v>0</v>
      </c>
      <c r="P486" s="41">
        <v>4808254.16</v>
      </c>
      <c r="Q486" s="41">
        <v>177697809</v>
      </c>
      <c r="R486" s="41">
        <v>0</v>
      </c>
      <c r="S486" s="41">
        <v>0</v>
      </c>
      <c r="T486" s="41">
        <v>38993310</v>
      </c>
      <c r="U486" s="41">
        <v>8348749.9699999997</v>
      </c>
      <c r="V486" s="41">
        <v>5069958</v>
      </c>
      <c r="W486" s="41">
        <v>280110808.06999999</v>
      </c>
      <c r="X486" s="43">
        <v>2.2806783756241292E-2</v>
      </c>
      <c r="Y486" s="41">
        <v>23986.980000000003</v>
      </c>
      <c r="Z486" s="41">
        <v>186000</v>
      </c>
      <c r="AA486" s="41">
        <v>4199.7395999999999</v>
      </c>
      <c r="AB486" s="41">
        <v>214186.71960000001</v>
      </c>
      <c r="AC486" s="41">
        <v>0</v>
      </c>
      <c r="AD486" s="41">
        <v>214186.71960000001</v>
      </c>
      <c r="AE486" s="41">
        <v>0</v>
      </c>
      <c r="AF486" s="41">
        <v>0</v>
      </c>
      <c r="AG486" s="43">
        <f t="shared" si="21"/>
        <v>50000981.099999994</v>
      </c>
      <c r="AH486" s="43">
        <f t="shared" si="22"/>
        <v>177697809</v>
      </c>
      <c r="AI486" s="43">
        <f t="shared" si="23"/>
        <v>52412017.969999999</v>
      </c>
      <c r="AJ486" s="41">
        <v>14340058308</v>
      </c>
      <c r="AK486" s="41">
        <v>15191389763</v>
      </c>
      <c r="AL486" s="41">
        <v>17305453725</v>
      </c>
      <c r="AM486" s="41">
        <v>15612300598.666666</v>
      </c>
      <c r="AN486" s="41">
        <v>5774646.5003477251</v>
      </c>
      <c r="AO486" s="44"/>
    </row>
    <row r="487" spans="1:41" s="34" customFormat="1" ht="16.5" x14ac:dyDescent="0.3">
      <c r="A487" s="34" t="s">
        <v>1033</v>
      </c>
      <c r="B487" s="34" t="s">
        <v>1034</v>
      </c>
      <c r="C487" s="34" t="s">
        <v>1019</v>
      </c>
      <c r="D487" s="39">
        <v>1</v>
      </c>
      <c r="E487" s="39" t="s">
        <v>1246</v>
      </c>
      <c r="F487" s="40" t="s">
        <v>1190</v>
      </c>
      <c r="G487" s="41">
        <v>1992453600</v>
      </c>
      <c r="H487" s="42">
        <v>2.125</v>
      </c>
      <c r="I487" s="41">
        <v>1954643378</v>
      </c>
      <c r="J487" s="41">
        <v>5513628.9199999999</v>
      </c>
      <c r="K487" s="41">
        <v>5512290.2699999996</v>
      </c>
      <c r="L487" s="41">
        <v>0</v>
      </c>
      <c r="M487" s="41">
        <v>5512290.2699999996</v>
      </c>
      <c r="N487" s="41">
        <v>741195.46</v>
      </c>
      <c r="O487" s="41">
        <v>0</v>
      </c>
      <c r="P487" s="41">
        <v>586476.89</v>
      </c>
      <c r="Q487" s="41">
        <v>26899445</v>
      </c>
      <c r="R487" s="41">
        <v>0</v>
      </c>
      <c r="S487" s="41">
        <v>0</v>
      </c>
      <c r="T487" s="41">
        <v>8485605.5299999993</v>
      </c>
      <c r="U487" s="41">
        <v>99622.68</v>
      </c>
      <c r="V487" s="41">
        <v>0</v>
      </c>
      <c r="W487" s="41">
        <v>42324635.829999998</v>
      </c>
      <c r="X487" s="43">
        <v>2.4947289854643968E-2</v>
      </c>
      <c r="Y487" s="41">
        <v>3750</v>
      </c>
      <c r="Z487" s="41">
        <v>23750</v>
      </c>
      <c r="AA487" s="41">
        <v>550</v>
      </c>
      <c r="AB487" s="41">
        <v>28050</v>
      </c>
      <c r="AC487" s="41">
        <v>0</v>
      </c>
      <c r="AD487" s="41">
        <v>28050</v>
      </c>
      <c r="AE487" s="41">
        <v>0</v>
      </c>
      <c r="AF487" s="41">
        <v>0</v>
      </c>
      <c r="AG487" s="43">
        <f t="shared" si="21"/>
        <v>6839962.6199999992</v>
      </c>
      <c r="AH487" s="43">
        <f t="shared" si="22"/>
        <v>26899445</v>
      </c>
      <c r="AI487" s="43">
        <f t="shared" si="23"/>
        <v>8585228.209999999</v>
      </c>
      <c r="AJ487" s="41">
        <v>1794752284</v>
      </c>
      <c r="AK487" s="41">
        <v>1908132482</v>
      </c>
      <c r="AL487" s="41">
        <v>2075681188</v>
      </c>
      <c r="AM487" s="41">
        <v>1926188651.3333333</v>
      </c>
      <c r="AN487" s="41">
        <v>692172.20382710395</v>
      </c>
      <c r="AO487" s="44"/>
    </row>
    <row r="488" spans="1:41" s="34" customFormat="1" ht="16.5" x14ac:dyDescent="0.3">
      <c r="A488" s="34" t="s">
        <v>1035</v>
      </c>
      <c r="B488" s="34" t="s">
        <v>1036</v>
      </c>
      <c r="C488" s="34" t="s">
        <v>1019</v>
      </c>
      <c r="D488" s="39">
        <v>2</v>
      </c>
      <c r="E488" s="39" t="s">
        <v>1246</v>
      </c>
      <c r="F488" s="40" t="s">
        <v>1190</v>
      </c>
      <c r="G488" s="41">
        <v>9062678900</v>
      </c>
      <c r="H488" s="42">
        <v>2.1599999999999997</v>
      </c>
      <c r="I488" s="41">
        <v>9396629584</v>
      </c>
      <c r="J488" s="41">
        <v>26505872.719999999</v>
      </c>
      <c r="K488" s="41">
        <v>26504173.029999997</v>
      </c>
      <c r="L488" s="41">
        <v>0</v>
      </c>
      <c r="M488" s="41">
        <v>26504173.029999997</v>
      </c>
      <c r="N488" s="41">
        <v>3563821.28</v>
      </c>
      <c r="O488" s="41">
        <v>0</v>
      </c>
      <c r="P488" s="41">
        <v>2819892.67</v>
      </c>
      <c r="Q488" s="41">
        <v>0</v>
      </c>
      <c r="R488" s="41">
        <v>131874143</v>
      </c>
      <c r="S488" s="41">
        <v>0</v>
      </c>
      <c r="T488" s="41">
        <v>28424882.100000001</v>
      </c>
      <c r="U488" s="41">
        <v>2537550</v>
      </c>
      <c r="V488" s="41">
        <v>0</v>
      </c>
      <c r="W488" s="41">
        <v>195724462.07999998</v>
      </c>
      <c r="X488" s="43">
        <v>2.3715582660303471E-2</v>
      </c>
      <c r="Y488" s="41">
        <v>13661.65</v>
      </c>
      <c r="Z488" s="41">
        <v>115750</v>
      </c>
      <c r="AA488" s="41">
        <v>2588.2329999999997</v>
      </c>
      <c r="AB488" s="41">
        <v>131999.883</v>
      </c>
      <c r="AC488" s="41">
        <v>0</v>
      </c>
      <c r="AD488" s="41">
        <v>131999.883</v>
      </c>
      <c r="AE488" s="41">
        <v>0</v>
      </c>
      <c r="AF488" s="41">
        <v>0</v>
      </c>
      <c r="AG488" s="43">
        <f t="shared" si="21"/>
        <v>32887886.979999997</v>
      </c>
      <c r="AH488" s="43">
        <f t="shared" si="22"/>
        <v>131874143</v>
      </c>
      <c r="AI488" s="43">
        <f t="shared" si="23"/>
        <v>30962432.100000001</v>
      </c>
      <c r="AJ488" s="41">
        <v>8700602898</v>
      </c>
      <c r="AK488" s="41">
        <v>9647532665</v>
      </c>
      <c r="AL488" s="41">
        <v>10093674540</v>
      </c>
      <c r="AM488" s="41">
        <v>9480603367.666666</v>
      </c>
      <c r="AN488" s="41">
        <v>3365756.81423982</v>
      </c>
      <c r="AO488" s="44"/>
    </row>
    <row r="489" spans="1:41" s="34" customFormat="1" ht="16.5" x14ac:dyDescent="0.3">
      <c r="A489" s="34" t="s">
        <v>1037</v>
      </c>
      <c r="B489" s="34" t="s">
        <v>1038</v>
      </c>
      <c r="C489" s="34" t="s">
        <v>1019</v>
      </c>
      <c r="D489" s="39">
        <v>3</v>
      </c>
      <c r="E489" s="39" t="s">
        <v>1246</v>
      </c>
      <c r="F489" s="40" t="s">
        <v>1190</v>
      </c>
      <c r="G489" s="41">
        <v>1468968500</v>
      </c>
      <c r="H489" s="42">
        <v>2.11</v>
      </c>
      <c r="I489" s="41">
        <v>1448168219</v>
      </c>
      <c r="J489" s="41">
        <v>4084971.33</v>
      </c>
      <c r="K489" s="41">
        <v>4087627.58</v>
      </c>
      <c r="L489" s="41">
        <v>0</v>
      </c>
      <c r="M489" s="41">
        <v>4087627.58</v>
      </c>
      <c r="N489" s="41">
        <v>549641.96</v>
      </c>
      <c r="O489" s="41">
        <v>0</v>
      </c>
      <c r="P489" s="41">
        <v>434887.82</v>
      </c>
      <c r="Q489" s="41">
        <v>15656016</v>
      </c>
      <c r="R489" s="41">
        <v>0</v>
      </c>
      <c r="S489" s="41">
        <v>0</v>
      </c>
      <c r="T489" s="41">
        <v>10260623</v>
      </c>
      <c r="U489" s="41">
        <v>0</v>
      </c>
      <c r="V489" s="41">
        <v>0</v>
      </c>
      <c r="W489" s="41">
        <v>30988796.359999999</v>
      </c>
      <c r="X489" s="43">
        <v>3.0974840772283744E-2</v>
      </c>
      <c r="Y489" s="41">
        <v>5802.29</v>
      </c>
      <c r="Z489" s="41">
        <v>40750</v>
      </c>
      <c r="AA489" s="41">
        <v>931.04579999999999</v>
      </c>
      <c r="AB489" s="41">
        <v>47483.335800000001</v>
      </c>
      <c r="AC489" s="41">
        <v>0</v>
      </c>
      <c r="AD489" s="41">
        <v>47483.335800000001</v>
      </c>
      <c r="AE489" s="41">
        <v>0</v>
      </c>
      <c r="AF489" s="41">
        <v>0</v>
      </c>
      <c r="AG489" s="43">
        <f t="shared" si="21"/>
        <v>5072157.3600000003</v>
      </c>
      <c r="AH489" s="43">
        <f t="shared" si="22"/>
        <v>15656016</v>
      </c>
      <c r="AI489" s="43">
        <f t="shared" si="23"/>
        <v>10260623</v>
      </c>
      <c r="AJ489" s="41">
        <v>1251849398</v>
      </c>
      <c r="AK489" s="41">
        <v>1370180308</v>
      </c>
      <c r="AL489" s="41">
        <v>1492230621</v>
      </c>
      <c r="AM489" s="41">
        <v>1371420109</v>
      </c>
      <c r="AN489" s="41">
        <v>498111.642221193</v>
      </c>
      <c r="AO489" s="44"/>
    </row>
    <row r="490" spans="1:41" s="34" customFormat="1" ht="16.5" x14ac:dyDescent="0.3">
      <c r="A490" s="34" t="s">
        <v>1039</v>
      </c>
      <c r="B490" s="34" t="s">
        <v>1040</v>
      </c>
      <c r="C490" s="34" t="s">
        <v>1019</v>
      </c>
      <c r="D490" s="39">
        <v>1</v>
      </c>
      <c r="E490" s="39" t="s">
        <v>1246</v>
      </c>
      <c r="F490" s="40" t="s">
        <v>1190</v>
      </c>
      <c r="G490" s="41">
        <v>68604900</v>
      </c>
      <c r="H490" s="42">
        <v>2.1539999999999999</v>
      </c>
      <c r="I490" s="41">
        <v>72795392</v>
      </c>
      <c r="J490" s="41">
        <v>205340.16</v>
      </c>
      <c r="K490" s="41">
        <v>205340.16</v>
      </c>
      <c r="L490" s="41">
        <v>0</v>
      </c>
      <c r="M490" s="41">
        <v>205340.16</v>
      </c>
      <c r="N490" s="41">
        <v>27610.639999999999</v>
      </c>
      <c r="O490" s="41">
        <v>0</v>
      </c>
      <c r="P490" s="41">
        <v>21846.99</v>
      </c>
      <c r="Q490" s="41">
        <v>0</v>
      </c>
      <c r="R490" s="41">
        <v>832256</v>
      </c>
      <c r="S490" s="41">
        <v>0</v>
      </c>
      <c r="T490" s="41">
        <v>390578</v>
      </c>
      <c r="U490" s="41">
        <v>0</v>
      </c>
      <c r="V490" s="41">
        <v>0</v>
      </c>
      <c r="W490" s="41">
        <v>1477631.79</v>
      </c>
      <c r="X490" s="43">
        <v>2.7032169095098538E-2</v>
      </c>
      <c r="Y490" s="41">
        <v>250</v>
      </c>
      <c r="Z490" s="41">
        <v>2500</v>
      </c>
      <c r="AA490" s="41">
        <v>55</v>
      </c>
      <c r="AB490" s="41">
        <v>2805</v>
      </c>
      <c r="AC490" s="41">
        <v>0</v>
      </c>
      <c r="AD490" s="41">
        <v>2805</v>
      </c>
      <c r="AE490" s="41">
        <v>0</v>
      </c>
      <c r="AF490" s="41">
        <v>0</v>
      </c>
      <c r="AG490" s="43">
        <f t="shared" si="21"/>
        <v>254797.78999999998</v>
      </c>
      <c r="AH490" s="43">
        <f t="shared" si="22"/>
        <v>832256</v>
      </c>
      <c r="AI490" s="43">
        <f t="shared" si="23"/>
        <v>390578</v>
      </c>
      <c r="AJ490" s="41">
        <v>70690946</v>
      </c>
      <c r="AK490" s="41">
        <v>76605187</v>
      </c>
      <c r="AL490" s="41">
        <v>76954459</v>
      </c>
      <c r="AM490" s="41">
        <v>74750197.333333328</v>
      </c>
      <c r="AN490" s="41">
        <v>25651.460681846998</v>
      </c>
      <c r="AO490" s="44"/>
    </row>
    <row r="491" spans="1:41" s="34" customFormat="1" ht="16.5" x14ac:dyDescent="0.3">
      <c r="A491" s="34" t="s">
        <v>1041</v>
      </c>
      <c r="B491" s="34" t="s">
        <v>1042</v>
      </c>
      <c r="C491" s="34" t="s">
        <v>1019</v>
      </c>
      <c r="D491" s="39">
        <v>2</v>
      </c>
      <c r="E491" s="39" t="s">
        <v>1247</v>
      </c>
      <c r="F491" s="40" t="s">
        <v>1190</v>
      </c>
      <c r="G491" s="41">
        <v>4053320253</v>
      </c>
      <c r="H491" s="42">
        <v>3.4379999999999997</v>
      </c>
      <c r="I491" s="41">
        <v>6763531125</v>
      </c>
      <c r="J491" s="41">
        <v>19078467.82</v>
      </c>
      <c r="K491" s="41">
        <v>19037268.780000001</v>
      </c>
      <c r="L491" s="41">
        <v>0</v>
      </c>
      <c r="M491" s="41">
        <v>19037268.780000001</v>
      </c>
      <c r="N491" s="41">
        <v>2559718.67</v>
      </c>
      <c r="O491" s="41">
        <v>0</v>
      </c>
      <c r="P491" s="41">
        <v>2025511.1</v>
      </c>
      <c r="Q491" s="41">
        <v>0</v>
      </c>
      <c r="R491" s="41">
        <v>94642911</v>
      </c>
      <c r="S491" s="41">
        <v>0</v>
      </c>
      <c r="T491" s="41">
        <v>19434108</v>
      </c>
      <c r="U491" s="41">
        <v>1620398.61</v>
      </c>
      <c r="V491" s="41">
        <v>0</v>
      </c>
      <c r="W491" s="41">
        <v>139319916.16000003</v>
      </c>
      <c r="X491" s="43">
        <v>2.9249059019498223E-2</v>
      </c>
      <c r="Y491" s="41">
        <v>834.25</v>
      </c>
      <c r="Z491" s="41">
        <v>42000</v>
      </c>
      <c r="AA491" s="41">
        <v>856.68500000000006</v>
      </c>
      <c r="AB491" s="41">
        <v>43690.934999999998</v>
      </c>
      <c r="AC491" s="41">
        <v>0</v>
      </c>
      <c r="AD491" s="41">
        <v>43690.934999999998</v>
      </c>
      <c r="AE491" s="41">
        <v>0</v>
      </c>
      <c r="AF491" s="41">
        <v>0</v>
      </c>
      <c r="AG491" s="43">
        <f t="shared" si="21"/>
        <v>23622498.550000004</v>
      </c>
      <c r="AH491" s="43">
        <f t="shared" si="22"/>
        <v>94642911</v>
      </c>
      <c r="AI491" s="43">
        <f t="shared" si="23"/>
        <v>21054506.609999999</v>
      </c>
      <c r="AJ491" s="41">
        <v>6189267022</v>
      </c>
      <c r="AK491" s="41">
        <v>6742639608</v>
      </c>
      <c r="AL491" s="41">
        <v>7204258273</v>
      </c>
      <c r="AM491" s="41">
        <v>6712054967.666667</v>
      </c>
      <c r="AN491" s="41">
        <v>2401965.4890321088</v>
      </c>
      <c r="AO491" s="44"/>
    </row>
    <row r="492" spans="1:41" s="34" customFormat="1" ht="16.5" x14ac:dyDescent="0.3">
      <c r="A492" s="34" t="s">
        <v>1043</v>
      </c>
      <c r="B492" s="34" t="s">
        <v>1044</v>
      </c>
      <c r="C492" s="34" t="s">
        <v>1019</v>
      </c>
      <c r="D492" s="39">
        <v>3</v>
      </c>
      <c r="E492" s="39" t="s">
        <v>1247</v>
      </c>
      <c r="F492" s="40" t="s">
        <v>1190</v>
      </c>
      <c r="G492" s="41">
        <v>1515036558</v>
      </c>
      <c r="H492" s="42">
        <v>4.5430000000000001</v>
      </c>
      <c r="I492" s="41">
        <v>2651737479</v>
      </c>
      <c r="J492" s="41">
        <v>7479981.5700000003</v>
      </c>
      <c r="K492" s="41">
        <v>7468210.4700000007</v>
      </c>
      <c r="L492" s="41">
        <v>0</v>
      </c>
      <c r="M492" s="41">
        <v>7468210.4700000007</v>
      </c>
      <c r="N492" s="41">
        <v>1004161.96</v>
      </c>
      <c r="O492" s="41">
        <v>0</v>
      </c>
      <c r="P492" s="41">
        <v>794599.49</v>
      </c>
      <c r="Q492" s="41">
        <v>34065884</v>
      </c>
      <c r="R492" s="41">
        <v>0</v>
      </c>
      <c r="S492" s="41">
        <v>0</v>
      </c>
      <c r="T492" s="41">
        <v>25488301.420000002</v>
      </c>
      <c r="U492" s="41">
        <v>0</v>
      </c>
      <c r="V492" s="41">
        <v>0</v>
      </c>
      <c r="W492" s="41">
        <v>68821157.340000004</v>
      </c>
      <c r="X492" s="43">
        <v>3.5887327721837184E-2</v>
      </c>
      <c r="Y492" s="41">
        <v>8513.2000000000007</v>
      </c>
      <c r="Z492" s="41">
        <v>41000</v>
      </c>
      <c r="AA492" s="41">
        <v>990.26400000000001</v>
      </c>
      <c r="AB492" s="41">
        <v>50503.464</v>
      </c>
      <c r="AC492" s="41">
        <v>0</v>
      </c>
      <c r="AD492" s="41">
        <v>50503.464</v>
      </c>
      <c r="AE492" s="41">
        <v>0</v>
      </c>
      <c r="AF492" s="41">
        <v>0</v>
      </c>
      <c r="AG492" s="43">
        <f t="shared" si="21"/>
        <v>9266971.9199999999</v>
      </c>
      <c r="AH492" s="43">
        <f t="shared" si="22"/>
        <v>34065884</v>
      </c>
      <c r="AI492" s="43">
        <f t="shared" si="23"/>
        <v>25488301.420000002</v>
      </c>
      <c r="AJ492" s="41">
        <v>2363282744</v>
      </c>
      <c r="AK492" s="41">
        <v>2637267269</v>
      </c>
      <c r="AL492" s="41">
        <v>2834431033</v>
      </c>
      <c r="AM492" s="41">
        <v>2611660348.6666665</v>
      </c>
      <c r="AN492" s="41">
        <v>945103.89922848903</v>
      </c>
      <c r="AO492" s="44"/>
    </row>
    <row r="493" spans="1:41" s="34" customFormat="1" ht="16.5" x14ac:dyDescent="0.3">
      <c r="A493" s="34" t="s">
        <v>1045</v>
      </c>
      <c r="B493" s="34" t="s">
        <v>1046</v>
      </c>
      <c r="C493" s="34" t="s">
        <v>1019</v>
      </c>
      <c r="D493" s="39">
        <v>1</v>
      </c>
      <c r="E493" s="39" t="s">
        <v>1246</v>
      </c>
      <c r="F493" s="40" t="s">
        <v>1190</v>
      </c>
      <c r="G493" s="41">
        <v>948090900</v>
      </c>
      <c r="H493" s="42">
        <v>1.577</v>
      </c>
      <c r="I493" s="41">
        <v>916476675</v>
      </c>
      <c r="J493" s="41">
        <v>2585183.75</v>
      </c>
      <c r="K493" s="41">
        <v>2584579.7599999998</v>
      </c>
      <c r="L493" s="41">
        <v>0</v>
      </c>
      <c r="M493" s="41">
        <v>2584579.7599999998</v>
      </c>
      <c r="N493" s="41">
        <v>347528.28</v>
      </c>
      <c r="O493" s="41">
        <v>0</v>
      </c>
      <c r="P493" s="41">
        <v>274986.18</v>
      </c>
      <c r="Q493" s="41">
        <v>0</v>
      </c>
      <c r="R493" s="41">
        <v>6775456</v>
      </c>
      <c r="S493" s="41">
        <v>0</v>
      </c>
      <c r="T493" s="41">
        <v>4678371.37</v>
      </c>
      <c r="U493" s="41">
        <v>284427.27</v>
      </c>
      <c r="V493" s="41">
        <v>0</v>
      </c>
      <c r="W493" s="41">
        <v>14945348.859999999</v>
      </c>
      <c r="X493" s="43">
        <v>1.9180627127801868E-2</v>
      </c>
      <c r="Y493" s="41">
        <v>1000</v>
      </c>
      <c r="Z493" s="41">
        <v>8500</v>
      </c>
      <c r="AA493" s="41">
        <v>190</v>
      </c>
      <c r="AB493" s="41">
        <v>9690</v>
      </c>
      <c r="AC493" s="41">
        <v>0</v>
      </c>
      <c r="AD493" s="41">
        <v>9690</v>
      </c>
      <c r="AE493" s="41">
        <v>0</v>
      </c>
      <c r="AF493" s="41">
        <v>0</v>
      </c>
      <c r="AG493" s="43">
        <f t="shared" si="21"/>
        <v>3207094.22</v>
      </c>
      <c r="AH493" s="43">
        <f t="shared" si="22"/>
        <v>6775456</v>
      </c>
      <c r="AI493" s="43">
        <f t="shared" si="23"/>
        <v>4962798.6400000006</v>
      </c>
      <c r="AJ493" s="41">
        <v>861801277</v>
      </c>
      <c r="AK493" s="41">
        <v>872192871</v>
      </c>
      <c r="AL493" s="41">
        <v>941593902</v>
      </c>
      <c r="AM493" s="41">
        <v>891862683.33333337</v>
      </c>
      <c r="AN493" s="41">
        <v>313864.320135366</v>
      </c>
      <c r="AO493" s="44"/>
    </row>
    <row r="494" spans="1:41" s="34" customFormat="1" ht="16.5" x14ac:dyDescent="0.3">
      <c r="A494" s="34" t="s">
        <v>1047</v>
      </c>
      <c r="B494" s="34" t="s">
        <v>1048</v>
      </c>
      <c r="C494" s="34" t="s">
        <v>1019</v>
      </c>
      <c r="D494" s="39">
        <v>2</v>
      </c>
      <c r="E494" s="39" t="s">
        <v>1247</v>
      </c>
      <c r="F494" s="40" t="s">
        <v>1190</v>
      </c>
      <c r="G494" s="41">
        <v>1204505300</v>
      </c>
      <c r="H494" s="42">
        <v>3.0419999999999998</v>
      </c>
      <c r="I494" s="41">
        <v>1823711311</v>
      </c>
      <c r="J494" s="41">
        <v>5144297.6900000004</v>
      </c>
      <c r="K494" s="41">
        <v>5124763.4200000009</v>
      </c>
      <c r="L494" s="41">
        <v>0</v>
      </c>
      <c r="M494" s="41">
        <v>5124763.4200000009</v>
      </c>
      <c r="N494" s="41">
        <v>0</v>
      </c>
      <c r="O494" s="41">
        <v>0</v>
      </c>
      <c r="P494" s="41">
        <v>545391.72</v>
      </c>
      <c r="Q494" s="41">
        <v>0</v>
      </c>
      <c r="R494" s="41">
        <v>22342903</v>
      </c>
      <c r="S494" s="41">
        <v>0</v>
      </c>
      <c r="T494" s="41">
        <v>8016842.9100000001</v>
      </c>
      <c r="U494" s="41">
        <v>0</v>
      </c>
      <c r="V494" s="41">
        <v>602422.93000000005</v>
      </c>
      <c r="W494" s="41">
        <v>36632323.979999997</v>
      </c>
      <c r="X494" s="43">
        <v>2.3394954952094066E-2</v>
      </c>
      <c r="Y494" s="41">
        <v>5000</v>
      </c>
      <c r="Z494" s="41">
        <v>22500</v>
      </c>
      <c r="AA494" s="41">
        <v>550</v>
      </c>
      <c r="AB494" s="41">
        <v>28050</v>
      </c>
      <c r="AC494" s="41">
        <v>0</v>
      </c>
      <c r="AD494" s="41">
        <v>28050</v>
      </c>
      <c r="AE494" s="41">
        <v>0</v>
      </c>
      <c r="AF494" s="41">
        <v>0</v>
      </c>
      <c r="AG494" s="43">
        <f t="shared" si="21"/>
        <v>5670155.1400000006</v>
      </c>
      <c r="AH494" s="43">
        <f t="shared" si="22"/>
        <v>22342903</v>
      </c>
      <c r="AI494" s="43">
        <f t="shared" si="23"/>
        <v>8619265.8399999999</v>
      </c>
      <c r="AJ494" s="41">
        <v>1689763324</v>
      </c>
      <c r="AK494" s="41">
        <v>1806047103</v>
      </c>
      <c r="AL494" s="41">
        <v>1960257697</v>
      </c>
      <c r="AM494" s="41">
        <v>1818689374.6666667</v>
      </c>
      <c r="AN494" s="41">
        <v>653786.27854640095</v>
      </c>
      <c r="AO494" s="44"/>
    </row>
    <row r="495" spans="1:41" s="34" customFormat="1" ht="16.5" x14ac:dyDescent="0.3">
      <c r="A495" s="34" t="s">
        <v>1049</v>
      </c>
      <c r="B495" s="34" t="s">
        <v>1050</v>
      </c>
      <c r="C495" s="34" t="s">
        <v>1019</v>
      </c>
      <c r="D495" s="39">
        <v>3</v>
      </c>
      <c r="E495" s="39" t="s">
        <v>1247</v>
      </c>
      <c r="F495" s="40" t="s">
        <v>1190</v>
      </c>
      <c r="G495" s="41">
        <v>175250000</v>
      </c>
      <c r="H495" s="42">
        <v>2.081</v>
      </c>
      <c r="I495" s="41">
        <v>176098127</v>
      </c>
      <c r="J495" s="41">
        <v>496734.97</v>
      </c>
      <c r="K495" s="41">
        <v>496734.97</v>
      </c>
      <c r="L495" s="41">
        <v>0</v>
      </c>
      <c r="M495" s="41">
        <v>496734.97</v>
      </c>
      <c r="N495" s="41">
        <v>66792.429999999993</v>
      </c>
      <c r="O495" s="41">
        <v>0</v>
      </c>
      <c r="P495" s="41">
        <v>52849.69</v>
      </c>
      <c r="Q495" s="41">
        <v>0</v>
      </c>
      <c r="R495" s="41">
        <v>2228002</v>
      </c>
      <c r="S495" s="41">
        <v>0</v>
      </c>
      <c r="T495" s="41">
        <v>768764</v>
      </c>
      <c r="U495" s="41">
        <v>33297.5</v>
      </c>
      <c r="V495" s="41">
        <v>0</v>
      </c>
      <c r="W495" s="41">
        <v>3646440.59</v>
      </c>
      <c r="X495" s="43">
        <v>2.1218700461073371E-2</v>
      </c>
      <c r="Y495" s="41">
        <v>250</v>
      </c>
      <c r="Z495" s="41">
        <v>2250</v>
      </c>
      <c r="AA495" s="41">
        <v>50</v>
      </c>
      <c r="AB495" s="41">
        <v>2550</v>
      </c>
      <c r="AC495" s="41">
        <v>0</v>
      </c>
      <c r="AD495" s="41">
        <v>2550</v>
      </c>
      <c r="AE495" s="41">
        <v>0</v>
      </c>
      <c r="AF495" s="41">
        <v>0</v>
      </c>
      <c r="AG495" s="43">
        <f t="shared" si="21"/>
        <v>616377.08999999985</v>
      </c>
      <c r="AH495" s="43">
        <f t="shared" si="22"/>
        <v>2228002</v>
      </c>
      <c r="AI495" s="43">
        <f t="shared" si="23"/>
        <v>802061.5</v>
      </c>
      <c r="AJ495" s="41">
        <v>162845455</v>
      </c>
      <c r="AK495" s="41">
        <v>173149543</v>
      </c>
      <c r="AL495" s="41">
        <v>191852299</v>
      </c>
      <c r="AM495" s="41">
        <v>175949099</v>
      </c>
      <c r="AN495" s="41">
        <v>64089.035577567003</v>
      </c>
      <c r="AO495" s="44"/>
    </row>
    <row r="496" spans="1:41" s="34" customFormat="1" ht="16.5" x14ac:dyDescent="0.3">
      <c r="A496" s="34" t="s">
        <v>1051</v>
      </c>
      <c r="B496" s="34" t="s">
        <v>1052</v>
      </c>
      <c r="C496" s="34" t="s">
        <v>1019</v>
      </c>
      <c r="D496" s="39">
        <v>1</v>
      </c>
      <c r="E496" s="39" t="s">
        <v>1246</v>
      </c>
      <c r="F496" s="40" t="s">
        <v>1190</v>
      </c>
      <c r="G496" s="41">
        <v>1164877600</v>
      </c>
      <c r="H496" s="42">
        <v>4.0790000000000006</v>
      </c>
      <c r="I496" s="41">
        <v>1840670008</v>
      </c>
      <c r="J496" s="41">
        <v>5192134.53</v>
      </c>
      <c r="K496" s="41">
        <v>5182917.1500000004</v>
      </c>
      <c r="L496" s="41">
        <v>0</v>
      </c>
      <c r="M496" s="41">
        <v>5182917.1500000004</v>
      </c>
      <c r="N496" s="41">
        <v>696854.87</v>
      </c>
      <c r="O496" s="41">
        <v>0</v>
      </c>
      <c r="P496" s="41">
        <v>551492.13</v>
      </c>
      <c r="Q496" s="41">
        <v>27819507</v>
      </c>
      <c r="R496" s="41">
        <v>0</v>
      </c>
      <c r="S496" s="41">
        <v>0</v>
      </c>
      <c r="T496" s="41">
        <v>13254000</v>
      </c>
      <c r="U496" s="41">
        <v>0</v>
      </c>
      <c r="V496" s="41">
        <v>0</v>
      </c>
      <c r="W496" s="41">
        <v>47504771.149999999</v>
      </c>
      <c r="X496" s="43">
        <v>3.3784038375374276E-2</v>
      </c>
      <c r="Y496" s="41">
        <v>1750</v>
      </c>
      <c r="Z496" s="41">
        <v>27000</v>
      </c>
      <c r="AA496" s="41">
        <v>575</v>
      </c>
      <c r="AB496" s="41">
        <v>29325</v>
      </c>
      <c r="AC496" s="41">
        <v>0</v>
      </c>
      <c r="AD496" s="41">
        <v>29325</v>
      </c>
      <c r="AE496" s="41">
        <v>0</v>
      </c>
      <c r="AF496" s="41">
        <v>0</v>
      </c>
      <c r="AG496" s="43">
        <f t="shared" si="21"/>
        <v>6431264.1500000004</v>
      </c>
      <c r="AH496" s="43">
        <f t="shared" si="22"/>
        <v>27819507</v>
      </c>
      <c r="AI496" s="43">
        <f t="shared" si="23"/>
        <v>13254000</v>
      </c>
      <c r="AJ496" s="41">
        <v>1657602527</v>
      </c>
      <c r="AK496" s="41">
        <v>1821391900</v>
      </c>
      <c r="AL496" s="41">
        <v>1968953061</v>
      </c>
      <c r="AM496" s="41">
        <v>1815982496</v>
      </c>
      <c r="AN496" s="41">
        <v>658694.76163791295</v>
      </c>
      <c r="AO496" s="44"/>
    </row>
    <row r="497" spans="1:41" s="34" customFormat="1" ht="16.5" x14ac:dyDescent="0.3">
      <c r="A497" s="34" t="s">
        <v>1053</v>
      </c>
      <c r="B497" s="34" t="s">
        <v>1054</v>
      </c>
      <c r="C497" s="34" t="s">
        <v>1019</v>
      </c>
      <c r="D497" s="39">
        <v>2</v>
      </c>
      <c r="E497" s="39" t="s">
        <v>1247</v>
      </c>
      <c r="F497" s="40" t="s">
        <v>1190</v>
      </c>
      <c r="G497" s="41">
        <v>346028526</v>
      </c>
      <c r="H497" s="42">
        <v>4.0140000000000002</v>
      </c>
      <c r="I497" s="41">
        <v>525048527</v>
      </c>
      <c r="J497" s="41">
        <v>1481049.06</v>
      </c>
      <c r="K497" s="41">
        <v>1479296.11</v>
      </c>
      <c r="L497" s="41">
        <v>0</v>
      </c>
      <c r="M497" s="41">
        <v>1479296.11</v>
      </c>
      <c r="N497" s="41">
        <v>198905.08</v>
      </c>
      <c r="O497" s="41">
        <v>0</v>
      </c>
      <c r="P497" s="41">
        <v>157393.54999999999</v>
      </c>
      <c r="Q497" s="41">
        <v>7550176</v>
      </c>
      <c r="R497" s="41">
        <v>0</v>
      </c>
      <c r="S497" s="41">
        <v>0</v>
      </c>
      <c r="T497" s="41">
        <v>4501578.58</v>
      </c>
      <c r="U497" s="41">
        <v>0</v>
      </c>
      <c r="V497" s="41">
        <v>0</v>
      </c>
      <c r="W497" s="41">
        <v>13887349.32</v>
      </c>
      <c r="X497" s="43">
        <v>3.2957651272395909E-2</v>
      </c>
      <c r="Y497" s="41">
        <v>2500</v>
      </c>
      <c r="Z497" s="41">
        <v>13750</v>
      </c>
      <c r="AA497" s="41">
        <v>325</v>
      </c>
      <c r="AB497" s="41">
        <v>16575</v>
      </c>
      <c r="AC497" s="41">
        <v>0</v>
      </c>
      <c r="AD497" s="41">
        <v>16575</v>
      </c>
      <c r="AE497" s="41">
        <v>0</v>
      </c>
      <c r="AF497" s="41">
        <v>0</v>
      </c>
      <c r="AG497" s="43">
        <f t="shared" si="21"/>
        <v>1835594.7400000002</v>
      </c>
      <c r="AH497" s="43">
        <f t="shared" si="22"/>
        <v>7550176</v>
      </c>
      <c r="AI497" s="43">
        <f t="shared" si="23"/>
        <v>4501578.58</v>
      </c>
      <c r="AJ497" s="41">
        <v>487243588</v>
      </c>
      <c r="AK497" s="41">
        <v>521696400</v>
      </c>
      <c r="AL497" s="41">
        <v>556313398</v>
      </c>
      <c r="AM497" s="41">
        <v>521751128.66666669</v>
      </c>
      <c r="AN497" s="41">
        <v>185679.21365393401</v>
      </c>
      <c r="AO497" s="44"/>
    </row>
    <row r="498" spans="1:41" s="34" customFormat="1" ht="16.5" x14ac:dyDescent="0.3">
      <c r="A498" s="34" t="s">
        <v>1055</v>
      </c>
      <c r="B498" s="34" t="s">
        <v>1056</v>
      </c>
      <c r="C498" s="34" t="s">
        <v>1019</v>
      </c>
      <c r="D498" s="39">
        <v>3</v>
      </c>
      <c r="E498" s="39" t="s">
        <v>1247</v>
      </c>
      <c r="F498" s="40" t="s">
        <v>1190</v>
      </c>
      <c r="G498" s="41">
        <v>6107636600</v>
      </c>
      <c r="H498" s="42">
        <v>1.7519999999999998</v>
      </c>
      <c r="I498" s="41">
        <v>5810132784</v>
      </c>
      <c r="J498" s="41">
        <v>16389135.99</v>
      </c>
      <c r="K498" s="41">
        <v>16398577.49</v>
      </c>
      <c r="L498" s="41">
        <v>0</v>
      </c>
      <c r="M498" s="41">
        <v>16398577.49</v>
      </c>
      <c r="N498" s="41">
        <v>2205017.0099999998</v>
      </c>
      <c r="O498" s="41">
        <v>0</v>
      </c>
      <c r="P498" s="41">
        <v>1744689.37</v>
      </c>
      <c r="Q498" s="41">
        <v>47636133</v>
      </c>
      <c r="R498" s="41">
        <v>21970065</v>
      </c>
      <c r="S498" s="41">
        <v>0</v>
      </c>
      <c r="T498" s="41">
        <v>15812533.08</v>
      </c>
      <c r="U498" s="41">
        <v>1221527.32</v>
      </c>
      <c r="V498" s="41">
        <v>0</v>
      </c>
      <c r="W498" s="41">
        <v>106988542.27</v>
      </c>
      <c r="X498" s="43">
        <v>2.0082285872800674E-2</v>
      </c>
      <c r="Y498" s="41">
        <v>6472.01</v>
      </c>
      <c r="Z498" s="41">
        <v>47750</v>
      </c>
      <c r="AA498" s="41">
        <v>1084.4402</v>
      </c>
      <c r="AB498" s="41">
        <v>55306.450200000007</v>
      </c>
      <c r="AC498" s="41">
        <v>0</v>
      </c>
      <c r="AD498" s="41">
        <v>55306.450200000007</v>
      </c>
      <c r="AE498" s="41">
        <v>0</v>
      </c>
      <c r="AF498" s="41">
        <v>0</v>
      </c>
      <c r="AG498" s="43">
        <f t="shared" si="21"/>
        <v>20348283.870000001</v>
      </c>
      <c r="AH498" s="43">
        <f t="shared" si="22"/>
        <v>69606198</v>
      </c>
      <c r="AI498" s="43">
        <f t="shared" si="23"/>
        <v>17034060.399999999</v>
      </c>
      <c r="AJ498" s="41">
        <v>5132803038</v>
      </c>
      <c r="AK498" s="41">
        <v>5439164585</v>
      </c>
      <c r="AL498" s="41">
        <v>6046359132</v>
      </c>
      <c r="AM498" s="41">
        <v>5539442251.666667</v>
      </c>
      <c r="AN498" s="41">
        <v>2017536.226461756</v>
      </c>
      <c r="AO498" s="44"/>
    </row>
    <row r="499" spans="1:41" s="34" customFormat="1" ht="16.5" x14ac:dyDescent="0.3">
      <c r="A499" s="34" t="s">
        <v>1057</v>
      </c>
      <c r="B499" s="34" t="s">
        <v>1058</v>
      </c>
      <c r="C499" s="34" t="s">
        <v>1019</v>
      </c>
      <c r="D499" s="39">
        <v>1</v>
      </c>
      <c r="E499" s="39" t="s">
        <v>1246</v>
      </c>
      <c r="F499" s="40" t="s">
        <v>1190</v>
      </c>
      <c r="G499" s="41">
        <v>2346484000</v>
      </c>
      <c r="H499" s="42">
        <v>1.952</v>
      </c>
      <c r="I499" s="41">
        <v>2254239268</v>
      </c>
      <c r="J499" s="41">
        <v>6358725.71</v>
      </c>
      <c r="K499" s="41">
        <v>6356091.7199999997</v>
      </c>
      <c r="L499" s="41">
        <v>0</v>
      </c>
      <c r="M499" s="41">
        <v>6356091.7199999997</v>
      </c>
      <c r="N499" s="41">
        <v>854651.13</v>
      </c>
      <c r="O499" s="41">
        <v>0</v>
      </c>
      <c r="P499" s="41">
        <v>676254.03</v>
      </c>
      <c r="Q499" s="41">
        <v>15485124</v>
      </c>
      <c r="R499" s="41">
        <v>8245401</v>
      </c>
      <c r="S499" s="41">
        <v>0</v>
      </c>
      <c r="T499" s="41">
        <v>13698482.43</v>
      </c>
      <c r="U499" s="41">
        <v>469296.8</v>
      </c>
      <c r="V499" s="41">
        <v>0</v>
      </c>
      <c r="W499" s="41">
        <v>45785301.109999999</v>
      </c>
      <c r="X499" s="43">
        <v>2.0902933159607423E-2</v>
      </c>
      <c r="Y499" s="41">
        <v>0</v>
      </c>
      <c r="Z499" s="41">
        <v>14750</v>
      </c>
      <c r="AA499" s="41">
        <v>295</v>
      </c>
      <c r="AB499" s="41">
        <v>15045</v>
      </c>
      <c r="AC499" s="41">
        <v>0</v>
      </c>
      <c r="AD499" s="41">
        <v>15045</v>
      </c>
      <c r="AE499" s="41">
        <v>0</v>
      </c>
      <c r="AF499" s="41">
        <v>0</v>
      </c>
      <c r="AG499" s="43">
        <f t="shared" si="21"/>
        <v>7886996.8799999999</v>
      </c>
      <c r="AH499" s="43">
        <f t="shared" si="22"/>
        <v>23730525</v>
      </c>
      <c r="AI499" s="43">
        <f t="shared" si="23"/>
        <v>14167779.23</v>
      </c>
      <c r="AJ499" s="41">
        <v>2079875543</v>
      </c>
      <c r="AK499" s="41">
        <v>2128673445</v>
      </c>
      <c r="AL499" s="41">
        <v>2438730553</v>
      </c>
      <c r="AM499" s="41">
        <v>2215759847</v>
      </c>
      <c r="AN499" s="41">
        <v>813376.27095624898</v>
      </c>
      <c r="AO499" s="44"/>
    </row>
    <row r="500" spans="1:41" s="34" customFormat="1" ht="16.5" x14ac:dyDescent="0.3">
      <c r="A500" s="34" t="s">
        <v>1059</v>
      </c>
      <c r="B500" s="34" t="s">
        <v>1060</v>
      </c>
      <c r="C500" s="34" t="s">
        <v>1061</v>
      </c>
      <c r="D500" s="39">
        <v>2</v>
      </c>
      <c r="E500" s="39" t="s">
        <v>1247</v>
      </c>
      <c r="F500" s="40" t="s">
        <v>1190</v>
      </c>
      <c r="G500" s="41">
        <v>67936800</v>
      </c>
      <c r="H500" s="42">
        <v>3.3</v>
      </c>
      <c r="I500" s="41">
        <v>94822822</v>
      </c>
      <c r="J500" s="41">
        <v>377522.86</v>
      </c>
      <c r="K500" s="41">
        <v>377522.86</v>
      </c>
      <c r="L500" s="41">
        <v>0</v>
      </c>
      <c r="M500" s="41">
        <v>377522.86</v>
      </c>
      <c r="N500" s="41">
        <v>30730.92</v>
      </c>
      <c r="O500" s="41">
        <v>0.13</v>
      </c>
      <c r="P500" s="41">
        <v>1435.45</v>
      </c>
      <c r="Q500" s="41">
        <v>0</v>
      </c>
      <c r="R500" s="41">
        <v>1427003</v>
      </c>
      <c r="S500" s="41">
        <v>0</v>
      </c>
      <c r="T500" s="41">
        <v>391340.17</v>
      </c>
      <c r="U500" s="41">
        <v>13587.36</v>
      </c>
      <c r="V500" s="41">
        <v>0</v>
      </c>
      <c r="W500" s="41">
        <v>2241619.8899999997</v>
      </c>
      <c r="X500" s="43">
        <v>2.8828750095347622E-2</v>
      </c>
      <c r="Y500" s="41">
        <v>0</v>
      </c>
      <c r="Z500" s="41">
        <v>3750</v>
      </c>
      <c r="AA500" s="41">
        <v>75</v>
      </c>
      <c r="AB500" s="41">
        <v>3825</v>
      </c>
      <c r="AC500" s="41">
        <v>0</v>
      </c>
      <c r="AD500" s="41">
        <v>3825</v>
      </c>
      <c r="AE500" s="41">
        <v>0</v>
      </c>
      <c r="AF500" s="41">
        <v>0</v>
      </c>
      <c r="AG500" s="43">
        <f t="shared" si="21"/>
        <v>409689.36</v>
      </c>
      <c r="AH500" s="43">
        <f t="shared" si="22"/>
        <v>1427003</v>
      </c>
      <c r="AI500" s="43">
        <f t="shared" si="23"/>
        <v>404927.52999999997</v>
      </c>
      <c r="AJ500" s="41">
        <v>83403009</v>
      </c>
      <c r="AK500" s="41">
        <v>94112207</v>
      </c>
      <c r="AL500" s="41">
        <v>96528559</v>
      </c>
      <c r="AM500" s="41">
        <v>91347925</v>
      </c>
      <c r="AN500" s="41">
        <v>32176.154157147001</v>
      </c>
      <c r="AO500" s="44"/>
    </row>
    <row r="501" spans="1:41" s="34" customFormat="1" ht="16.5" x14ac:dyDescent="0.3">
      <c r="A501" s="34" t="s">
        <v>1062</v>
      </c>
      <c r="B501" s="34" t="s">
        <v>1063</v>
      </c>
      <c r="C501" s="34" t="s">
        <v>1061</v>
      </c>
      <c r="D501" s="39">
        <v>3</v>
      </c>
      <c r="E501" s="39" t="s">
        <v>1247</v>
      </c>
      <c r="F501" s="40" t="s">
        <v>1190</v>
      </c>
      <c r="G501" s="41">
        <v>631121277</v>
      </c>
      <c r="H501" s="42">
        <v>4.3600000000000003</v>
      </c>
      <c r="I501" s="41">
        <v>1028333579</v>
      </c>
      <c r="J501" s="41">
        <v>4094156.1</v>
      </c>
      <c r="K501" s="41">
        <v>4094156.1</v>
      </c>
      <c r="L501" s="41">
        <v>0</v>
      </c>
      <c r="M501" s="41">
        <v>4094156.1</v>
      </c>
      <c r="N501" s="41">
        <v>333270.37</v>
      </c>
      <c r="O501" s="41">
        <v>1.44</v>
      </c>
      <c r="P501" s="41">
        <v>15567.12</v>
      </c>
      <c r="Q501" s="41">
        <v>0</v>
      </c>
      <c r="R501" s="41">
        <v>15607982</v>
      </c>
      <c r="S501" s="41">
        <v>0</v>
      </c>
      <c r="T501" s="41">
        <v>7402347</v>
      </c>
      <c r="U501" s="41">
        <v>62867.75</v>
      </c>
      <c r="V501" s="41">
        <v>0</v>
      </c>
      <c r="W501" s="41">
        <v>27516191.780000001</v>
      </c>
      <c r="X501" s="43">
        <v>3.4027122740039051E-2</v>
      </c>
      <c r="Y501" s="41">
        <v>7064.38</v>
      </c>
      <c r="Z501" s="41">
        <v>30000</v>
      </c>
      <c r="AA501" s="41">
        <v>741.2876</v>
      </c>
      <c r="AB501" s="41">
        <v>37805.667600000001</v>
      </c>
      <c r="AC501" s="41">
        <v>1500</v>
      </c>
      <c r="AD501" s="41">
        <v>39305.667600000001</v>
      </c>
      <c r="AE501" s="41">
        <v>0</v>
      </c>
      <c r="AF501" s="41">
        <v>0</v>
      </c>
      <c r="AG501" s="43">
        <f t="shared" si="21"/>
        <v>4442995.03</v>
      </c>
      <c r="AH501" s="43">
        <f t="shared" si="22"/>
        <v>15607982</v>
      </c>
      <c r="AI501" s="43">
        <f t="shared" si="23"/>
        <v>7465214.75</v>
      </c>
      <c r="AJ501" s="41">
        <v>918694059</v>
      </c>
      <c r="AK501" s="41">
        <v>1022235610</v>
      </c>
      <c r="AL501" s="41">
        <v>1133475036</v>
      </c>
      <c r="AM501" s="41">
        <v>1024801568.3333334</v>
      </c>
      <c r="AN501" s="41">
        <v>377825.42650752899</v>
      </c>
      <c r="AO501" s="44"/>
    </row>
    <row r="502" spans="1:41" s="34" customFormat="1" ht="16.5" x14ac:dyDescent="0.3">
      <c r="A502" s="34" t="s">
        <v>1064</v>
      </c>
      <c r="B502" s="34" t="s">
        <v>1065</v>
      </c>
      <c r="C502" s="34" t="s">
        <v>1061</v>
      </c>
      <c r="D502" s="39">
        <v>1</v>
      </c>
      <c r="E502" s="39" t="s">
        <v>1246</v>
      </c>
      <c r="F502" s="40" t="s">
        <v>1190</v>
      </c>
      <c r="G502" s="41">
        <v>129116400</v>
      </c>
      <c r="H502" s="42">
        <v>2.516</v>
      </c>
      <c r="I502" s="41">
        <v>159523600</v>
      </c>
      <c r="J502" s="41">
        <v>635119.31999999995</v>
      </c>
      <c r="K502" s="41">
        <v>635119.31999999995</v>
      </c>
      <c r="L502" s="41">
        <v>0</v>
      </c>
      <c r="M502" s="41">
        <v>635119.31999999995</v>
      </c>
      <c r="N502" s="41">
        <v>51699.65</v>
      </c>
      <c r="O502" s="41">
        <v>0.22</v>
      </c>
      <c r="P502" s="41">
        <v>2414.9</v>
      </c>
      <c r="Q502" s="41">
        <v>1269917</v>
      </c>
      <c r="R502" s="41">
        <v>1003701</v>
      </c>
      <c r="S502" s="41">
        <v>0</v>
      </c>
      <c r="T502" s="41">
        <v>284793.61</v>
      </c>
      <c r="U502" s="41">
        <v>0</v>
      </c>
      <c r="V502" s="41">
        <v>0</v>
      </c>
      <c r="W502" s="41">
        <v>3247645.6999999997</v>
      </c>
      <c r="X502" s="43">
        <v>2.097136388236116E-2</v>
      </c>
      <c r="Y502" s="41">
        <v>750</v>
      </c>
      <c r="Z502" s="41">
        <v>7000</v>
      </c>
      <c r="AA502" s="41">
        <v>155</v>
      </c>
      <c r="AB502" s="41">
        <v>7905</v>
      </c>
      <c r="AC502" s="41">
        <v>0</v>
      </c>
      <c r="AD502" s="41">
        <v>7905</v>
      </c>
      <c r="AE502" s="41">
        <v>0</v>
      </c>
      <c r="AF502" s="41">
        <v>0</v>
      </c>
      <c r="AG502" s="43">
        <f t="shared" si="21"/>
        <v>689234.09</v>
      </c>
      <c r="AH502" s="43">
        <f t="shared" si="22"/>
        <v>2273618</v>
      </c>
      <c r="AI502" s="43">
        <f t="shared" si="23"/>
        <v>284793.61</v>
      </c>
      <c r="AJ502" s="41">
        <v>148681381</v>
      </c>
      <c r="AK502" s="41">
        <v>156956197</v>
      </c>
      <c r="AL502" s="41">
        <v>163108135</v>
      </c>
      <c r="AM502" s="41">
        <v>156248571</v>
      </c>
      <c r="AN502" s="41">
        <v>54369.323963955001</v>
      </c>
      <c r="AO502" s="44"/>
    </row>
    <row r="503" spans="1:41" s="34" customFormat="1" ht="16.5" x14ac:dyDescent="0.3">
      <c r="A503" s="34" t="s">
        <v>1066</v>
      </c>
      <c r="B503" s="34" t="s">
        <v>1067</v>
      </c>
      <c r="C503" s="34" t="s">
        <v>1061</v>
      </c>
      <c r="D503" s="39">
        <v>2</v>
      </c>
      <c r="E503" s="39" t="s">
        <v>1247</v>
      </c>
      <c r="F503" s="40" t="s">
        <v>1190</v>
      </c>
      <c r="G503" s="41">
        <v>928611500</v>
      </c>
      <c r="H503" s="42">
        <v>4.0190000000000001</v>
      </c>
      <c r="I503" s="41">
        <v>1449162530</v>
      </c>
      <c r="J503" s="41">
        <v>5769623.5300000003</v>
      </c>
      <c r="K503" s="41">
        <v>5761653.4500000002</v>
      </c>
      <c r="L503" s="41">
        <v>0</v>
      </c>
      <c r="M503" s="41">
        <v>5761653.4500000002</v>
      </c>
      <c r="N503" s="41">
        <v>469036.73</v>
      </c>
      <c r="O503" s="41">
        <v>2.0299999999999998</v>
      </c>
      <c r="P503" s="41">
        <v>21898.19</v>
      </c>
      <c r="Q503" s="41">
        <v>14015943</v>
      </c>
      <c r="R503" s="41">
        <v>7457355</v>
      </c>
      <c r="S503" s="41">
        <v>0</v>
      </c>
      <c r="T503" s="41">
        <v>9477421</v>
      </c>
      <c r="U503" s="41">
        <v>110430</v>
      </c>
      <c r="V503" s="41">
        <v>0</v>
      </c>
      <c r="W503" s="41">
        <v>37313739.399999999</v>
      </c>
      <c r="X503" s="43">
        <v>3.4241719177699539E-2</v>
      </c>
      <c r="Y503" s="41">
        <v>6000</v>
      </c>
      <c r="Z503" s="41">
        <v>40000</v>
      </c>
      <c r="AA503" s="41">
        <v>920</v>
      </c>
      <c r="AB503" s="41">
        <v>46920</v>
      </c>
      <c r="AC503" s="41">
        <v>-750</v>
      </c>
      <c r="AD503" s="41">
        <v>46170</v>
      </c>
      <c r="AE503" s="41">
        <v>0</v>
      </c>
      <c r="AF503" s="41">
        <v>0</v>
      </c>
      <c r="AG503" s="43">
        <f t="shared" si="21"/>
        <v>6252590.4000000004</v>
      </c>
      <c r="AH503" s="43">
        <f t="shared" si="22"/>
        <v>21473298</v>
      </c>
      <c r="AI503" s="43">
        <f t="shared" si="23"/>
        <v>9587851</v>
      </c>
      <c r="AJ503" s="41">
        <v>1286876250</v>
      </c>
      <c r="AK503" s="41">
        <v>1442348511</v>
      </c>
      <c r="AL503" s="41">
        <v>1597748624</v>
      </c>
      <c r="AM503" s="41">
        <v>1442324461.6666667</v>
      </c>
      <c r="AN503" s="41">
        <v>532582.34208379197</v>
      </c>
      <c r="AO503" s="44"/>
    </row>
    <row r="504" spans="1:41" s="34" customFormat="1" ht="16.5" x14ac:dyDescent="0.3">
      <c r="A504" s="34" t="s">
        <v>1068</v>
      </c>
      <c r="B504" s="34" t="s">
        <v>1069</v>
      </c>
      <c r="C504" s="34" t="s">
        <v>1061</v>
      </c>
      <c r="D504" s="39">
        <v>3</v>
      </c>
      <c r="E504" s="39" t="s">
        <v>1247</v>
      </c>
      <c r="F504" s="40" t="s">
        <v>1190</v>
      </c>
      <c r="G504" s="41">
        <v>747226900</v>
      </c>
      <c r="H504" s="42">
        <v>3.04</v>
      </c>
      <c r="I504" s="41">
        <v>1061803090</v>
      </c>
      <c r="J504" s="41">
        <v>4227409.9400000004</v>
      </c>
      <c r="K504" s="41">
        <v>4220190.8500000006</v>
      </c>
      <c r="L504" s="41">
        <v>0</v>
      </c>
      <c r="M504" s="41">
        <v>4220190.8500000006</v>
      </c>
      <c r="N504" s="41">
        <v>343558.19</v>
      </c>
      <c r="O504" s="41">
        <v>1.49</v>
      </c>
      <c r="P504" s="41">
        <v>16037.2</v>
      </c>
      <c r="Q504" s="41">
        <v>9212729</v>
      </c>
      <c r="R504" s="41">
        <v>5696529</v>
      </c>
      <c r="S504" s="41">
        <v>0</v>
      </c>
      <c r="T504" s="41">
        <v>3146831.81</v>
      </c>
      <c r="U504" s="41">
        <v>74722.69</v>
      </c>
      <c r="V504" s="41">
        <v>0</v>
      </c>
      <c r="W504" s="41">
        <v>22710600.23</v>
      </c>
      <c r="X504" s="43">
        <v>2.5759668235607717E-2</v>
      </c>
      <c r="Y504" s="41">
        <v>3250</v>
      </c>
      <c r="Z504" s="41">
        <v>40750</v>
      </c>
      <c r="AA504" s="41">
        <v>880</v>
      </c>
      <c r="AB504" s="41">
        <v>44880</v>
      </c>
      <c r="AC504" s="41">
        <v>0</v>
      </c>
      <c r="AD504" s="41">
        <v>44880</v>
      </c>
      <c r="AE504" s="41">
        <v>0</v>
      </c>
      <c r="AF504" s="41">
        <v>0</v>
      </c>
      <c r="AG504" s="43">
        <f t="shared" si="21"/>
        <v>4579787.7300000014</v>
      </c>
      <c r="AH504" s="43">
        <f t="shared" si="22"/>
        <v>14909258</v>
      </c>
      <c r="AI504" s="43">
        <f t="shared" si="23"/>
        <v>3221554.5</v>
      </c>
      <c r="AJ504" s="41">
        <v>1007380475</v>
      </c>
      <c r="AK504" s="41">
        <v>1057691185</v>
      </c>
      <c r="AL504" s="41">
        <v>1208518357</v>
      </c>
      <c r="AM504" s="41">
        <v>1091196672.3333333</v>
      </c>
      <c r="AN504" s="41">
        <v>402839.049493881</v>
      </c>
      <c r="AO504" s="44"/>
    </row>
    <row r="505" spans="1:41" s="34" customFormat="1" ht="16.5" x14ac:dyDescent="0.3">
      <c r="A505" s="34" t="s">
        <v>1070</v>
      </c>
      <c r="B505" s="34" t="s">
        <v>1071</v>
      </c>
      <c r="C505" s="34" t="s">
        <v>1061</v>
      </c>
      <c r="D505" s="39">
        <v>1</v>
      </c>
      <c r="E505" s="39" t="s">
        <v>1246</v>
      </c>
      <c r="F505" s="40" t="s">
        <v>1190</v>
      </c>
      <c r="G505" s="41">
        <v>696869019</v>
      </c>
      <c r="H505" s="42">
        <v>2.5149999999999997</v>
      </c>
      <c r="I505" s="41">
        <v>682882837</v>
      </c>
      <c r="J505" s="41">
        <v>2718795.72</v>
      </c>
      <c r="K505" s="41">
        <v>2711225.9600000004</v>
      </c>
      <c r="L505" s="41">
        <v>0</v>
      </c>
      <c r="M505" s="41">
        <v>2711225.9600000004</v>
      </c>
      <c r="N505" s="41">
        <v>220721.75</v>
      </c>
      <c r="O505" s="41">
        <v>0.96</v>
      </c>
      <c r="P505" s="41">
        <v>10300.61</v>
      </c>
      <c r="Q505" s="41">
        <v>6851894</v>
      </c>
      <c r="R505" s="41">
        <v>2398968</v>
      </c>
      <c r="S505" s="41">
        <v>0</v>
      </c>
      <c r="T505" s="41">
        <v>5332011</v>
      </c>
      <c r="U505" s="41">
        <v>0</v>
      </c>
      <c r="V505" s="41">
        <v>0</v>
      </c>
      <c r="W505" s="41">
        <v>17525122.280000001</v>
      </c>
      <c r="X505" s="43">
        <v>3.5607192124562155E-2</v>
      </c>
      <c r="Y505" s="41">
        <v>3750</v>
      </c>
      <c r="Z505" s="41">
        <v>23250</v>
      </c>
      <c r="AA505" s="41">
        <v>540</v>
      </c>
      <c r="AB505" s="41">
        <v>27540</v>
      </c>
      <c r="AC505" s="41">
        <v>0</v>
      </c>
      <c r="AD505" s="41">
        <v>27540</v>
      </c>
      <c r="AE505" s="41">
        <v>0</v>
      </c>
      <c r="AF505" s="41">
        <v>0</v>
      </c>
      <c r="AG505" s="43">
        <f t="shared" si="21"/>
        <v>2942249.2800000003</v>
      </c>
      <c r="AH505" s="43">
        <f t="shared" si="22"/>
        <v>9250862</v>
      </c>
      <c r="AI505" s="43">
        <f t="shared" si="23"/>
        <v>5332011</v>
      </c>
      <c r="AJ505" s="41">
        <v>566942654</v>
      </c>
      <c r="AK505" s="41">
        <v>663564470</v>
      </c>
      <c r="AL505" s="41">
        <v>775590428</v>
      </c>
      <c r="AM505" s="41">
        <v>668699184</v>
      </c>
      <c r="AN505" s="41">
        <v>258530.22380285099</v>
      </c>
      <c r="AO505" s="44"/>
    </row>
    <row r="506" spans="1:41" s="34" customFormat="1" ht="16.5" x14ac:dyDescent="0.3">
      <c r="A506" s="34" t="s">
        <v>1072</v>
      </c>
      <c r="B506" s="34" t="s">
        <v>1073</v>
      </c>
      <c r="C506" s="34" t="s">
        <v>1061</v>
      </c>
      <c r="D506" s="39">
        <v>2</v>
      </c>
      <c r="E506" s="39" t="s">
        <v>1247</v>
      </c>
      <c r="F506" s="40" t="s">
        <v>1190</v>
      </c>
      <c r="G506" s="41">
        <v>434171600</v>
      </c>
      <c r="H506" s="42">
        <v>3.1599999999999997</v>
      </c>
      <c r="I506" s="41">
        <v>597520301</v>
      </c>
      <c r="J506" s="41">
        <v>2378937.5699999998</v>
      </c>
      <c r="K506" s="41">
        <v>2379683.81</v>
      </c>
      <c r="L506" s="41">
        <v>0</v>
      </c>
      <c r="M506" s="41">
        <v>2379683.81</v>
      </c>
      <c r="N506" s="41">
        <v>193706.96</v>
      </c>
      <c r="O506" s="41">
        <v>0.84</v>
      </c>
      <c r="P506" s="41">
        <v>9049.42</v>
      </c>
      <c r="Q506" s="41">
        <v>4585459</v>
      </c>
      <c r="R506" s="41">
        <v>4451732</v>
      </c>
      <c r="S506" s="41">
        <v>0</v>
      </c>
      <c r="T506" s="41">
        <v>2099190</v>
      </c>
      <c r="U506" s="41">
        <v>0</v>
      </c>
      <c r="V506" s="41">
        <v>0</v>
      </c>
      <c r="W506" s="41">
        <v>13718822.029999999</v>
      </c>
      <c r="X506" s="43">
        <v>2.8737937166221954E-2</v>
      </c>
      <c r="Y506" s="41">
        <v>1000</v>
      </c>
      <c r="Z506" s="41">
        <v>19500</v>
      </c>
      <c r="AA506" s="41">
        <v>410</v>
      </c>
      <c r="AB506" s="41">
        <v>20910</v>
      </c>
      <c r="AC506" s="41">
        <v>0</v>
      </c>
      <c r="AD506" s="41">
        <v>20910</v>
      </c>
      <c r="AE506" s="41">
        <v>0</v>
      </c>
      <c r="AF506" s="41">
        <v>0</v>
      </c>
      <c r="AG506" s="43">
        <f t="shared" si="21"/>
        <v>2582441.0299999998</v>
      </c>
      <c r="AH506" s="43">
        <f t="shared" si="22"/>
        <v>9037191</v>
      </c>
      <c r="AI506" s="43">
        <f t="shared" si="23"/>
        <v>2099190</v>
      </c>
      <c r="AJ506" s="41">
        <v>552959344</v>
      </c>
      <c r="AK506" s="41">
        <v>596796129</v>
      </c>
      <c r="AL506" s="41">
        <v>662149764</v>
      </c>
      <c r="AM506" s="41">
        <v>603968412.33333337</v>
      </c>
      <c r="AN506" s="41">
        <v>220716.36728341199</v>
      </c>
      <c r="AO506" s="44"/>
    </row>
    <row r="507" spans="1:41" s="34" customFormat="1" ht="16.5" x14ac:dyDescent="0.3">
      <c r="A507" s="34" t="s">
        <v>1074</v>
      </c>
      <c r="B507" s="34" t="s">
        <v>1075</v>
      </c>
      <c r="C507" s="34" t="s">
        <v>1061</v>
      </c>
      <c r="D507" s="39">
        <v>3</v>
      </c>
      <c r="E507" s="39" t="s">
        <v>1247</v>
      </c>
      <c r="F507" s="40" t="s">
        <v>1190</v>
      </c>
      <c r="G507" s="41">
        <v>782495800</v>
      </c>
      <c r="H507" s="42">
        <v>2.274</v>
      </c>
      <c r="I507" s="41">
        <v>741154917</v>
      </c>
      <c r="J507" s="41">
        <v>2950797.28</v>
      </c>
      <c r="K507" s="41">
        <v>2945644.9</v>
      </c>
      <c r="L507" s="41">
        <v>0</v>
      </c>
      <c r="M507" s="41">
        <v>2945644.9</v>
      </c>
      <c r="N507" s="41">
        <v>239794.02</v>
      </c>
      <c r="O507" s="41">
        <v>1.04</v>
      </c>
      <c r="P507" s="41">
        <v>11194.94</v>
      </c>
      <c r="Q507" s="41">
        <v>11423087</v>
      </c>
      <c r="R507" s="41">
        <v>0</v>
      </c>
      <c r="S507" s="41">
        <v>0</v>
      </c>
      <c r="T507" s="41">
        <v>3094610</v>
      </c>
      <c r="U507" s="41">
        <v>78249.58</v>
      </c>
      <c r="V507" s="41">
        <v>0</v>
      </c>
      <c r="W507" s="41">
        <v>17792581.479999997</v>
      </c>
      <c r="X507" s="43">
        <v>3.4687862070214577E-2</v>
      </c>
      <c r="Y507" s="41">
        <v>1606.85</v>
      </c>
      <c r="Z507" s="41">
        <v>16000</v>
      </c>
      <c r="AA507" s="41">
        <v>352.137</v>
      </c>
      <c r="AB507" s="41">
        <v>17958.986999999997</v>
      </c>
      <c r="AC507" s="41">
        <v>0</v>
      </c>
      <c r="AD507" s="41">
        <v>17958.986999999997</v>
      </c>
      <c r="AE507" s="41">
        <v>0</v>
      </c>
      <c r="AF507" s="41">
        <v>0</v>
      </c>
      <c r="AG507" s="43">
        <f t="shared" si="21"/>
        <v>3196634.9</v>
      </c>
      <c r="AH507" s="43">
        <f t="shared" si="22"/>
        <v>11423087</v>
      </c>
      <c r="AI507" s="43">
        <f t="shared" si="23"/>
        <v>3172859.58</v>
      </c>
      <c r="AJ507" s="41">
        <v>618050314</v>
      </c>
      <c r="AK507" s="41">
        <v>690878986</v>
      </c>
      <c r="AL507" s="41">
        <v>755669532</v>
      </c>
      <c r="AM507" s="41">
        <v>688199610.66666663</v>
      </c>
      <c r="AN507" s="41">
        <v>251889.59211015599</v>
      </c>
      <c r="AO507" s="44"/>
    </row>
    <row r="508" spans="1:41" s="34" customFormat="1" ht="16.5" x14ac:dyDescent="0.3">
      <c r="A508" s="34" t="s">
        <v>1076</v>
      </c>
      <c r="B508" s="34" t="s">
        <v>1077</v>
      </c>
      <c r="C508" s="34" t="s">
        <v>1061</v>
      </c>
      <c r="D508" s="39">
        <v>1</v>
      </c>
      <c r="E508" s="39" t="s">
        <v>1246</v>
      </c>
      <c r="F508" s="40" t="s">
        <v>1190</v>
      </c>
      <c r="G508" s="41">
        <v>256949600</v>
      </c>
      <c r="H508" s="42">
        <v>5.1350000000000007</v>
      </c>
      <c r="I508" s="41">
        <v>448860786</v>
      </c>
      <c r="J508" s="41">
        <v>1787071.98</v>
      </c>
      <c r="K508" s="41">
        <v>1786232.97</v>
      </c>
      <c r="L508" s="41">
        <v>0</v>
      </c>
      <c r="M508" s="41">
        <v>1786232.97</v>
      </c>
      <c r="N508" s="41">
        <v>145404.65</v>
      </c>
      <c r="O508" s="41">
        <v>0.63</v>
      </c>
      <c r="P508" s="41">
        <v>6791</v>
      </c>
      <c r="Q508" s="41">
        <v>5916240</v>
      </c>
      <c r="R508" s="41">
        <v>2443935</v>
      </c>
      <c r="S508" s="41">
        <v>0</v>
      </c>
      <c r="T508" s="41">
        <v>2887218</v>
      </c>
      <c r="U508" s="41">
        <v>7708.49</v>
      </c>
      <c r="V508" s="41">
        <v>0</v>
      </c>
      <c r="W508" s="41">
        <v>13193530.74</v>
      </c>
      <c r="X508" s="43">
        <v>3.8594556885229142E-2</v>
      </c>
      <c r="Y508" s="41">
        <v>2750</v>
      </c>
      <c r="Z508" s="41">
        <v>16750</v>
      </c>
      <c r="AA508" s="41">
        <v>390</v>
      </c>
      <c r="AB508" s="41">
        <v>19890</v>
      </c>
      <c r="AC508" s="41">
        <v>0</v>
      </c>
      <c r="AD508" s="41">
        <v>19890</v>
      </c>
      <c r="AE508" s="41">
        <v>0</v>
      </c>
      <c r="AF508" s="41">
        <v>0</v>
      </c>
      <c r="AG508" s="43">
        <f t="shared" si="21"/>
        <v>1938429.2499999998</v>
      </c>
      <c r="AH508" s="43">
        <f t="shared" si="22"/>
        <v>8360175</v>
      </c>
      <c r="AI508" s="43">
        <f t="shared" si="23"/>
        <v>2894926.49</v>
      </c>
      <c r="AJ508" s="41">
        <v>370948815</v>
      </c>
      <c r="AK508" s="41">
        <v>445803102</v>
      </c>
      <c r="AL508" s="41">
        <v>491205506</v>
      </c>
      <c r="AM508" s="41">
        <v>435985807.66666669</v>
      </c>
      <c r="AN508" s="41">
        <v>163735.004931498</v>
      </c>
      <c r="AO508" s="44"/>
    </row>
    <row r="509" spans="1:41" s="34" customFormat="1" ht="16.5" x14ac:dyDescent="0.3">
      <c r="A509" s="34" t="s">
        <v>1078</v>
      </c>
      <c r="B509" s="34" t="s">
        <v>1079</v>
      </c>
      <c r="C509" s="34" t="s">
        <v>1061</v>
      </c>
      <c r="D509" s="39">
        <v>2</v>
      </c>
      <c r="E509" s="39" t="s">
        <v>1247</v>
      </c>
      <c r="F509" s="40" t="s">
        <v>1190</v>
      </c>
      <c r="G509" s="41">
        <v>611848500</v>
      </c>
      <c r="H509" s="42">
        <v>3.4950000000000001</v>
      </c>
      <c r="I509" s="41">
        <v>997712136</v>
      </c>
      <c r="J509" s="41">
        <v>3972241.41</v>
      </c>
      <c r="K509" s="41">
        <v>3971016.29</v>
      </c>
      <c r="L509" s="41">
        <v>0</v>
      </c>
      <c r="M509" s="41">
        <v>3971016.29</v>
      </c>
      <c r="N509" s="41">
        <v>323250.62</v>
      </c>
      <c r="O509" s="41">
        <v>1.4</v>
      </c>
      <c r="P509" s="41">
        <v>15097.82</v>
      </c>
      <c r="Q509" s="41">
        <v>7084593</v>
      </c>
      <c r="R509" s="41">
        <v>6555515</v>
      </c>
      <c r="S509" s="41">
        <v>0</v>
      </c>
      <c r="T509" s="41">
        <v>3430467.67</v>
      </c>
      <c r="U509" s="41">
        <v>0</v>
      </c>
      <c r="V509" s="41">
        <v>0</v>
      </c>
      <c r="W509" s="41">
        <v>21379941.800000004</v>
      </c>
      <c r="X509" s="43">
        <v>2.7595818452298429E-2</v>
      </c>
      <c r="Y509" s="41">
        <v>5571.23</v>
      </c>
      <c r="Z509" s="41">
        <v>50500</v>
      </c>
      <c r="AA509" s="41">
        <v>1121.4246000000001</v>
      </c>
      <c r="AB509" s="41">
        <v>57192.654599999994</v>
      </c>
      <c r="AC509" s="41">
        <v>0</v>
      </c>
      <c r="AD509" s="41">
        <v>57192.654599999994</v>
      </c>
      <c r="AE509" s="41">
        <v>0</v>
      </c>
      <c r="AF509" s="41">
        <v>0</v>
      </c>
      <c r="AG509" s="43">
        <f t="shared" si="21"/>
        <v>4309366.1300000008</v>
      </c>
      <c r="AH509" s="43">
        <f t="shared" si="22"/>
        <v>13640108</v>
      </c>
      <c r="AI509" s="43">
        <f t="shared" si="23"/>
        <v>3430467.67</v>
      </c>
      <c r="AJ509" s="41">
        <v>893331081</v>
      </c>
      <c r="AK509" s="41">
        <v>989322539</v>
      </c>
      <c r="AL509" s="41">
        <v>1155739516</v>
      </c>
      <c r="AM509" s="41">
        <v>1012797712</v>
      </c>
      <c r="AN509" s="41">
        <v>385246.12008682801</v>
      </c>
      <c r="AO509" s="44"/>
    </row>
    <row r="510" spans="1:41" s="34" customFormat="1" ht="16.5" x14ac:dyDescent="0.3">
      <c r="A510" s="34" t="s">
        <v>1080</v>
      </c>
      <c r="B510" s="34" t="s">
        <v>1081</v>
      </c>
      <c r="C510" s="34" t="s">
        <v>1061</v>
      </c>
      <c r="D510" s="39">
        <v>3</v>
      </c>
      <c r="E510" s="39" t="s">
        <v>1247</v>
      </c>
      <c r="F510" s="40" t="s">
        <v>1190</v>
      </c>
      <c r="G510" s="41">
        <v>1838417900</v>
      </c>
      <c r="H510" s="42">
        <v>1.9289999999999998</v>
      </c>
      <c r="I510" s="41">
        <v>1831342101</v>
      </c>
      <c r="J510" s="41">
        <v>7291214.2400000002</v>
      </c>
      <c r="K510" s="41">
        <v>7274465.6200000001</v>
      </c>
      <c r="L510" s="41">
        <v>0</v>
      </c>
      <c r="M510" s="41">
        <v>7274465.6200000001</v>
      </c>
      <c r="N510" s="41">
        <v>592217.91</v>
      </c>
      <c r="O510" s="41">
        <v>2.56</v>
      </c>
      <c r="P510" s="41">
        <v>27642.11</v>
      </c>
      <c r="Q510" s="41">
        <v>11908593</v>
      </c>
      <c r="R510" s="41">
        <v>7444634</v>
      </c>
      <c r="S510" s="41">
        <v>0</v>
      </c>
      <c r="T510" s="41">
        <v>8207599.1600000001</v>
      </c>
      <c r="U510" s="41">
        <v>0</v>
      </c>
      <c r="V510" s="41">
        <v>0</v>
      </c>
      <c r="W510" s="41">
        <v>35455154.359999999</v>
      </c>
      <c r="X510" s="43">
        <v>2.6674541084959032E-2</v>
      </c>
      <c r="Y510" s="41">
        <v>7500</v>
      </c>
      <c r="Z510" s="41">
        <v>53000</v>
      </c>
      <c r="AA510" s="41">
        <v>1210</v>
      </c>
      <c r="AB510" s="41">
        <v>61710</v>
      </c>
      <c r="AC510" s="41">
        <v>-191.78</v>
      </c>
      <c r="AD510" s="41">
        <v>61518.22</v>
      </c>
      <c r="AE510" s="41">
        <v>0</v>
      </c>
      <c r="AF510" s="41">
        <v>0</v>
      </c>
      <c r="AG510" s="43">
        <f t="shared" si="21"/>
        <v>7894328.2000000002</v>
      </c>
      <c r="AH510" s="43">
        <f t="shared" si="22"/>
        <v>19353227</v>
      </c>
      <c r="AI510" s="43">
        <f t="shared" si="23"/>
        <v>8207599.1600000001</v>
      </c>
      <c r="AJ510" s="41">
        <v>1518441308</v>
      </c>
      <c r="AK510" s="41">
        <v>1819866064</v>
      </c>
      <c r="AL510" s="41">
        <v>1886137170</v>
      </c>
      <c r="AM510" s="41">
        <v>1741481514</v>
      </c>
      <c r="AN510" s="41">
        <v>628711.76128761005</v>
      </c>
      <c r="AO510" s="44"/>
    </row>
    <row r="511" spans="1:41" s="34" customFormat="1" ht="16.5" x14ac:dyDescent="0.3">
      <c r="A511" s="34" t="s">
        <v>1082</v>
      </c>
      <c r="B511" s="34" t="s">
        <v>1083</v>
      </c>
      <c r="C511" s="34" t="s">
        <v>1061</v>
      </c>
      <c r="D511" s="39">
        <v>1</v>
      </c>
      <c r="E511" s="39" t="s">
        <v>1246</v>
      </c>
      <c r="F511" s="40" t="s">
        <v>1190</v>
      </c>
      <c r="G511" s="41">
        <v>2497065300</v>
      </c>
      <c r="H511" s="42">
        <v>2.214</v>
      </c>
      <c r="I511" s="41">
        <v>2617442557</v>
      </c>
      <c r="J511" s="41">
        <v>10420955.449999999</v>
      </c>
      <c r="K511" s="41">
        <v>10406797.479999999</v>
      </c>
      <c r="L511" s="41">
        <v>0</v>
      </c>
      <c r="M511" s="41">
        <v>10406797.479999999</v>
      </c>
      <c r="N511" s="41">
        <v>847163.96</v>
      </c>
      <c r="O511" s="41">
        <v>-12.82</v>
      </c>
      <c r="P511" s="41">
        <v>39555.11</v>
      </c>
      <c r="Q511" s="41">
        <v>29415495</v>
      </c>
      <c r="R511" s="41">
        <v>0</v>
      </c>
      <c r="S511" s="41">
        <v>0</v>
      </c>
      <c r="T511" s="41">
        <v>14546596.140000001</v>
      </c>
      <c r="U511" s="41">
        <v>10000</v>
      </c>
      <c r="V511" s="41">
        <v>0</v>
      </c>
      <c r="W511" s="41">
        <v>55265594.869999997</v>
      </c>
      <c r="X511" s="43">
        <v>3.3175628887746243E-2</v>
      </c>
      <c r="Y511" s="41">
        <v>7654.79</v>
      </c>
      <c r="Z511" s="41">
        <v>74500</v>
      </c>
      <c r="AA511" s="41">
        <v>1643.0957999999998</v>
      </c>
      <c r="AB511" s="41">
        <v>83797.885799999989</v>
      </c>
      <c r="AC511" s="41">
        <v>0</v>
      </c>
      <c r="AD511" s="41">
        <v>83797.885799999989</v>
      </c>
      <c r="AE511" s="41">
        <v>0</v>
      </c>
      <c r="AF511" s="41">
        <v>0</v>
      </c>
      <c r="AG511" s="43">
        <f t="shared" si="21"/>
        <v>11293503.729999997</v>
      </c>
      <c r="AH511" s="43">
        <f t="shared" si="22"/>
        <v>29415495</v>
      </c>
      <c r="AI511" s="43">
        <f t="shared" si="23"/>
        <v>14556596.140000001</v>
      </c>
      <c r="AJ511" s="41">
        <v>2277945457</v>
      </c>
      <c r="AK511" s="41">
        <v>2615945870</v>
      </c>
      <c r="AL511" s="41">
        <v>2828253823</v>
      </c>
      <c r="AM511" s="41">
        <v>2574048383.3333335</v>
      </c>
      <c r="AN511" s="41">
        <v>942750.33158205904</v>
      </c>
      <c r="AO511" s="44"/>
    </row>
    <row r="512" spans="1:41" s="34" customFormat="1" ht="16.5" x14ac:dyDescent="0.3">
      <c r="A512" s="34" t="s">
        <v>1084</v>
      </c>
      <c r="B512" s="34" t="s">
        <v>1085</v>
      </c>
      <c r="C512" s="34" t="s">
        <v>1061</v>
      </c>
      <c r="D512" s="39">
        <v>2</v>
      </c>
      <c r="E512" s="39" t="s">
        <v>1247</v>
      </c>
      <c r="F512" s="40" t="s">
        <v>1190</v>
      </c>
      <c r="G512" s="41">
        <v>336402400</v>
      </c>
      <c r="H512" s="42">
        <v>2.9870000000000001</v>
      </c>
      <c r="I512" s="41">
        <v>499057705</v>
      </c>
      <c r="J512" s="41">
        <v>1986923.49</v>
      </c>
      <c r="K512" s="41">
        <v>1986923.49</v>
      </c>
      <c r="L512" s="41">
        <v>0</v>
      </c>
      <c r="M512" s="41">
        <v>1986923.49</v>
      </c>
      <c r="N512" s="41">
        <v>161738.51</v>
      </c>
      <c r="O512" s="41">
        <v>0.7</v>
      </c>
      <c r="P512" s="41">
        <v>7554.84</v>
      </c>
      <c r="Q512" s="41">
        <v>4544909</v>
      </c>
      <c r="R512" s="41">
        <v>2243760</v>
      </c>
      <c r="S512" s="41">
        <v>0</v>
      </c>
      <c r="T512" s="41">
        <v>1068775</v>
      </c>
      <c r="U512" s="41">
        <v>33640.239999999998</v>
      </c>
      <c r="V512" s="41">
        <v>0</v>
      </c>
      <c r="W512" s="41">
        <v>10047301.779999999</v>
      </c>
      <c r="X512" s="43">
        <v>2.7421547955377393E-2</v>
      </c>
      <c r="Y512" s="41">
        <v>2000</v>
      </c>
      <c r="Z512" s="41">
        <v>14500</v>
      </c>
      <c r="AA512" s="41">
        <v>330</v>
      </c>
      <c r="AB512" s="41">
        <v>16830</v>
      </c>
      <c r="AC512" s="41">
        <v>0</v>
      </c>
      <c r="AD512" s="41">
        <v>16830</v>
      </c>
      <c r="AE512" s="41">
        <v>0</v>
      </c>
      <c r="AF512" s="41">
        <v>0</v>
      </c>
      <c r="AG512" s="43">
        <f t="shared" si="21"/>
        <v>2156217.54</v>
      </c>
      <c r="AH512" s="43">
        <f t="shared" si="22"/>
        <v>6788669</v>
      </c>
      <c r="AI512" s="43">
        <f t="shared" si="23"/>
        <v>1102415.24</v>
      </c>
      <c r="AJ512" s="41">
        <v>451639069</v>
      </c>
      <c r="AK512" s="41">
        <v>496171986</v>
      </c>
      <c r="AL512" s="41">
        <v>539971750</v>
      </c>
      <c r="AM512" s="41">
        <v>495927601.66666669</v>
      </c>
      <c r="AN512" s="41">
        <v>179990.40334275001</v>
      </c>
      <c r="AO512" s="44"/>
    </row>
    <row r="513" spans="1:41" s="34" customFormat="1" ht="16.5" x14ac:dyDescent="0.3">
      <c r="A513" s="34" t="s">
        <v>1086</v>
      </c>
      <c r="B513" s="34" t="s">
        <v>1087</v>
      </c>
      <c r="C513" s="34" t="s">
        <v>1061</v>
      </c>
      <c r="D513" s="39">
        <v>3</v>
      </c>
      <c r="E513" s="39" t="s">
        <v>1247</v>
      </c>
      <c r="F513" s="40" t="s">
        <v>1190</v>
      </c>
      <c r="G513" s="41">
        <v>358038500</v>
      </c>
      <c r="H513" s="42">
        <v>3.165</v>
      </c>
      <c r="I513" s="41">
        <v>532232038</v>
      </c>
      <c r="J513" s="41">
        <v>2119002.13</v>
      </c>
      <c r="K513" s="41">
        <v>2118836.4</v>
      </c>
      <c r="L513" s="41">
        <v>0</v>
      </c>
      <c r="M513" s="41">
        <v>2118836.4</v>
      </c>
      <c r="N513" s="41">
        <v>172476.84</v>
      </c>
      <c r="O513" s="41">
        <v>0.75</v>
      </c>
      <c r="P513" s="41">
        <v>8056.45</v>
      </c>
      <c r="Q513" s="41">
        <v>7395051</v>
      </c>
      <c r="R513" s="41">
        <v>0</v>
      </c>
      <c r="S513" s="41">
        <v>0</v>
      </c>
      <c r="T513" s="41">
        <v>1637046.32</v>
      </c>
      <c r="U513" s="41">
        <v>0</v>
      </c>
      <c r="V513" s="41">
        <v>0</v>
      </c>
      <c r="W513" s="41">
        <v>11331467.76</v>
      </c>
      <c r="X513" s="43">
        <v>2.595981822223168E-2</v>
      </c>
      <c r="Y513" s="41">
        <v>4000</v>
      </c>
      <c r="Z513" s="41">
        <v>20000</v>
      </c>
      <c r="AA513" s="41">
        <v>480</v>
      </c>
      <c r="AB513" s="41">
        <v>24480</v>
      </c>
      <c r="AC513" s="41">
        <v>0</v>
      </c>
      <c r="AD513" s="41">
        <v>24480</v>
      </c>
      <c r="AE513" s="41">
        <v>0</v>
      </c>
      <c r="AF513" s="41">
        <v>0</v>
      </c>
      <c r="AG513" s="43">
        <f t="shared" si="21"/>
        <v>2299370.44</v>
      </c>
      <c r="AH513" s="43">
        <f t="shared" si="22"/>
        <v>7395051</v>
      </c>
      <c r="AI513" s="43">
        <f t="shared" si="23"/>
        <v>1637046.32</v>
      </c>
      <c r="AJ513" s="41">
        <v>464540527</v>
      </c>
      <c r="AK513" s="41">
        <v>530390407</v>
      </c>
      <c r="AL513" s="41">
        <v>612974662</v>
      </c>
      <c r="AM513" s="41">
        <v>535968532</v>
      </c>
      <c r="AN513" s="41">
        <v>204324.68300844601</v>
      </c>
      <c r="AO513" s="44"/>
    </row>
    <row r="514" spans="1:41" s="34" customFormat="1" ht="16.5" x14ac:dyDescent="0.3">
      <c r="A514" s="34" t="s">
        <v>1088</v>
      </c>
      <c r="B514" s="34" t="s">
        <v>1089</v>
      </c>
      <c r="C514" s="34" t="s">
        <v>1061</v>
      </c>
      <c r="D514" s="39">
        <v>1</v>
      </c>
      <c r="E514" s="39" t="s">
        <v>1246</v>
      </c>
      <c r="F514" s="40" t="s">
        <v>1190</v>
      </c>
      <c r="G514" s="41">
        <v>1109165654</v>
      </c>
      <c r="H514" s="42">
        <v>2.6619999999999999</v>
      </c>
      <c r="I514" s="41">
        <v>1080646120</v>
      </c>
      <c r="J514" s="41">
        <v>4302430.6500000004</v>
      </c>
      <c r="K514" s="41">
        <v>4295338.95</v>
      </c>
      <c r="L514" s="41">
        <v>0</v>
      </c>
      <c r="M514" s="41">
        <v>4295338.95</v>
      </c>
      <c r="N514" s="41">
        <v>349663.89</v>
      </c>
      <c r="O514" s="41">
        <v>1.51</v>
      </c>
      <c r="P514" s="41">
        <v>16324.02</v>
      </c>
      <c r="Q514" s="41">
        <v>14529232</v>
      </c>
      <c r="R514" s="41">
        <v>0</v>
      </c>
      <c r="S514" s="41">
        <v>0</v>
      </c>
      <c r="T514" s="41">
        <v>10330800</v>
      </c>
      <c r="U514" s="41">
        <v>0</v>
      </c>
      <c r="V514" s="41">
        <v>0</v>
      </c>
      <c r="W514" s="41">
        <v>29521360.369999997</v>
      </c>
      <c r="X514" s="43">
        <v>4.1695819652133856E-2</v>
      </c>
      <c r="Y514" s="41">
        <v>5896.58</v>
      </c>
      <c r="Z514" s="41">
        <v>20000</v>
      </c>
      <c r="AA514" s="41">
        <v>517.9316</v>
      </c>
      <c r="AB514" s="41">
        <v>26414.511600000002</v>
      </c>
      <c r="AC514" s="41">
        <v>750</v>
      </c>
      <c r="AD514" s="41">
        <v>27164.511600000002</v>
      </c>
      <c r="AE514" s="41">
        <v>0</v>
      </c>
      <c r="AF514" s="41">
        <v>0</v>
      </c>
      <c r="AG514" s="43">
        <f t="shared" ref="AG514:AG566" si="24">SUM(M514:P514)</f>
        <v>4661328.3699999992</v>
      </c>
      <c r="AH514" s="43">
        <f t="shared" ref="AH514:AH566" si="25">SUM(Q514:S514)</f>
        <v>14529232</v>
      </c>
      <c r="AI514" s="43">
        <f t="shared" ref="AI514:AI566" si="26">SUM(T514:V514)</f>
        <v>10330800</v>
      </c>
      <c r="AJ514" s="41">
        <v>881096984</v>
      </c>
      <c r="AK514" s="41">
        <v>1019353977</v>
      </c>
      <c r="AL514" s="41">
        <v>1237355087</v>
      </c>
      <c r="AM514" s="41">
        <v>1045935349.3333334</v>
      </c>
      <c r="AN514" s="41">
        <v>412451.46788145299</v>
      </c>
      <c r="AO514" s="44"/>
    </row>
    <row r="515" spans="1:41" s="34" customFormat="1" ht="16.5" x14ac:dyDescent="0.3">
      <c r="A515" s="34" t="s">
        <v>1090</v>
      </c>
      <c r="B515" s="34" t="s">
        <v>1091</v>
      </c>
      <c r="C515" s="34" t="s">
        <v>1061</v>
      </c>
      <c r="D515" s="39">
        <v>2</v>
      </c>
      <c r="E515" s="39" t="s">
        <v>1247</v>
      </c>
      <c r="F515" s="40" t="s">
        <v>1190</v>
      </c>
      <c r="G515" s="41">
        <v>194497700</v>
      </c>
      <c r="H515" s="42">
        <v>4.1539999999999999</v>
      </c>
      <c r="I515" s="41">
        <v>301201497</v>
      </c>
      <c r="J515" s="41">
        <v>1199188.6399999999</v>
      </c>
      <c r="K515" s="41">
        <v>1199188.6399999999</v>
      </c>
      <c r="L515" s="41">
        <v>0</v>
      </c>
      <c r="M515" s="41">
        <v>1199188.6399999999</v>
      </c>
      <c r="N515" s="41">
        <v>97615.73</v>
      </c>
      <c r="O515" s="41">
        <v>0.42</v>
      </c>
      <c r="P515" s="41">
        <v>4559.6499999999996</v>
      </c>
      <c r="Q515" s="41">
        <v>2776191</v>
      </c>
      <c r="R515" s="41">
        <v>1213519</v>
      </c>
      <c r="S515" s="41">
        <v>0</v>
      </c>
      <c r="T515" s="41">
        <v>2787958.59</v>
      </c>
      <c r="U515" s="41">
        <v>0</v>
      </c>
      <c r="V515" s="41">
        <v>0</v>
      </c>
      <c r="W515" s="41">
        <v>8079033.0299999993</v>
      </c>
      <c r="X515" s="43">
        <v>3.4736328811380508E-2</v>
      </c>
      <c r="Y515" s="41">
        <v>2250</v>
      </c>
      <c r="Z515" s="41">
        <v>15250</v>
      </c>
      <c r="AA515" s="41">
        <v>350</v>
      </c>
      <c r="AB515" s="41">
        <v>17850</v>
      </c>
      <c r="AC515" s="41">
        <v>0</v>
      </c>
      <c r="AD515" s="41">
        <v>17850</v>
      </c>
      <c r="AE515" s="41">
        <v>0</v>
      </c>
      <c r="AF515" s="41">
        <v>0</v>
      </c>
      <c r="AG515" s="43">
        <f t="shared" si="24"/>
        <v>1301364.4399999997</v>
      </c>
      <c r="AH515" s="43">
        <f t="shared" si="25"/>
        <v>3989710</v>
      </c>
      <c r="AI515" s="43">
        <f t="shared" si="26"/>
        <v>2787958.59</v>
      </c>
      <c r="AJ515" s="41">
        <v>265560498</v>
      </c>
      <c r="AK515" s="41">
        <v>299573602</v>
      </c>
      <c r="AL515" s="41">
        <v>320530158</v>
      </c>
      <c r="AM515" s="41">
        <v>295221419.33333331</v>
      </c>
      <c r="AN515" s="41">
        <v>106843.27915661401</v>
      </c>
      <c r="AO515" s="44"/>
    </row>
    <row r="516" spans="1:41" s="34" customFormat="1" ht="16.5" x14ac:dyDescent="0.3">
      <c r="A516" s="34" t="s">
        <v>1092</v>
      </c>
      <c r="B516" s="34" t="s">
        <v>1093</v>
      </c>
      <c r="C516" s="34" t="s">
        <v>1061</v>
      </c>
      <c r="D516" s="39">
        <v>3</v>
      </c>
      <c r="E516" s="39" t="s">
        <v>1247</v>
      </c>
      <c r="F516" s="40" t="s">
        <v>1190</v>
      </c>
      <c r="G516" s="41">
        <v>226074000</v>
      </c>
      <c r="H516" s="42">
        <v>3.3380000000000001</v>
      </c>
      <c r="I516" s="41">
        <v>372072238</v>
      </c>
      <c r="J516" s="41">
        <v>1481349.88</v>
      </c>
      <c r="K516" s="41">
        <v>1480977.47</v>
      </c>
      <c r="L516" s="41">
        <v>0</v>
      </c>
      <c r="M516" s="41">
        <v>1480977.47</v>
      </c>
      <c r="N516" s="41">
        <v>120555.11</v>
      </c>
      <c r="O516" s="41">
        <v>0.52</v>
      </c>
      <c r="P516" s="41">
        <v>5630.73</v>
      </c>
      <c r="Q516" s="41">
        <v>2707419</v>
      </c>
      <c r="R516" s="41">
        <v>2543141</v>
      </c>
      <c r="S516" s="41">
        <v>0</v>
      </c>
      <c r="T516" s="41">
        <v>687136.3</v>
      </c>
      <c r="U516" s="41">
        <v>0</v>
      </c>
      <c r="V516" s="41">
        <v>0</v>
      </c>
      <c r="W516" s="41">
        <v>7544860.1299999999</v>
      </c>
      <c r="X516" s="43">
        <v>2.5523369713873114E-2</v>
      </c>
      <c r="Y516" s="41">
        <v>3000</v>
      </c>
      <c r="Z516" s="41">
        <v>12000</v>
      </c>
      <c r="AA516" s="41">
        <v>300</v>
      </c>
      <c r="AB516" s="41">
        <v>15300</v>
      </c>
      <c r="AC516" s="41">
        <v>0</v>
      </c>
      <c r="AD516" s="41">
        <v>15300</v>
      </c>
      <c r="AE516" s="41">
        <v>0</v>
      </c>
      <c r="AF516" s="41">
        <v>0</v>
      </c>
      <c r="AG516" s="43">
        <f t="shared" si="24"/>
        <v>1607163.83</v>
      </c>
      <c r="AH516" s="43">
        <f t="shared" si="25"/>
        <v>5250560</v>
      </c>
      <c r="AI516" s="43">
        <f t="shared" si="26"/>
        <v>687136.3</v>
      </c>
      <c r="AJ516" s="41">
        <v>325946692</v>
      </c>
      <c r="AK516" s="41">
        <v>371322819</v>
      </c>
      <c r="AL516" s="41">
        <v>400130973</v>
      </c>
      <c r="AM516" s="41">
        <v>365800161.33333331</v>
      </c>
      <c r="AN516" s="41">
        <v>133376.85762300901</v>
      </c>
      <c r="AO516" s="44"/>
    </row>
    <row r="517" spans="1:41" s="34" customFormat="1" ht="16.5" x14ac:dyDescent="0.3">
      <c r="A517" s="34" t="s">
        <v>1094</v>
      </c>
      <c r="B517" s="34" t="s">
        <v>1095</v>
      </c>
      <c r="C517" s="34" t="s">
        <v>1061</v>
      </c>
      <c r="D517" s="39">
        <v>1</v>
      </c>
      <c r="E517" s="39" t="s">
        <v>1246</v>
      </c>
      <c r="F517" s="40" t="s">
        <v>1190</v>
      </c>
      <c r="G517" s="41">
        <v>3073320500</v>
      </c>
      <c r="H517" s="42">
        <v>3.6679999999999997</v>
      </c>
      <c r="I517" s="41">
        <v>4800878413</v>
      </c>
      <c r="J517" s="41">
        <v>19113978.23</v>
      </c>
      <c r="K517" s="41">
        <v>19105422.02</v>
      </c>
      <c r="L517" s="41">
        <v>0</v>
      </c>
      <c r="M517" s="41">
        <v>19105422.02</v>
      </c>
      <c r="N517" s="41">
        <v>0</v>
      </c>
      <c r="O517" s="41">
        <v>-1.19</v>
      </c>
      <c r="P517" s="41">
        <v>72633.98</v>
      </c>
      <c r="Q517" s="41">
        <v>72583078</v>
      </c>
      <c r="R517" s="41">
        <v>0</v>
      </c>
      <c r="S517" s="41">
        <v>0</v>
      </c>
      <c r="T517" s="41">
        <v>18995153</v>
      </c>
      <c r="U517" s="41">
        <v>342406</v>
      </c>
      <c r="V517" s="41">
        <v>1601258.18</v>
      </c>
      <c r="W517" s="41">
        <v>112699949.99000001</v>
      </c>
      <c r="X517" s="43">
        <v>3.1260181682036335E-2</v>
      </c>
      <c r="Y517" s="41">
        <v>4347.95</v>
      </c>
      <c r="Z517" s="41">
        <v>80750</v>
      </c>
      <c r="AA517" s="41">
        <v>1701.9590000000001</v>
      </c>
      <c r="AB517" s="41">
        <v>86799.909</v>
      </c>
      <c r="AC517" s="41">
        <v>0</v>
      </c>
      <c r="AD517" s="41">
        <v>86799.909</v>
      </c>
      <c r="AE517" s="41">
        <v>0</v>
      </c>
      <c r="AF517" s="41">
        <v>0</v>
      </c>
      <c r="AG517" s="43">
        <f t="shared" si="24"/>
        <v>19178054.809999999</v>
      </c>
      <c r="AH517" s="43">
        <f t="shared" si="25"/>
        <v>72583078</v>
      </c>
      <c r="AI517" s="43">
        <f t="shared" si="26"/>
        <v>20938817.18</v>
      </c>
      <c r="AJ517" s="41">
        <v>4340243186</v>
      </c>
      <c r="AK517" s="41">
        <v>4803779338</v>
      </c>
      <c r="AL517" s="41">
        <v>5137613674</v>
      </c>
      <c r="AM517" s="41">
        <v>4760545399.333333</v>
      </c>
      <c r="AN517" s="41">
        <v>1712536.178795442</v>
      </c>
      <c r="AO517" s="44"/>
    </row>
    <row r="518" spans="1:41" s="34" customFormat="1" ht="16.5" x14ac:dyDescent="0.3">
      <c r="A518" s="34" t="s">
        <v>1096</v>
      </c>
      <c r="B518" s="34" t="s">
        <v>1097</v>
      </c>
      <c r="C518" s="34" t="s">
        <v>1061</v>
      </c>
      <c r="D518" s="39">
        <v>2</v>
      </c>
      <c r="E518" s="39" t="s">
        <v>1247</v>
      </c>
      <c r="F518" s="40" t="s">
        <v>1190</v>
      </c>
      <c r="G518" s="41">
        <v>300287700</v>
      </c>
      <c r="H518" s="42">
        <v>4.66</v>
      </c>
      <c r="I518" s="41">
        <v>477178881</v>
      </c>
      <c r="J518" s="41">
        <v>1899816.23</v>
      </c>
      <c r="K518" s="41">
        <v>1899231.5</v>
      </c>
      <c r="L518" s="41">
        <v>0</v>
      </c>
      <c r="M518" s="41">
        <v>1899231.5</v>
      </c>
      <c r="N518" s="41">
        <v>154602.44</v>
      </c>
      <c r="O518" s="41">
        <v>0.67</v>
      </c>
      <c r="P518" s="41">
        <v>7220.85</v>
      </c>
      <c r="Q518" s="41">
        <v>5287284</v>
      </c>
      <c r="R518" s="41">
        <v>2520584</v>
      </c>
      <c r="S518" s="41">
        <v>0</v>
      </c>
      <c r="T518" s="41">
        <v>4122730.3</v>
      </c>
      <c r="U518" s="41">
        <v>0</v>
      </c>
      <c r="V518" s="41">
        <v>0</v>
      </c>
      <c r="W518" s="41">
        <v>13991653.760000002</v>
      </c>
      <c r="X518" s="43">
        <v>4.0124575315020644E-2</v>
      </c>
      <c r="Y518" s="41">
        <v>1250</v>
      </c>
      <c r="Z518" s="41">
        <v>16250</v>
      </c>
      <c r="AA518" s="41">
        <v>350</v>
      </c>
      <c r="AB518" s="41">
        <v>17850</v>
      </c>
      <c r="AC518" s="41">
        <v>0</v>
      </c>
      <c r="AD518" s="41">
        <v>17850</v>
      </c>
      <c r="AE518" s="41">
        <v>0</v>
      </c>
      <c r="AF518" s="41">
        <v>0</v>
      </c>
      <c r="AG518" s="43">
        <f t="shared" si="24"/>
        <v>2061055.46</v>
      </c>
      <c r="AH518" s="43">
        <f t="shared" si="25"/>
        <v>7807868</v>
      </c>
      <c r="AI518" s="43">
        <f t="shared" si="26"/>
        <v>4122730.3</v>
      </c>
      <c r="AJ518" s="41">
        <v>429747905</v>
      </c>
      <c r="AK518" s="41">
        <v>474547385</v>
      </c>
      <c r="AL518" s="41">
        <v>542623238</v>
      </c>
      <c r="AM518" s="41">
        <v>482306176</v>
      </c>
      <c r="AN518" s="41">
        <v>180874.231792254</v>
      </c>
      <c r="AO518" s="44"/>
    </row>
    <row r="519" spans="1:41" s="34" customFormat="1" ht="16.5" x14ac:dyDescent="0.3">
      <c r="A519" s="34" t="s">
        <v>1098</v>
      </c>
      <c r="B519" s="34" t="s">
        <v>1099</v>
      </c>
      <c r="C519" s="34" t="s">
        <v>1061</v>
      </c>
      <c r="D519" s="39">
        <v>3</v>
      </c>
      <c r="E519" s="39" t="s">
        <v>1247</v>
      </c>
      <c r="F519" s="40" t="s">
        <v>1190</v>
      </c>
      <c r="G519" s="41">
        <v>409258100</v>
      </c>
      <c r="H519" s="42">
        <v>3.7709999999999999</v>
      </c>
      <c r="I519" s="41">
        <v>681191334</v>
      </c>
      <c r="J519" s="41">
        <v>2712061.25</v>
      </c>
      <c r="K519" s="41">
        <v>2710381.44</v>
      </c>
      <c r="L519" s="41">
        <v>0</v>
      </c>
      <c r="M519" s="41">
        <v>2710381.44</v>
      </c>
      <c r="N519" s="41">
        <v>220634.64</v>
      </c>
      <c r="O519" s="41">
        <v>0.95</v>
      </c>
      <c r="P519" s="41">
        <v>10304.450000000001</v>
      </c>
      <c r="Q519" s="41">
        <v>5741837</v>
      </c>
      <c r="R519" s="41">
        <v>4580225</v>
      </c>
      <c r="S519" s="41">
        <v>0</v>
      </c>
      <c r="T519" s="41">
        <v>2156339.33</v>
      </c>
      <c r="U519" s="41">
        <v>12277.74</v>
      </c>
      <c r="V519" s="41">
        <v>0</v>
      </c>
      <c r="W519" s="41">
        <v>15432000.550000001</v>
      </c>
      <c r="X519" s="43">
        <v>2.9534559898635175E-2</v>
      </c>
      <c r="Y519" s="41">
        <v>1363.01</v>
      </c>
      <c r="Z519" s="41">
        <v>22750</v>
      </c>
      <c r="AA519" s="41">
        <v>482.2602</v>
      </c>
      <c r="AB519" s="41">
        <v>24595.270199999999</v>
      </c>
      <c r="AC519" s="41">
        <v>0</v>
      </c>
      <c r="AD519" s="41">
        <v>24595.270199999999</v>
      </c>
      <c r="AE519" s="41">
        <v>0</v>
      </c>
      <c r="AF519" s="41">
        <v>0</v>
      </c>
      <c r="AG519" s="43">
        <f t="shared" si="24"/>
        <v>2941321.4800000004</v>
      </c>
      <c r="AH519" s="43">
        <f t="shared" si="25"/>
        <v>10322062</v>
      </c>
      <c r="AI519" s="43">
        <f t="shared" si="26"/>
        <v>2168617.0700000003</v>
      </c>
      <c r="AJ519" s="41">
        <v>624009930</v>
      </c>
      <c r="AK519" s="41">
        <v>680071975</v>
      </c>
      <c r="AL519" s="41">
        <v>738466438</v>
      </c>
      <c r="AM519" s="41">
        <v>680849447.66666663</v>
      </c>
      <c r="AN519" s="41">
        <v>246155.23317785401</v>
      </c>
      <c r="AO519" s="44"/>
    </row>
    <row r="520" spans="1:41" s="34" customFormat="1" ht="16.5" x14ac:dyDescent="0.3">
      <c r="A520" s="34" t="s">
        <v>1100</v>
      </c>
      <c r="B520" s="34" t="s">
        <v>1101</v>
      </c>
      <c r="C520" s="34" t="s">
        <v>1061</v>
      </c>
      <c r="D520" s="39">
        <v>1</v>
      </c>
      <c r="E520" s="39" t="s">
        <v>1246</v>
      </c>
      <c r="F520" s="40" t="s">
        <v>1190</v>
      </c>
      <c r="G520" s="41">
        <v>126103400</v>
      </c>
      <c r="H520" s="42">
        <v>3.6149999999999998</v>
      </c>
      <c r="I520" s="41">
        <v>176817259</v>
      </c>
      <c r="J520" s="41">
        <v>703971.43</v>
      </c>
      <c r="K520" s="41">
        <v>703971.43</v>
      </c>
      <c r="L520" s="41">
        <v>0</v>
      </c>
      <c r="M520" s="41">
        <v>703971.43</v>
      </c>
      <c r="N520" s="41">
        <v>57304.32</v>
      </c>
      <c r="O520" s="41">
        <v>0.25</v>
      </c>
      <c r="P520" s="41">
        <v>2676.7</v>
      </c>
      <c r="Q520" s="41">
        <v>1809714</v>
      </c>
      <c r="R520" s="41">
        <v>843277</v>
      </c>
      <c r="S520" s="41">
        <v>0</v>
      </c>
      <c r="T520" s="41">
        <v>1141408</v>
      </c>
      <c r="U520" s="41">
        <v>0</v>
      </c>
      <c r="V520" s="41">
        <v>0</v>
      </c>
      <c r="W520" s="41">
        <v>4558351.7</v>
      </c>
      <c r="X520" s="43">
        <v>3.1754186580058123E-2</v>
      </c>
      <c r="Y520" s="41">
        <v>500</v>
      </c>
      <c r="Z520" s="41">
        <v>4500</v>
      </c>
      <c r="AA520" s="41">
        <v>100</v>
      </c>
      <c r="AB520" s="41">
        <v>5100</v>
      </c>
      <c r="AC520" s="41">
        <v>0</v>
      </c>
      <c r="AD520" s="41">
        <v>5100</v>
      </c>
      <c r="AE520" s="41">
        <v>0</v>
      </c>
      <c r="AF520" s="41">
        <v>0</v>
      </c>
      <c r="AG520" s="43">
        <f t="shared" si="24"/>
        <v>763952.7</v>
      </c>
      <c r="AH520" s="43">
        <f t="shared" si="25"/>
        <v>2652991</v>
      </c>
      <c r="AI520" s="43">
        <f t="shared" si="26"/>
        <v>1141408</v>
      </c>
      <c r="AJ520" s="41">
        <v>155767340</v>
      </c>
      <c r="AK520" s="41">
        <v>175207875</v>
      </c>
      <c r="AL520" s="41">
        <v>214717180</v>
      </c>
      <c r="AM520" s="41">
        <v>181897465</v>
      </c>
      <c r="AN520" s="41">
        <v>71572.321760940002</v>
      </c>
      <c r="AO520" s="44"/>
    </row>
    <row r="521" spans="1:41" s="34" customFormat="1" ht="16.5" x14ac:dyDescent="0.3">
      <c r="A521" s="34" t="s">
        <v>1102</v>
      </c>
      <c r="B521" s="34" t="s">
        <v>1103</v>
      </c>
      <c r="C521" s="34" t="s">
        <v>1061</v>
      </c>
      <c r="D521" s="39">
        <v>2</v>
      </c>
      <c r="E521" s="39" t="s">
        <v>1246</v>
      </c>
      <c r="F521" s="40" t="s">
        <v>1190</v>
      </c>
      <c r="G521" s="41">
        <v>3744728012</v>
      </c>
      <c r="H521" s="42">
        <v>2.3449999999999998</v>
      </c>
      <c r="I521" s="41">
        <v>3800598455</v>
      </c>
      <c r="J521" s="41">
        <v>15131513.42</v>
      </c>
      <c r="K521" s="41">
        <v>15128885.23</v>
      </c>
      <c r="L521" s="41">
        <v>0</v>
      </c>
      <c r="M521" s="41">
        <v>15128885.23</v>
      </c>
      <c r="N521" s="41">
        <v>1231531.26</v>
      </c>
      <c r="O521" s="41">
        <v>-5.88</v>
      </c>
      <c r="P521" s="41">
        <v>57522.34</v>
      </c>
      <c r="Q521" s="41">
        <v>51216913</v>
      </c>
      <c r="R521" s="41">
        <v>0</v>
      </c>
      <c r="S521" s="41">
        <v>0</v>
      </c>
      <c r="T521" s="41">
        <v>20172838.82</v>
      </c>
      <c r="U521" s="41">
        <v>0</v>
      </c>
      <c r="V521" s="41">
        <v>0</v>
      </c>
      <c r="W521" s="41">
        <v>87807684.770000011</v>
      </c>
      <c r="X521" s="43">
        <v>2.6166276014261278E-2</v>
      </c>
      <c r="Y521" s="41">
        <v>18750</v>
      </c>
      <c r="Z521" s="41">
        <v>103000</v>
      </c>
      <c r="AA521" s="41">
        <v>2435</v>
      </c>
      <c r="AB521" s="41">
        <v>124185</v>
      </c>
      <c r="AC521" s="41">
        <v>0</v>
      </c>
      <c r="AD521" s="41">
        <v>124185</v>
      </c>
      <c r="AE521" s="41">
        <v>0</v>
      </c>
      <c r="AF521" s="41">
        <v>0</v>
      </c>
      <c r="AG521" s="43">
        <f t="shared" si="24"/>
        <v>16417932.949999999</v>
      </c>
      <c r="AH521" s="43">
        <f t="shared" si="25"/>
        <v>51216913</v>
      </c>
      <c r="AI521" s="43">
        <f t="shared" si="26"/>
        <v>20172838.82</v>
      </c>
      <c r="AJ521" s="41">
        <v>3461856281</v>
      </c>
      <c r="AK521" s="41">
        <v>3837262480</v>
      </c>
      <c r="AL521" s="41">
        <v>4070429954</v>
      </c>
      <c r="AM521" s="41">
        <v>3789849571.6666665</v>
      </c>
      <c r="AN521" s="41">
        <v>1357600.197731778</v>
      </c>
      <c r="AO521" s="44"/>
    </row>
    <row r="522" spans="1:41" s="34" customFormat="1" ht="16.5" x14ac:dyDescent="0.3">
      <c r="A522" s="34" t="s">
        <v>1104</v>
      </c>
      <c r="B522" s="34" t="s">
        <v>1105</v>
      </c>
      <c r="C522" s="34" t="s">
        <v>1061</v>
      </c>
      <c r="D522" s="39">
        <v>3</v>
      </c>
      <c r="E522" s="39" t="s">
        <v>1247</v>
      </c>
      <c r="F522" s="40" t="s">
        <v>1190</v>
      </c>
      <c r="G522" s="41">
        <v>5602000</v>
      </c>
      <c r="H522" s="42">
        <v>0.502</v>
      </c>
      <c r="I522" s="41">
        <v>6549000</v>
      </c>
      <c r="J522" s="41">
        <v>26073.86</v>
      </c>
      <c r="K522" s="41">
        <v>26073.86</v>
      </c>
      <c r="L522" s="41">
        <v>200</v>
      </c>
      <c r="M522" s="41">
        <v>25873.86</v>
      </c>
      <c r="N522" s="41">
        <v>2122.4499999999998</v>
      </c>
      <c r="O522" s="41">
        <v>0.01</v>
      </c>
      <c r="P522" s="41">
        <v>99.14</v>
      </c>
      <c r="Q522" s="41">
        <v>0</v>
      </c>
      <c r="R522" s="41">
        <v>0</v>
      </c>
      <c r="S522" s="41">
        <v>0</v>
      </c>
      <c r="T522" s="41">
        <v>0</v>
      </c>
      <c r="U522" s="41">
        <v>0</v>
      </c>
      <c r="V522" s="41">
        <v>0</v>
      </c>
      <c r="W522" s="41">
        <v>28095.46</v>
      </c>
      <c r="X522" s="43">
        <v>2.3640474395944876E-2</v>
      </c>
      <c r="Y522" s="41">
        <v>0</v>
      </c>
      <c r="Z522" s="41">
        <v>0</v>
      </c>
      <c r="AA522" s="41">
        <v>0</v>
      </c>
      <c r="AB522" s="41">
        <v>0</v>
      </c>
      <c r="AC522" s="41">
        <v>0</v>
      </c>
      <c r="AD522" s="41">
        <v>0</v>
      </c>
      <c r="AE522" s="41">
        <v>0</v>
      </c>
      <c r="AF522" s="41">
        <v>0</v>
      </c>
      <c r="AG522" s="43">
        <f t="shared" si="24"/>
        <v>28095.46</v>
      </c>
      <c r="AH522" s="43">
        <f t="shared" si="25"/>
        <v>0</v>
      </c>
      <c r="AI522" s="43">
        <f t="shared" si="26"/>
        <v>0</v>
      </c>
      <c r="AJ522" s="41">
        <v>2614503</v>
      </c>
      <c r="AK522" s="41">
        <v>5980224</v>
      </c>
      <c r="AL522" s="41">
        <v>5981295</v>
      </c>
      <c r="AM522" s="41">
        <v>4858674</v>
      </c>
      <c r="AN522" s="41">
        <v>1995.7296709350001</v>
      </c>
      <c r="AO522" s="44"/>
    </row>
    <row r="523" spans="1:41" s="34" customFormat="1" ht="16.5" x14ac:dyDescent="0.3">
      <c r="A523" s="34" t="s">
        <v>1106</v>
      </c>
      <c r="B523" s="34" t="s">
        <v>1107</v>
      </c>
      <c r="C523" s="34" t="s">
        <v>1061</v>
      </c>
      <c r="D523" s="39">
        <v>1</v>
      </c>
      <c r="E523" s="39" t="s">
        <v>1246</v>
      </c>
      <c r="F523" s="40" t="s">
        <v>1190</v>
      </c>
      <c r="G523" s="41">
        <v>1232915900</v>
      </c>
      <c r="H523" s="42">
        <v>3.0019999999999998</v>
      </c>
      <c r="I523" s="41">
        <v>1679951246</v>
      </c>
      <c r="J523" s="41">
        <v>6688474.6100000003</v>
      </c>
      <c r="K523" s="41">
        <v>6688709.96</v>
      </c>
      <c r="L523" s="41">
        <v>0</v>
      </c>
      <c r="M523" s="41">
        <v>6688709.96</v>
      </c>
      <c r="N523" s="41">
        <v>544471.07999999996</v>
      </c>
      <c r="O523" s="41">
        <v>1.37</v>
      </c>
      <c r="P523" s="41">
        <v>25432.98</v>
      </c>
      <c r="Q523" s="41">
        <v>17097673</v>
      </c>
      <c r="R523" s="41">
        <v>8352262</v>
      </c>
      <c r="S523" s="41">
        <v>0</v>
      </c>
      <c r="T523" s="41">
        <v>4236500.16</v>
      </c>
      <c r="U523" s="41">
        <v>61645.79</v>
      </c>
      <c r="V523" s="41">
        <v>0</v>
      </c>
      <c r="W523" s="41">
        <v>37006696.339999996</v>
      </c>
      <c r="X523" s="43">
        <v>2.6733201916043427E-2</v>
      </c>
      <c r="Y523" s="41">
        <v>16250</v>
      </c>
      <c r="Z523" s="41">
        <v>64250</v>
      </c>
      <c r="AA523" s="41">
        <v>1610</v>
      </c>
      <c r="AB523" s="41">
        <v>82110</v>
      </c>
      <c r="AC523" s="41">
        <v>0</v>
      </c>
      <c r="AD523" s="41">
        <v>82110</v>
      </c>
      <c r="AE523" s="41">
        <v>0</v>
      </c>
      <c r="AF523" s="41">
        <v>0</v>
      </c>
      <c r="AG523" s="43">
        <f t="shared" si="24"/>
        <v>7258615.3900000006</v>
      </c>
      <c r="AH523" s="43">
        <f t="shared" si="25"/>
        <v>25449935</v>
      </c>
      <c r="AI523" s="43">
        <f t="shared" si="26"/>
        <v>4298145.95</v>
      </c>
      <c r="AJ523" s="41">
        <v>1562838054</v>
      </c>
      <c r="AK523" s="41">
        <v>1657393585</v>
      </c>
      <c r="AL523" s="41">
        <v>1908538545</v>
      </c>
      <c r="AM523" s="41">
        <v>1709590061.3333333</v>
      </c>
      <c r="AN523" s="41">
        <v>636178.87882048497</v>
      </c>
      <c r="AO523" s="44"/>
    </row>
    <row r="524" spans="1:41" s="34" customFormat="1" ht="16.5" x14ac:dyDescent="0.3">
      <c r="A524" s="34" t="s">
        <v>1108</v>
      </c>
      <c r="B524" s="34" t="s">
        <v>1109</v>
      </c>
      <c r="C524" s="34" t="s">
        <v>1110</v>
      </c>
      <c r="D524" s="39">
        <v>2</v>
      </c>
      <c r="E524" s="39" t="s">
        <v>1246</v>
      </c>
      <c r="F524" s="40" t="s">
        <v>1190</v>
      </c>
      <c r="G524" s="41">
        <v>1862695565</v>
      </c>
      <c r="H524" s="42">
        <v>4.4010000000000007</v>
      </c>
      <c r="I524" s="41">
        <v>4503453974</v>
      </c>
      <c r="J524" s="41">
        <v>15564525.52</v>
      </c>
      <c r="K524" s="41">
        <v>15559492.039999999</v>
      </c>
      <c r="L524" s="41">
        <v>0</v>
      </c>
      <c r="M524" s="41">
        <v>15559492.039999999</v>
      </c>
      <c r="N524" s="41">
        <v>0</v>
      </c>
      <c r="O524" s="41">
        <v>0</v>
      </c>
      <c r="P524" s="41">
        <v>675518.1</v>
      </c>
      <c r="Q524" s="41">
        <v>48742691</v>
      </c>
      <c r="R524" s="41">
        <v>0</v>
      </c>
      <c r="S524" s="41">
        <v>0</v>
      </c>
      <c r="T524" s="41">
        <v>15515772.9</v>
      </c>
      <c r="U524" s="41">
        <v>0</v>
      </c>
      <c r="V524" s="41">
        <v>1472413.79</v>
      </c>
      <c r="W524" s="41">
        <v>81965887.830000013</v>
      </c>
      <c r="X524" s="43">
        <v>3.9682973521338732E-2</v>
      </c>
      <c r="Y524" s="41">
        <v>1358.22</v>
      </c>
      <c r="Z524" s="41">
        <v>44750</v>
      </c>
      <c r="AA524" s="41">
        <v>922.1644</v>
      </c>
      <c r="AB524" s="41">
        <v>47030.384400000003</v>
      </c>
      <c r="AC524" s="41">
        <v>0</v>
      </c>
      <c r="AD524" s="41">
        <v>47030.384400000003</v>
      </c>
      <c r="AE524" s="41">
        <v>0</v>
      </c>
      <c r="AF524" s="41">
        <v>0</v>
      </c>
      <c r="AG524" s="43">
        <f t="shared" si="24"/>
        <v>16235010.139999999</v>
      </c>
      <c r="AH524" s="43">
        <f t="shared" si="25"/>
        <v>48742691</v>
      </c>
      <c r="AI524" s="43">
        <f t="shared" si="26"/>
        <v>16988186.690000001</v>
      </c>
      <c r="AJ524" s="41">
        <v>3986580542</v>
      </c>
      <c r="AK524" s="41">
        <v>4416365516</v>
      </c>
      <c r="AL524" s="41">
        <v>5211003694</v>
      </c>
      <c r="AM524" s="41">
        <v>4537983250.666667</v>
      </c>
      <c r="AN524" s="41">
        <v>1737267.475730787</v>
      </c>
      <c r="AO524" s="44"/>
    </row>
    <row r="525" spans="1:41" s="34" customFormat="1" ht="16.5" x14ac:dyDescent="0.3">
      <c r="A525" s="34" t="s">
        <v>1111</v>
      </c>
      <c r="B525" s="34" t="s">
        <v>1112</v>
      </c>
      <c r="C525" s="34" t="s">
        <v>1110</v>
      </c>
      <c r="D525" s="39">
        <v>3</v>
      </c>
      <c r="E525" s="39" t="s">
        <v>1247</v>
      </c>
      <c r="F525" s="40" t="s">
        <v>1190</v>
      </c>
      <c r="G525" s="41">
        <v>3291444480</v>
      </c>
      <c r="H525" s="42">
        <v>2.2689999999999997</v>
      </c>
      <c r="I525" s="41">
        <v>3931975422</v>
      </c>
      <c r="J525" s="41">
        <v>13589420.950000001</v>
      </c>
      <c r="K525" s="41">
        <v>13513082.860000001</v>
      </c>
      <c r="L525" s="41">
        <v>0</v>
      </c>
      <c r="M525" s="41">
        <v>13513082.860000001</v>
      </c>
      <c r="N525" s="41">
        <v>0</v>
      </c>
      <c r="O525" s="41">
        <v>0</v>
      </c>
      <c r="P525" s="41">
        <v>589796.31000000006</v>
      </c>
      <c r="Q525" s="41">
        <v>38409687</v>
      </c>
      <c r="R525" s="41">
        <v>0</v>
      </c>
      <c r="S525" s="41">
        <v>0</v>
      </c>
      <c r="T525" s="41">
        <v>20868495.469999999</v>
      </c>
      <c r="U525" s="41">
        <v>0</v>
      </c>
      <c r="V525" s="41">
        <v>1301124</v>
      </c>
      <c r="W525" s="41">
        <v>74682185.640000001</v>
      </c>
      <c r="X525" s="43">
        <v>8.1058127403425995E-2</v>
      </c>
      <c r="Y525" s="41">
        <v>13311.64</v>
      </c>
      <c r="Z525" s="41">
        <v>77000</v>
      </c>
      <c r="AA525" s="41">
        <v>1806.2328</v>
      </c>
      <c r="AB525" s="41">
        <v>92117.872799999997</v>
      </c>
      <c r="AC525" s="41">
        <v>-500</v>
      </c>
      <c r="AD525" s="41">
        <v>91617.872799999997</v>
      </c>
      <c r="AE525" s="41">
        <v>0</v>
      </c>
      <c r="AF525" s="41">
        <v>0</v>
      </c>
      <c r="AG525" s="43">
        <f t="shared" si="24"/>
        <v>14102879.170000002</v>
      </c>
      <c r="AH525" s="43">
        <f t="shared" si="25"/>
        <v>38409687</v>
      </c>
      <c r="AI525" s="43">
        <f t="shared" si="26"/>
        <v>22169619.469999999</v>
      </c>
      <c r="AJ525" s="41">
        <v>3613517045</v>
      </c>
      <c r="AK525" s="41">
        <v>3902262009</v>
      </c>
      <c r="AL525" s="41">
        <v>4112483565</v>
      </c>
      <c r="AM525" s="41">
        <v>3876087539.6666665</v>
      </c>
      <c r="AN525" s="41">
        <v>1371175.277156685</v>
      </c>
      <c r="AO525" s="44"/>
    </row>
    <row r="526" spans="1:41" s="34" customFormat="1" ht="16.5" x14ac:dyDescent="0.3">
      <c r="A526" s="34" t="s">
        <v>1113</v>
      </c>
      <c r="B526" s="34" t="s">
        <v>1114</v>
      </c>
      <c r="C526" s="34" t="s">
        <v>1110</v>
      </c>
      <c r="D526" s="39">
        <v>1</v>
      </c>
      <c r="E526" s="39" t="s">
        <v>1246</v>
      </c>
      <c r="F526" s="40" t="s">
        <v>1190</v>
      </c>
      <c r="G526" s="41">
        <v>1697526344</v>
      </c>
      <c r="H526" s="42">
        <v>7.2480000000000002</v>
      </c>
      <c r="I526" s="41">
        <v>5840858746</v>
      </c>
      <c r="J526" s="41">
        <v>20186771.199999999</v>
      </c>
      <c r="K526" s="41">
        <v>20178260.219999999</v>
      </c>
      <c r="L526" s="41">
        <v>0</v>
      </c>
      <c r="M526" s="41">
        <v>20178260.219999999</v>
      </c>
      <c r="N526" s="41">
        <v>0</v>
      </c>
      <c r="O526" s="41">
        <v>0</v>
      </c>
      <c r="P526" s="41">
        <v>876128.81</v>
      </c>
      <c r="Q526" s="41">
        <v>71042835</v>
      </c>
      <c r="R526" s="41">
        <v>0</v>
      </c>
      <c r="S526" s="41">
        <v>0</v>
      </c>
      <c r="T526" s="41">
        <v>29001776.489999998</v>
      </c>
      <c r="U526" s="41">
        <v>0</v>
      </c>
      <c r="V526" s="41">
        <v>1932965</v>
      </c>
      <c r="W526" s="41">
        <v>123031965.52</v>
      </c>
      <c r="X526" s="43">
        <v>5.9565824561713561E-2</v>
      </c>
      <c r="Y526" s="41">
        <v>5614.38</v>
      </c>
      <c r="Z526" s="41">
        <v>83250</v>
      </c>
      <c r="AA526" s="41">
        <v>1777.2876000000001</v>
      </c>
      <c r="AB526" s="41">
        <v>90641.667600000001</v>
      </c>
      <c r="AC526" s="41">
        <v>0</v>
      </c>
      <c r="AD526" s="41">
        <v>90641.667600000001</v>
      </c>
      <c r="AE526" s="41">
        <v>0</v>
      </c>
      <c r="AF526" s="41">
        <v>0</v>
      </c>
      <c r="AG526" s="43">
        <f t="shared" si="24"/>
        <v>21054389.029999997</v>
      </c>
      <c r="AH526" s="43">
        <f t="shared" si="25"/>
        <v>71042835</v>
      </c>
      <c r="AI526" s="43">
        <f t="shared" si="26"/>
        <v>30934741.489999998</v>
      </c>
      <c r="AJ526" s="41">
        <v>5338289348</v>
      </c>
      <c r="AK526" s="41">
        <v>5796867147</v>
      </c>
      <c r="AL526" s="41">
        <v>6511598310</v>
      </c>
      <c r="AM526" s="41">
        <v>5882251601.666667</v>
      </c>
      <c r="AN526" s="41">
        <v>2171165.9801651821</v>
      </c>
      <c r="AO526" s="44"/>
    </row>
    <row r="527" spans="1:41" s="34" customFormat="1" ht="16.5" x14ac:dyDescent="0.3">
      <c r="A527" s="34" t="s">
        <v>1115</v>
      </c>
      <c r="B527" s="34" t="s">
        <v>1116</v>
      </c>
      <c r="C527" s="34" t="s">
        <v>1110</v>
      </c>
      <c r="D527" s="39">
        <v>2</v>
      </c>
      <c r="E527" s="39" t="s">
        <v>1246</v>
      </c>
      <c r="F527" s="40" t="s">
        <v>1191</v>
      </c>
      <c r="G527" s="41">
        <v>15962358848</v>
      </c>
      <c r="H527" s="42">
        <v>2.0169999999999999</v>
      </c>
      <c r="I527" s="41">
        <v>15233985413</v>
      </c>
      <c r="J527" s="41">
        <v>52650644.600000001</v>
      </c>
      <c r="K527" s="41">
        <v>52363988.579999998</v>
      </c>
      <c r="L527" s="41">
        <v>0</v>
      </c>
      <c r="M527" s="41">
        <v>52363988.579999998</v>
      </c>
      <c r="N527" s="41">
        <v>0</v>
      </c>
      <c r="O527" s="41">
        <v>0</v>
      </c>
      <c r="P527" s="41">
        <v>2285097.81</v>
      </c>
      <c r="Q527" s="41">
        <v>59813124</v>
      </c>
      <c r="R527" s="41">
        <v>0</v>
      </c>
      <c r="S527" s="41">
        <v>0</v>
      </c>
      <c r="T527" s="41">
        <v>202452407.94999999</v>
      </c>
      <c r="U527" s="41">
        <v>0</v>
      </c>
      <c r="V527" s="41">
        <v>5014868.95</v>
      </c>
      <c r="W527" s="41">
        <v>321929487.28999996</v>
      </c>
      <c r="X527" s="43">
        <v>0.27748166806732116</v>
      </c>
      <c r="Y527" s="41">
        <v>37500</v>
      </c>
      <c r="Z527" s="41">
        <v>69500</v>
      </c>
      <c r="AA527" s="41">
        <v>2140</v>
      </c>
      <c r="AB527" s="41">
        <v>109140</v>
      </c>
      <c r="AC527" s="41">
        <v>-2250</v>
      </c>
      <c r="AD527" s="41">
        <v>106890</v>
      </c>
      <c r="AE527" s="41">
        <v>0</v>
      </c>
      <c r="AF527" s="41">
        <v>0</v>
      </c>
      <c r="AG527" s="43">
        <f t="shared" si="24"/>
        <v>54649086.390000001</v>
      </c>
      <c r="AH527" s="43">
        <f t="shared" si="25"/>
        <v>59813124</v>
      </c>
      <c r="AI527" s="43">
        <f t="shared" si="26"/>
        <v>207467276.89999998</v>
      </c>
      <c r="AJ527" s="41">
        <v>13381468661</v>
      </c>
      <c r="AK527" s="41">
        <v>15027347740</v>
      </c>
      <c r="AL527" s="41">
        <v>17189612656</v>
      </c>
      <c r="AM527" s="41">
        <v>15199476352.333334</v>
      </c>
      <c r="AN527" s="41">
        <v>5735623.1990377316</v>
      </c>
      <c r="AO527" s="44"/>
    </row>
    <row r="528" spans="1:41" s="34" customFormat="1" ht="16.5" x14ac:dyDescent="0.3">
      <c r="A528" s="34" t="s">
        <v>1117</v>
      </c>
      <c r="B528" s="34" t="s">
        <v>1118</v>
      </c>
      <c r="C528" s="34" t="s">
        <v>1110</v>
      </c>
      <c r="D528" s="39">
        <v>3</v>
      </c>
      <c r="E528" s="39" t="s">
        <v>1246</v>
      </c>
      <c r="F528" s="40" t="s">
        <v>1190</v>
      </c>
      <c r="G528" s="41">
        <v>1274663033</v>
      </c>
      <c r="H528" s="42">
        <v>3.12</v>
      </c>
      <c r="I528" s="41">
        <v>1767972180</v>
      </c>
      <c r="J528" s="41">
        <v>6110342.9199999999</v>
      </c>
      <c r="K528" s="41">
        <v>6103830.2299999995</v>
      </c>
      <c r="L528" s="41">
        <v>0</v>
      </c>
      <c r="M528" s="41">
        <v>6103830.2299999995</v>
      </c>
      <c r="N528" s="41">
        <v>0</v>
      </c>
      <c r="O528" s="41">
        <v>0</v>
      </c>
      <c r="P528" s="41">
        <v>265195.83</v>
      </c>
      <c r="Q528" s="41">
        <v>0</v>
      </c>
      <c r="R528" s="41">
        <v>24904232</v>
      </c>
      <c r="S528" s="41">
        <v>0</v>
      </c>
      <c r="T528" s="41">
        <v>7772117.8799999999</v>
      </c>
      <c r="U528" s="41">
        <v>127466.3</v>
      </c>
      <c r="V528" s="41">
        <v>588674.84</v>
      </c>
      <c r="W528" s="41">
        <v>39761517.079999998</v>
      </c>
      <c r="X528" s="43">
        <v>0.1381300554750117</v>
      </c>
      <c r="Y528" s="41">
        <v>397.27</v>
      </c>
      <c r="Z528" s="41">
        <v>26000</v>
      </c>
      <c r="AA528" s="41">
        <v>527.94540000000006</v>
      </c>
      <c r="AB528" s="41">
        <v>26925.215400000001</v>
      </c>
      <c r="AC528" s="41">
        <v>0</v>
      </c>
      <c r="AD528" s="41">
        <v>26925.215400000001</v>
      </c>
      <c r="AE528" s="41">
        <v>0</v>
      </c>
      <c r="AF528" s="41">
        <v>0</v>
      </c>
      <c r="AG528" s="43">
        <f t="shared" si="24"/>
        <v>6369026.0599999996</v>
      </c>
      <c r="AH528" s="43">
        <f t="shared" si="25"/>
        <v>24904232</v>
      </c>
      <c r="AI528" s="43">
        <f t="shared" si="26"/>
        <v>8488259.0199999996</v>
      </c>
      <c r="AJ528" s="41">
        <v>1558034877</v>
      </c>
      <c r="AK528" s="41">
        <v>1765601025</v>
      </c>
      <c r="AL528" s="41">
        <v>1941621515</v>
      </c>
      <c r="AM528" s="41">
        <v>1755085805.6666667</v>
      </c>
      <c r="AN528" s="41">
        <v>647332.13533388404</v>
      </c>
      <c r="AO528" s="44"/>
    </row>
    <row r="529" spans="1:41" s="34" customFormat="1" ht="16.5" x14ac:dyDescent="0.3">
      <c r="A529" s="34" t="s">
        <v>1119</v>
      </c>
      <c r="B529" s="34" t="s">
        <v>1120</v>
      </c>
      <c r="C529" s="34" t="s">
        <v>1110</v>
      </c>
      <c r="D529" s="39">
        <v>1</v>
      </c>
      <c r="E529" s="39" t="s">
        <v>1246</v>
      </c>
      <c r="F529" s="40" t="s">
        <v>1190</v>
      </c>
      <c r="G529" s="41">
        <v>758079410</v>
      </c>
      <c r="H529" s="42">
        <v>2.8580000000000001</v>
      </c>
      <c r="I529" s="41">
        <v>1052091939</v>
      </c>
      <c r="J529" s="41">
        <v>3636167.25</v>
      </c>
      <c r="K529" s="41">
        <v>3635515.82</v>
      </c>
      <c r="L529" s="41">
        <v>0</v>
      </c>
      <c r="M529" s="41">
        <v>3635515.82</v>
      </c>
      <c r="N529" s="41">
        <v>0</v>
      </c>
      <c r="O529" s="41">
        <v>0</v>
      </c>
      <c r="P529" s="41">
        <v>157813.79</v>
      </c>
      <c r="Q529" s="41">
        <v>10064044</v>
      </c>
      <c r="R529" s="41">
        <v>0</v>
      </c>
      <c r="S529" s="41">
        <v>0</v>
      </c>
      <c r="T529" s="41">
        <v>7462193.9199999999</v>
      </c>
      <c r="U529" s="41">
        <v>0</v>
      </c>
      <c r="V529" s="41">
        <v>344652.04</v>
      </c>
      <c r="W529" s="41">
        <v>21664219.57</v>
      </c>
      <c r="X529" s="43">
        <v>9.4157381759357853E-2</v>
      </c>
      <c r="Y529" s="41">
        <v>2164.4499999999998</v>
      </c>
      <c r="Z529" s="41">
        <v>16000</v>
      </c>
      <c r="AA529" s="41">
        <v>363.28900000000004</v>
      </c>
      <c r="AB529" s="41">
        <v>18527.739000000001</v>
      </c>
      <c r="AC529" s="41">
        <v>-177.4</v>
      </c>
      <c r="AD529" s="41">
        <v>18350.339</v>
      </c>
      <c r="AE529" s="41">
        <v>0</v>
      </c>
      <c r="AF529" s="41">
        <v>0</v>
      </c>
      <c r="AG529" s="43">
        <f t="shared" si="24"/>
        <v>3793329.61</v>
      </c>
      <c r="AH529" s="43">
        <f t="shared" si="25"/>
        <v>10064044</v>
      </c>
      <c r="AI529" s="43">
        <f t="shared" si="26"/>
        <v>7806845.96</v>
      </c>
      <c r="AJ529" s="41">
        <v>915512592</v>
      </c>
      <c r="AK529" s="41">
        <v>1033506667</v>
      </c>
      <c r="AL529" s="41">
        <v>1043776002</v>
      </c>
      <c r="AM529" s="41">
        <v>997598420.33333337</v>
      </c>
      <c r="AN529" s="41">
        <v>348059.12260719598</v>
      </c>
      <c r="AO529" s="44"/>
    </row>
    <row r="530" spans="1:41" s="34" customFormat="1" ht="16.5" x14ac:dyDescent="0.3">
      <c r="A530" s="34" t="s">
        <v>1121</v>
      </c>
      <c r="B530" s="34" t="s">
        <v>1122</v>
      </c>
      <c r="C530" s="34" t="s">
        <v>1110</v>
      </c>
      <c r="D530" s="39">
        <v>2</v>
      </c>
      <c r="E530" s="39" t="s">
        <v>1246</v>
      </c>
      <c r="F530" s="40" t="s">
        <v>1190</v>
      </c>
      <c r="G530" s="41">
        <v>912210778</v>
      </c>
      <c r="H530" s="42">
        <v>8.8989999999999991</v>
      </c>
      <c r="I530" s="41">
        <v>3561537865</v>
      </c>
      <c r="J530" s="41">
        <v>12309140.34</v>
      </c>
      <c r="K530" s="41">
        <v>12305085.82</v>
      </c>
      <c r="L530" s="41">
        <v>0</v>
      </c>
      <c r="M530" s="41">
        <v>12305085.82</v>
      </c>
      <c r="N530" s="41">
        <v>0</v>
      </c>
      <c r="O530" s="41">
        <v>0</v>
      </c>
      <c r="P530" s="41">
        <v>534230.68000000005</v>
      </c>
      <c r="Q530" s="41">
        <v>31447889</v>
      </c>
      <c r="R530" s="41">
        <v>0</v>
      </c>
      <c r="S530" s="41">
        <v>0</v>
      </c>
      <c r="T530" s="41">
        <v>35713728.140000001</v>
      </c>
      <c r="U530" s="41">
        <v>0</v>
      </c>
      <c r="V530" s="41">
        <v>1175441.98</v>
      </c>
      <c r="W530" s="41">
        <v>81176375.620000005</v>
      </c>
      <c r="X530" s="43">
        <v>7.5565603343920484E-2</v>
      </c>
      <c r="Y530" s="41">
        <v>20173.28</v>
      </c>
      <c r="Z530" s="41">
        <v>45500</v>
      </c>
      <c r="AA530" s="41">
        <v>1313.4656</v>
      </c>
      <c r="AB530" s="41">
        <v>66986.745599999995</v>
      </c>
      <c r="AC530" s="41">
        <v>-1250</v>
      </c>
      <c r="AD530" s="41">
        <v>65736.745599999995</v>
      </c>
      <c r="AE530" s="41">
        <v>0</v>
      </c>
      <c r="AF530" s="41">
        <v>0</v>
      </c>
      <c r="AG530" s="43">
        <f t="shared" si="24"/>
        <v>12839316.5</v>
      </c>
      <c r="AH530" s="43">
        <f t="shared" si="25"/>
        <v>31447889</v>
      </c>
      <c r="AI530" s="43">
        <f t="shared" si="26"/>
        <v>36889170.119999997</v>
      </c>
      <c r="AJ530" s="41">
        <v>2918210255</v>
      </c>
      <c r="AK530" s="41">
        <v>3525784776</v>
      </c>
      <c r="AL530" s="41">
        <v>3747450062</v>
      </c>
      <c r="AM530" s="41">
        <v>3397148364.3333335</v>
      </c>
      <c r="AN530" s="41">
        <v>1249300.8306979199</v>
      </c>
      <c r="AO530" s="44"/>
    </row>
    <row r="531" spans="1:41" s="34" customFormat="1" ht="16.5" x14ac:dyDescent="0.3">
      <c r="A531" s="34" t="s">
        <v>1123</v>
      </c>
      <c r="B531" s="34" t="s">
        <v>1124</v>
      </c>
      <c r="C531" s="34" t="s">
        <v>1110</v>
      </c>
      <c r="D531" s="39">
        <v>3</v>
      </c>
      <c r="E531" s="39" t="s">
        <v>1246</v>
      </c>
      <c r="F531" s="40" t="s">
        <v>1190</v>
      </c>
      <c r="G531" s="41">
        <v>777659795</v>
      </c>
      <c r="H531" s="42">
        <v>6.625</v>
      </c>
      <c r="I531" s="41">
        <v>2573041221</v>
      </c>
      <c r="J531" s="41">
        <v>8892766.75</v>
      </c>
      <c r="K531" s="41">
        <v>8885725.6899999995</v>
      </c>
      <c r="L531" s="41">
        <v>0</v>
      </c>
      <c r="M531" s="41">
        <v>8885725.6899999995</v>
      </c>
      <c r="N531" s="41">
        <v>0</v>
      </c>
      <c r="O531" s="41">
        <v>0</v>
      </c>
      <c r="P531" s="41">
        <v>385956.18</v>
      </c>
      <c r="Q531" s="41">
        <v>25865584</v>
      </c>
      <c r="R531" s="41">
        <v>0</v>
      </c>
      <c r="S531" s="41">
        <v>0</v>
      </c>
      <c r="T531" s="41">
        <v>15522849.550000001</v>
      </c>
      <c r="U531" s="41">
        <v>0</v>
      </c>
      <c r="V531" s="41">
        <v>853165</v>
      </c>
      <c r="W531" s="41">
        <v>51513280.420000002</v>
      </c>
      <c r="X531" s="43">
        <v>4.7949749922721593E-2</v>
      </c>
      <c r="Y531" s="41">
        <v>4706.17</v>
      </c>
      <c r="Z531" s="41">
        <v>37250</v>
      </c>
      <c r="AA531" s="41">
        <v>839.12339999999995</v>
      </c>
      <c r="AB531" s="41">
        <v>42795.293400000002</v>
      </c>
      <c r="AC531" s="41">
        <v>0</v>
      </c>
      <c r="AD531" s="41">
        <v>42795.293400000002</v>
      </c>
      <c r="AE531" s="41">
        <v>0</v>
      </c>
      <c r="AF531" s="41">
        <v>0</v>
      </c>
      <c r="AG531" s="43">
        <f t="shared" si="24"/>
        <v>9271681.8699999992</v>
      </c>
      <c r="AH531" s="43">
        <f t="shared" si="25"/>
        <v>25865584</v>
      </c>
      <c r="AI531" s="43">
        <f t="shared" si="26"/>
        <v>16376014.550000001</v>
      </c>
      <c r="AJ531" s="41">
        <v>2459328641</v>
      </c>
      <c r="AK531" s="41">
        <v>2559108960</v>
      </c>
      <c r="AL531" s="41">
        <v>2696140132</v>
      </c>
      <c r="AM531" s="41">
        <v>2571525911</v>
      </c>
      <c r="AN531" s="41">
        <v>898833.34349909099</v>
      </c>
      <c r="AO531" s="44"/>
    </row>
    <row r="532" spans="1:41" s="34" customFormat="1" ht="16.5" x14ac:dyDescent="0.3">
      <c r="A532" s="34" t="s">
        <v>1125</v>
      </c>
      <c r="B532" s="34" t="s">
        <v>1126</v>
      </c>
      <c r="C532" s="34" t="s">
        <v>1110</v>
      </c>
      <c r="D532" s="39">
        <v>1</v>
      </c>
      <c r="E532" s="39" t="s">
        <v>1246</v>
      </c>
      <c r="F532" s="40" t="s">
        <v>1190</v>
      </c>
      <c r="G532" s="41">
        <v>2778482500</v>
      </c>
      <c r="H532" s="42">
        <v>7.3450000000000006</v>
      </c>
      <c r="I532" s="41">
        <v>10017721221</v>
      </c>
      <c r="J532" s="41">
        <v>34622553.810000002</v>
      </c>
      <c r="K532" s="41">
        <v>34898349.520000003</v>
      </c>
      <c r="L532" s="41">
        <v>0</v>
      </c>
      <c r="M532" s="41">
        <v>34898349.520000003</v>
      </c>
      <c r="N532" s="41">
        <v>0</v>
      </c>
      <c r="O532" s="41">
        <v>0</v>
      </c>
      <c r="P532" s="41">
        <v>1502658.18</v>
      </c>
      <c r="Q532" s="41">
        <v>92215916</v>
      </c>
      <c r="R532" s="41">
        <v>0</v>
      </c>
      <c r="S532" s="41">
        <v>0</v>
      </c>
      <c r="T532" s="41">
        <v>72147634.129999995</v>
      </c>
      <c r="U532" s="41">
        <v>0</v>
      </c>
      <c r="V532" s="41">
        <v>3288023.42</v>
      </c>
      <c r="W532" s="41">
        <v>204052581.24999997</v>
      </c>
      <c r="X532" s="43">
        <v>6.5258856988070518E-2</v>
      </c>
      <c r="Y532" s="41">
        <v>23671.94</v>
      </c>
      <c r="Z532" s="41">
        <v>81250</v>
      </c>
      <c r="AA532" s="41">
        <v>2098.4387999999999</v>
      </c>
      <c r="AB532" s="41">
        <v>107020.37880000001</v>
      </c>
      <c r="AC532" s="41">
        <v>0</v>
      </c>
      <c r="AD532" s="41">
        <v>107020.37880000001</v>
      </c>
      <c r="AE532" s="41">
        <v>0</v>
      </c>
      <c r="AF532" s="41">
        <v>0</v>
      </c>
      <c r="AG532" s="43">
        <f t="shared" si="24"/>
        <v>36401007.700000003</v>
      </c>
      <c r="AH532" s="43">
        <f t="shared" si="25"/>
        <v>92215916</v>
      </c>
      <c r="AI532" s="43">
        <f t="shared" si="26"/>
        <v>75435657.549999997</v>
      </c>
      <c r="AJ532" s="41">
        <v>8705415642</v>
      </c>
      <c r="AK532" s="41">
        <v>9864080128</v>
      </c>
      <c r="AL532" s="41">
        <v>11276308847</v>
      </c>
      <c r="AM532" s="41">
        <v>9948601539</v>
      </c>
      <c r="AN532" s="41">
        <v>3758765.856897051</v>
      </c>
      <c r="AO532" s="44"/>
    </row>
    <row r="533" spans="1:41" s="34" customFormat="1" ht="16.5" x14ac:dyDescent="0.3">
      <c r="A533" s="34" t="s">
        <v>1127</v>
      </c>
      <c r="B533" s="34" t="s">
        <v>1128</v>
      </c>
      <c r="C533" s="34" t="s">
        <v>1110</v>
      </c>
      <c r="D533" s="39">
        <v>2</v>
      </c>
      <c r="E533" s="39" t="s">
        <v>1247</v>
      </c>
      <c r="F533" s="40" t="s">
        <v>1190</v>
      </c>
      <c r="G533" s="41">
        <v>1926831740</v>
      </c>
      <c r="H533" s="42">
        <v>2.1</v>
      </c>
      <c r="I533" s="41">
        <v>2582730310</v>
      </c>
      <c r="J533" s="41">
        <v>8926253.5</v>
      </c>
      <c r="K533" s="41">
        <v>8907586.7699999996</v>
      </c>
      <c r="L533" s="41">
        <v>0</v>
      </c>
      <c r="M533" s="41">
        <v>8907586.7699999996</v>
      </c>
      <c r="N533" s="41">
        <v>0</v>
      </c>
      <c r="O533" s="41">
        <v>0</v>
      </c>
      <c r="P533" s="41">
        <v>387409.55</v>
      </c>
      <c r="Q533" s="41">
        <v>19704596</v>
      </c>
      <c r="R533" s="41">
        <v>0</v>
      </c>
      <c r="S533" s="41">
        <v>0</v>
      </c>
      <c r="T533" s="41">
        <v>10596031.07</v>
      </c>
      <c r="U533" s="41">
        <v>0</v>
      </c>
      <c r="V533" s="41">
        <v>849721.67</v>
      </c>
      <c r="W533" s="41">
        <v>40445345.060000002</v>
      </c>
      <c r="X533" s="43">
        <v>7.3028608786260399E-2</v>
      </c>
      <c r="Y533" s="41">
        <v>500</v>
      </c>
      <c r="Z533" s="41">
        <v>31000</v>
      </c>
      <c r="AA533" s="41">
        <v>630</v>
      </c>
      <c r="AB533" s="41">
        <v>32130</v>
      </c>
      <c r="AC533" s="41">
        <v>-1250</v>
      </c>
      <c r="AD533" s="41">
        <v>30880</v>
      </c>
      <c r="AE533" s="41">
        <v>0</v>
      </c>
      <c r="AF533" s="41">
        <v>0</v>
      </c>
      <c r="AG533" s="43">
        <f t="shared" si="24"/>
        <v>9294996.3200000003</v>
      </c>
      <c r="AH533" s="43">
        <f t="shared" si="25"/>
        <v>19704596</v>
      </c>
      <c r="AI533" s="43">
        <f t="shared" si="26"/>
        <v>11445752.74</v>
      </c>
      <c r="AJ533" s="41">
        <v>2415187420</v>
      </c>
      <c r="AK533" s="41">
        <v>2547904870</v>
      </c>
      <c r="AL533" s="41">
        <v>2838061614</v>
      </c>
      <c r="AM533" s="41">
        <v>2600384634.6666665</v>
      </c>
      <c r="AN533" s="41">
        <v>946421.90324381704</v>
      </c>
      <c r="AO533" s="44"/>
    </row>
    <row r="534" spans="1:41" s="34" customFormat="1" ht="16.5" x14ac:dyDescent="0.3">
      <c r="A534" s="34" t="s">
        <v>1129</v>
      </c>
      <c r="B534" s="34" t="s">
        <v>1130</v>
      </c>
      <c r="C534" s="34" t="s">
        <v>1110</v>
      </c>
      <c r="D534" s="39">
        <v>3</v>
      </c>
      <c r="E534" s="39" t="s">
        <v>1247</v>
      </c>
      <c r="F534" s="40" t="s">
        <v>1190</v>
      </c>
      <c r="G534" s="41">
        <v>1483531250</v>
      </c>
      <c r="H534" s="42">
        <v>5.242</v>
      </c>
      <c r="I534" s="41">
        <v>3794376554</v>
      </c>
      <c r="J534" s="41">
        <v>13113861.280000001</v>
      </c>
      <c r="K534" s="41">
        <v>12879092.4</v>
      </c>
      <c r="L534" s="41">
        <v>0</v>
      </c>
      <c r="M534" s="41">
        <v>12879092.4</v>
      </c>
      <c r="N534" s="41">
        <v>0</v>
      </c>
      <c r="O534" s="41">
        <v>0</v>
      </c>
      <c r="P534" s="41">
        <v>569156.48</v>
      </c>
      <c r="Q534" s="41">
        <v>46762324</v>
      </c>
      <c r="R534" s="41">
        <v>0</v>
      </c>
      <c r="S534" s="41">
        <v>0</v>
      </c>
      <c r="T534" s="41">
        <v>16134201</v>
      </c>
      <c r="U534" s="41">
        <v>148669</v>
      </c>
      <c r="V534" s="41">
        <v>1259490</v>
      </c>
      <c r="W534" s="41">
        <v>77752932.879999995</v>
      </c>
      <c r="X534" s="43">
        <v>4.6986013888212115E-2</v>
      </c>
      <c r="Y534" s="41">
        <v>3250</v>
      </c>
      <c r="Z534" s="41">
        <v>43750</v>
      </c>
      <c r="AA534" s="41">
        <v>940</v>
      </c>
      <c r="AB534" s="41">
        <v>47940</v>
      </c>
      <c r="AC534" s="41">
        <v>0</v>
      </c>
      <c r="AD534" s="41">
        <v>47940</v>
      </c>
      <c r="AE534" s="41">
        <v>0</v>
      </c>
      <c r="AF534" s="41">
        <v>0</v>
      </c>
      <c r="AG534" s="43">
        <f t="shared" si="24"/>
        <v>13448248.880000001</v>
      </c>
      <c r="AH534" s="43">
        <f t="shared" si="25"/>
        <v>46762324</v>
      </c>
      <c r="AI534" s="43">
        <f t="shared" si="26"/>
        <v>17542360</v>
      </c>
      <c r="AJ534" s="41">
        <v>3535070241</v>
      </c>
      <c r="AK534" s="41">
        <v>3776377330</v>
      </c>
      <c r="AL534" s="41">
        <v>4316814977</v>
      </c>
      <c r="AM534" s="41">
        <v>3876087516</v>
      </c>
      <c r="AN534" s="41">
        <v>1439603.669394891</v>
      </c>
      <c r="AO534" s="44"/>
    </row>
    <row r="535" spans="1:41" s="34" customFormat="1" ht="16.5" x14ac:dyDescent="0.3">
      <c r="A535" s="34" t="s">
        <v>1131</v>
      </c>
      <c r="B535" s="34" t="s">
        <v>1132</v>
      </c>
      <c r="C535" s="34" t="s">
        <v>1110</v>
      </c>
      <c r="D535" s="39">
        <v>1</v>
      </c>
      <c r="E535" s="39" t="s">
        <v>1246</v>
      </c>
      <c r="F535" s="40" t="s">
        <v>1190</v>
      </c>
      <c r="G535" s="41">
        <v>1219056495</v>
      </c>
      <c r="H535" s="42">
        <v>8.9260000000000002</v>
      </c>
      <c r="I535" s="41">
        <v>4423621700</v>
      </c>
      <c r="J535" s="41">
        <v>15288614.74</v>
      </c>
      <c r="K535" s="41">
        <v>15182196.790000001</v>
      </c>
      <c r="L535" s="41">
        <v>0</v>
      </c>
      <c r="M535" s="41">
        <v>15182196.790000001</v>
      </c>
      <c r="N535" s="41">
        <v>0</v>
      </c>
      <c r="O535" s="41">
        <v>0</v>
      </c>
      <c r="P535" s="41">
        <v>663543.26</v>
      </c>
      <c r="Q535" s="41">
        <v>29598174</v>
      </c>
      <c r="R535" s="41">
        <v>0</v>
      </c>
      <c r="S535" s="41">
        <v>0</v>
      </c>
      <c r="T535" s="41">
        <v>61660664.280000001</v>
      </c>
      <c r="U535" s="41">
        <v>243811</v>
      </c>
      <c r="V535" s="41">
        <v>1462198.99</v>
      </c>
      <c r="W535" s="41">
        <v>108810588.31999999</v>
      </c>
      <c r="X535" s="43">
        <v>7.8226982255728231E-2</v>
      </c>
      <c r="Y535" s="41">
        <v>26152.739999999998</v>
      </c>
      <c r="Z535" s="41">
        <v>58750</v>
      </c>
      <c r="AA535" s="41">
        <v>1698.0547999999999</v>
      </c>
      <c r="AB535" s="41">
        <v>86600.794799999989</v>
      </c>
      <c r="AC535" s="41">
        <v>0</v>
      </c>
      <c r="AD535" s="41">
        <v>86600.794799999989</v>
      </c>
      <c r="AE535" s="41">
        <v>0</v>
      </c>
      <c r="AF535" s="41">
        <v>0</v>
      </c>
      <c r="AG535" s="43">
        <f t="shared" si="24"/>
        <v>15845740.050000001</v>
      </c>
      <c r="AH535" s="43">
        <f t="shared" si="25"/>
        <v>29598174</v>
      </c>
      <c r="AI535" s="43">
        <f t="shared" si="26"/>
        <v>63366674.270000003</v>
      </c>
      <c r="AJ535" s="41">
        <v>4045032392</v>
      </c>
      <c r="AK535" s="41">
        <v>4382823668</v>
      </c>
      <c r="AL535" s="41">
        <v>4891091976</v>
      </c>
      <c r="AM535" s="41">
        <v>4439649345.333333</v>
      </c>
      <c r="AN535" s="41">
        <v>1631569.0734292951</v>
      </c>
      <c r="AO535" s="44"/>
    </row>
    <row r="536" spans="1:41" s="34" customFormat="1" ht="16.5" x14ac:dyDescent="0.3">
      <c r="A536" s="34" t="s">
        <v>1133</v>
      </c>
      <c r="B536" s="34" t="s">
        <v>1134</v>
      </c>
      <c r="C536" s="34" t="s">
        <v>1110</v>
      </c>
      <c r="D536" s="39">
        <v>2</v>
      </c>
      <c r="E536" s="39" t="s">
        <v>1246</v>
      </c>
      <c r="F536" s="40" t="s">
        <v>1190</v>
      </c>
      <c r="G536" s="41">
        <v>1478826788</v>
      </c>
      <c r="H536" s="42">
        <v>7.5840000000000005</v>
      </c>
      <c r="I536" s="41">
        <v>4412144942</v>
      </c>
      <c r="J536" s="41">
        <v>15248949.57</v>
      </c>
      <c r="K536" s="41">
        <v>15244457.380000001</v>
      </c>
      <c r="L536" s="41">
        <v>0</v>
      </c>
      <c r="M536" s="41">
        <v>15244457.380000001</v>
      </c>
      <c r="N536" s="41">
        <v>0</v>
      </c>
      <c r="O536" s="41">
        <v>0</v>
      </c>
      <c r="P536" s="41">
        <v>661821.74</v>
      </c>
      <c r="Q536" s="41">
        <v>50788302</v>
      </c>
      <c r="R536" s="41">
        <v>0</v>
      </c>
      <c r="S536" s="41">
        <v>0</v>
      </c>
      <c r="T536" s="41">
        <v>44004354</v>
      </c>
      <c r="U536" s="41">
        <v>0</v>
      </c>
      <c r="V536" s="41">
        <v>1453385</v>
      </c>
      <c r="W536" s="41">
        <v>112152320.12</v>
      </c>
      <c r="X536" s="43">
        <v>6.3880635428143762E-2</v>
      </c>
      <c r="Y536" s="41">
        <v>13928.060000000001</v>
      </c>
      <c r="Z536" s="41">
        <v>72500</v>
      </c>
      <c r="AA536" s="41">
        <v>1728.5612000000001</v>
      </c>
      <c r="AB536" s="41">
        <v>88156.621199999994</v>
      </c>
      <c r="AC536" s="41">
        <v>-3000</v>
      </c>
      <c r="AD536" s="41">
        <v>85156.621199999994</v>
      </c>
      <c r="AE536" s="41">
        <v>0</v>
      </c>
      <c r="AF536" s="41">
        <v>0</v>
      </c>
      <c r="AG536" s="43">
        <f t="shared" si="24"/>
        <v>15906279.120000001</v>
      </c>
      <c r="AH536" s="43">
        <f t="shared" si="25"/>
        <v>50788302</v>
      </c>
      <c r="AI536" s="43">
        <f t="shared" si="26"/>
        <v>45457739</v>
      </c>
      <c r="AJ536" s="41">
        <v>3957799096</v>
      </c>
      <c r="AK536" s="41">
        <v>4360158418</v>
      </c>
      <c r="AL536" s="41">
        <v>5315696459</v>
      </c>
      <c r="AM536" s="41">
        <v>4544551324.333333</v>
      </c>
      <c r="AN536" s="41">
        <v>1771897.0587678361</v>
      </c>
      <c r="AO536" s="44"/>
    </row>
    <row r="537" spans="1:41" s="34" customFormat="1" ht="16.5" x14ac:dyDescent="0.3">
      <c r="A537" s="34" t="s">
        <v>1135</v>
      </c>
      <c r="B537" s="34" t="s">
        <v>1136</v>
      </c>
      <c r="C537" s="34" t="s">
        <v>1110</v>
      </c>
      <c r="D537" s="39">
        <v>3</v>
      </c>
      <c r="E537" s="39" t="s">
        <v>1246</v>
      </c>
      <c r="F537" s="40" t="s">
        <v>1190</v>
      </c>
      <c r="G537" s="41">
        <v>796178405</v>
      </c>
      <c r="H537" s="42">
        <v>9.1470000000000002</v>
      </c>
      <c r="I537" s="41">
        <v>2583236421</v>
      </c>
      <c r="J537" s="41">
        <v>8928002.6899999995</v>
      </c>
      <c r="K537" s="41">
        <v>8981155.4799999986</v>
      </c>
      <c r="L537" s="41">
        <v>0</v>
      </c>
      <c r="M537" s="41">
        <v>8981155.4799999986</v>
      </c>
      <c r="N537" s="41">
        <v>0</v>
      </c>
      <c r="O537" s="41">
        <v>0</v>
      </c>
      <c r="P537" s="41">
        <v>387485.46</v>
      </c>
      <c r="Q537" s="41">
        <v>26248919</v>
      </c>
      <c r="R537" s="41">
        <v>0</v>
      </c>
      <c r="S537" s="41">
        <v>0</v>
      </c>
      <c r="T537" s="41">
        <v>36340179.159999996</v>
      </c>
      <c r="U537" s="41">
        <v>0</v>
      </c>
      <c r="V537" s="41">
        <v>864152.72</v>
      </c>
      <c r="W537" s="41">
        <v>72821891.819999993</v>
      </c>
      <c r="X537" s="43">
        <v>8.0779870800317191E-2</v>
      </c>
      <c r="Y537" s="41">
        <v>5341.1</v>
      </c>
      <c r="Z537" s="41">
        <v>34250</v>
      </c>
      <c r="AA537" s="41">
        <v>791.822</v>
      </c>
      <c r="AB537" s="41">
        <v>40382.921999999999</v>
      </c>
      <c r="AC537" s="41">
        <v>0</v>
      </c>
      <c r="AD537" s="41">
        <v>40382.921999999999</v>
      </c>
      <c r="AE537" s="41">
        <v>0</v>
      </c>
      <c r="AF537" s="41">
        <v>0</v>
      </c>
      <c r="AG537" s="43">
        <f t="shared" si="24"/>
        <v>9368640.9399999995</v>
      </c>
      <c r="AH537" s="43">
        <f t="shared" si="25"/>
        <v>26248919</v>
      </c>
      <c r="AI537" s="43">
        <f t="shared" si="26"/>
        <v>37204331.879999995</v>
      </c>
      <c r="AJ537" s="41">
        <v>2271165531</v>
      </c>
      <c r="AK537" s="41">
        <v>2592460752</v>
      </c>
      <c r="AL537" s="41">
        <v>2831282562</v>
      </c>
      <c r="AM537" s="41">
        <v>2564969615</v>
      </c>
      <c r="AN537" s="41">
        <v>944333.41566564003</v>
      </c>
      <c r="AO537" s="44"/>
    </row>
    <row r="538" spans="1:41" s="34" customFormat="1" ht="16.5" x14ac:dyDescent="0.3">
      <c r="A538" s="34" t="s">
        <v>1137</v>
      </c>
      <c r="B538" s="34" t="s">
        <v>1138</v>
      </c>
      <c r="C538" s="34" t="s">
        <v>1110</v>
      </c>
      <c r="D538" s="39">
        <v>1</v>
      </c>
      <c r="E538" s="39" t="s">
        <v>1246</v>
      </c>
      <c r="F538" s="40" t="s">
        <v>1190</v>
      </c>
      <c r="G538" s="41">
        <v>1050843256</v>
      </c>
      <c r="H538" s="42">
        <v>4.5060000000000002</v>
      </c>
      <c r="I538" s="41">
        <v>1878142696</v>
      </c>
      <c r="J538" s="41">
        <v>6491106.6200000001</v>
      </c>
      <c r="K538" s="41">
        <v>6490162.6399999997</v>
      </c>
      <c r="L538" s="41">
        <v>0</v>
      </c>
      <c r="M538" s="41">
        <v>6490162.6399999997</v>
      </c>
      <c r="N538" s="41">
        <v>0</v>
      </c>
      <c r="O538" s="41">
        <v>0</v>
      </c>
      <c r="P538" s="41">
        <v>281721.40000000002</v>
      </c>
      <c r="Q538" s="41">
        <v>24415308</v>
      </c>
      <c r="R538" s="41">
        <v>0</v>
      </c>
      <c r="S538" s="41">
        <v>0</v>
      </c>
      <c r="T538" s="41">
        <v>15530028.449999999</v>
      </c>
      <c r="U538" s="41">
        <v>0</v>
      </c>
      <c r="V538" s="41">
        <v>625007</v>
      </c>
      <c r="W538" s="41">
        <v>47342227.489999995</v>
      </c>
      <c r="X538" s="43">
        <v>3.8100651419551462E-2</v>
      </c>
      <c r="Y538" s="41">
        <v>3000</v>
      </c>
      <c r="Z538" s="41">
        <v>30000</v>
      </c>
      <c r="AA538" s="41">
        <v>660</v>
      </c>
      <c r="AB538" s="41">
        <v>33660</v>
      </c>
      <c r="AC538" s="41">
        <v>0</v>
      </c>
      <c r="AD538" s="41">
        <v>33660</v>
      </c>
      <c r="AE538" s="41">
        <v>0</v>
      </c>
      <c r="AF538" s="41">
        <v>0</v>
      </c>
      <c r="AG538" s="43">
        <f t="shared" si="24"/>
        <v>6771884.04</v>
      </c>
      <c r="AH538" s="43">
        <f t="shared" si="25"/>
        <v>24415308</v>
      </c>
      <c r="AI538" s="43">
        <f t="shared" si="26"/>
        <v>16155035.449999999</v>
      </c>
      <c r="AJ538" s="41">
        <v>1743012428</v>
      </c>
      <c r="AK538" s="41">
        <v>1875021933</v>
      </c>
      <c r="AL538" s="41">
        <v>2025917100</v>
      </c>
      <c r="AM538" s="41">
        <v>1881317153.6666667</v>
      </c>
      <c r="AN538" s="41">
        <v>675305.04336094798</v>
      </c>
      <c r="AO538" s="44"/>
    </row>
    <row r="539" spans="1:41" s="34" customFormat="1" ht="16.5" x14ac:dyDescent="0.3">
      <c r="A539" s="34" t="s">
        <v>1139</v>
      </c>
      <c r="B539" s="34" t="s">
        <v>1140</v>
      </c>
      <c r="C539" s="34" t="s">
        <v>1110</v>
      </c>
      <c r="D539" s="39">
        <v>2</v>
      </c>
      <c r="E539" s="39" t="s">
        <v>1247</v>
      </c>
      <c r="F539" s="40" t="s">
        <v>1190</v>
      </c>
      <c r="G539" s="41">
        <v>1037703254</v>
      </c>
      <c r="H539" s="42">
        <v>12.35</v>
      </c>
      <c r="I539" s="41">
        <v>5997927648</v>
      </c>
      <c r="J539" s="41">
        <v>20729621.859999999</v>
      </c>
      <c r="K539" s="41">
        <v>20718180.02</v>
      </c>
      <c r="L539" s="41">
        <v>0</v>
      </c>
      <c r="M539" s="41">
        <v>20718180.02</v>
      </c>
      <c r="N539" s="41">
        <v>0</v>
      </c>
      <c r="O539" s="41">
        <v>0</v>
      </c>
      <c r="P539" s="41">
        <v>899689.15</v>
      </c>
      <c r="Q539" s="41">
        <v>0</v>
      </c>
      <c r="R539" s="41">
        <v>85373602</v>
      </c>
      <c r="S539" s="41">
        <v>0</v>
      </c>
      <c r="T539" s="41">
        <v>18958714.559999999</v>
      </c>
      <c r="U539" s="41">
        <v>207416.14</v>
      </c>
      <c r="V539" s="41">
        <v>1988740</v>
      </c>
      <c r="W539" s="41">
        <v>128146341.87</v>
      </c>
      <c r="X539" s="43">
        <v>0.1049225720177981</v>
      </c>
      <c r="Y539" s="41">
        <v>5565.07</v>
      </c>
      <c r="Z539" s="41">
        <v>77750</v>
      </c>
      <c r="AA539" s="41">
        <v>1666.3014000000003</v>
      </c>
      <c r="AB539" s="41">
        <v>84981.371400000004</v>
      </c>
      <c r="AC539" s="41">
        <v>0</v>
      </c>
      <c r="AD539" s="41">
        <v>84981.371400000004</v>
      </c>
      <c r="AE539" s="41">
        <v>0</v>
      </c>
      <c r="AF539" s="41">
        <v>0</v>
      </c>
      <c r="AG539" s="43">
        <f t="shared" si="24"/>
        <v>21617869.169999998</v>
      </c>
      <c r="AH539" s="43">
        <f t="shared" si="25"/>
        <v>85373602</v>
      </c>
      <c r="AI539" s="43">
        <f t="shared" si="26"/>
        <v>21154870.699999999</v>
      </c>
      <c r="AJ539" s="41">
        <v>5478807364</v>
      </c>
      <c r="AK539" s="41">
        <v>5965552282</v>
      </c>
      <c r="AL539" s="41">
        <v>6626713738</v>
      </c>
      <c r="AM539" s="41">
        <v>6023691128</v>
      </c>
      <c r="AN539" s="41">
        <v>2209109.8882212359</v>
      </c>
      <c r="AO539" s="44"/>
    </row>
    <row r="540" spans="1:41" s="34" customFormat="1" ht="16.5" x14ac:dyDescent="0.3">
      <c r="A540" s="34" t="s">
        <v>1141</v>
      </c>
      <c r="B540" s="34" t="s">
        <v>315</v>
      </c>
      <c r="C540" s="34" t="s">
        <v>1110</v>
      </c>
      <c r="D540" s="39">
        <v>3</v>
      </c>
      <c r="E540" s="39" t="s">
        <v>1247</v>
      </c>
      <c r="F540" s="40" t="s">
        <v>1190</v>
      </c>
      <c r="G540" s="41">
        <v>3903630320</v>
      </c>
      <c r="H540" s="42">
        <v>2.411</v>
      </c>
      <c r="I540" s="41">
        <v>4300357841</v>
      </c>
      <c r="J540" s="41">
        <v>14862598.74</v>
      </c>
      <c r="K540" s="41">
        <v>15067563.4</v>
      </c>
      <c r="L540" s="41">
        <v>0</v>
      </c>
      <c r="M540" s="41">
        <v>15067563.4</v>
      </c>
      <c r="N540" s="41">
        <v>0</v>
      </c>
      <c r="O540" s="41">
        <v>0</v>
      </c>
      <c r="P540" s="41">
        <v>645053.68000000005</v>
      </c>
      <c r="Q540" s="41">
        <v>46108768</v>
      </c>
      <c r="R540" s="41">
        <v>0</v>
      </c>
      <c r="S540" s="41">
        <v>0</v>
      </c>
      <c r="T540" s="41">
        <v>30856579.109999999</v>
      </c>
      <c r="U540" s="41">
        <v>0</v>
      </c>
      <c r="V540" s="41">
        <v>1422225.23</v>
      </c>
      <c r="W540" s="41">
        <v>94100189.420000002</v>
      </c>
      <c r="X540" s="43">
        <v>6.7702851574511308E-2</v>
      </c>
      <c r="Y540" s="41">
        <v>5990.41</v>
      </c>
      <c r="Z540" s="41">
        <v>39500</v>
      </c>
      <c r="AA540" s="41">
        <v>909.80820000000006</v>
      </c>
      <c r="AB540" s="41">
        <v>46400.218200000003</v>
      </c>
      <c r="AC540" s="41">
        <v>0</v>
      </c>
      <c r="AD540" s="41">
        <v>46400.218200000003</v>
      </c>
      <c r="AE540" s="41">
        <v>0</v>
      </c>
      <c r="AF540" s="41">
        <v>0</v>
      </c>
      <c r="AG540" s="43">
        <f t="shared" si="24"/>
        <v>15712617.08</v>
      </c>
      <c r="AH540" s="43">
        <f t="shared" si="25"/>
        <v>46108768</v>
      </c>
      <c r="AI540" s="43">
        <f t="shared" si="26"/>
        <v>32278804.34</v>
      </c>
      <c r="AJ540" s="41">
        <v>4168151762</v>
      </c>
      <c r="AK540" s="41">
        <v>4263959320</v>
      </c>
      <c r="AL540" s="41">
        <v>4730177762</v>
      </c>
      <c r="AM540" s="41">
        <v>4387429614.666667</v>
      </c>
      <c r="AN540" s="41">
        <v>1577608.583056506</v>
      </c>
      <c r="AO540" s="44"/>
    </row>
    <row r="541" spans="1:41" s="34" customFormat="1" ht="16.5" x14ac:dyDescent="0.3">
      <c r="A541" s="34" t="s">
        <v>1142</v>
      </c>
      <c r="B541" s="34" t="s">
        <v>1143</v>
      </c>
      <c r="C541" s="34" t="s">
        <v>1110</v>
      </c>
      <c r="D541" s="39">
        <v>1</v>
      </c>
      <c r="E541" s="39" t="s">
        <v>1246</v>
      </c>
      <c r="F541" s="40" t="s">
        <v>1190</v>
      </c>
      <c r="G541" s="41">
        <v>3380423487</v>
      </c>
      <c r="H541" s="42">
        <v>4.4710000000000001</v>
      </c>
      <c r="I541" s="41">
        <v>10244748746</v>
      </c>
      <c r="J541" s="41">
        <v>35407190.609999999</v>
      </c>
      <c r="K541" s="41">
        <v>35389233.390000001</v>
      </c>
      <c r="L541" s="41">
        <v>0</v>
      </c>
      <c r="M541" s="41">
        <v>35389233.390000001</v>
      </c>
      <c r="N541" s="41">
        <v>0</v>
      </c>
      <c r="O541" s="41">
        <v>0</v>
      </c>
      <c r="P541" s="41">
        <v>1536712.31</v>
      </c>
      <c r="Q541" s="41">
        <v>74678830</v>
      </c>
      <c r="R541" s="41">
        <v>0</v>
      </c>
      <c r="S541" s="41">
        <v>4247030</v>
      </c>
      <c r="T541" s="41">
        <v>31877102</v>
      </c>
      <c r="U541" s="41">
        <v>0</v>
      </c>
      <c r="V541" s="41">
        <v>3379453</v>
      </c>
      <c r="W541" s="41">
        <v>151108360.69999999</v>
      </c>
      <c r="X541" s="43">
        <v>4.3000759741873444E-2</v>
      </c>
      <c r="Y541" s="41">
        <v>1920.5600000000002</v>
      </c>
      <c r="Z541" s="41">
        <v>34500</v>
      </c>
      <c r="AA541" s="41">
        <v>728.41120000000001</v>
      </c>
      <c r="AB541" s="41">
        <v>37148.9712</v>
      </c>
      <c r="AC541" s="41">
        <v>-9750</v>
      </c>
      <c r="AD541" s="41">
        <v>27398.9712</v>
      </c>
      <c r="AE541" s="41">
        <v>0</v>
      </c>
      <c r="AF541" s="41">
        <v>0</v>
      </c>
      <c r="AG541" s="43">
        <f t="shared" si="24"/>
        <v>36925945.700000003</v>
      </c>
      <c r="AH541" s="43">
        <f t="shared" si="25"/>
        <v>78925860</v>
      </c>
      <c r="AI541" s="43">
        <f t="shared" si="26"/>
        <v>35256555</v>
      </c>
      <c r="AJ541" s="41">
        <v>9146400280</v>
      </c>
      <c r="AK541" s="41">
        <v>10135820381</v>
      </c>
      <c r="AL541" s="41">
        <v>10964078870</v>
      </c>
      <c r="AM541" s="41">
        <v>10082099843.666666</v>
      </c>
      <c r="AN541" s="41">
        <v>3655486.2301767808</v>
      </c>
      <c r="AO541" s="44"/>
    </row>
    <row r="542" spans="1:41" s="34" customFormat="1" ht="16.5" x14ac:dyDescent="0.3">
      <c r="A542" s="34" t="s">
        <v>1144</v>
      </c>
      <c r="B542" s="34" t="s">
        <v>627</v>
      </c>
      <c r="C542" s="34" t="s">
        <v>1110</v>
      </c>
      <c r="D542" s="39">
        <v>2</v>
      </c>
      <c r="E542" s="39" t="s">
        <v>1247</v>
      </c>
      <c r="F542" s="40" t="s">
        <v>1190</v>
      </c>
      <c r="G542" s="41">
        <v>1031500953</v>
      </c>
      <c r="H542" s="42">
        <v>23.323</v>
      </c>
      <c r="I542" s="41">
        <v>10598771751</v>
      </c>
      <c r="J542" s="41">
        <v>36630740.390000001</v>
      </c>
      <c r="K542" s="41">
        <v>36372390.100000001</v>
      </c>
      <c r="L542" s="41">
        <v>0</v>
      </c>
      <c r="M542" s="41">
        <v>36372390.100000001</v>
      </c>
      <c r="N542" s="41">
        <v>0</v>
      </c>
      <c r="O542" s="41">
        <v>0</v>
      </c>
      <c r="P542" s="41">
        <v>1589815.76</v>
      </c>
      <c r="Q542" s="41">
        <v>111936242</v>
      </c>
      <c r="R542" s="41">
        <v>0</v>
      </c>
      <c r="S542" s="41">
        <v>0</v>
      </c>
      <c r="T542" s="41">
        <v>87140473.719999999</v>
      </c>
      <c r="U542" s="41">
        <v>0</v>
      </c>
      <c r="V542" s="41">
        <v>3530220</v>
      </c>
      <c r="W542" s="41">
        <v>240569141.58000001</v>
      </c>
      <c r="X542" s="43">
        <v>0.18643875623596332</v>
      </c>
      <c r="Y542" s="41">
        <v>34813.759999999995</v>
      </c>
      <c r="Z542" s="41">
        <v>132750</v>
      </c>
      <c r="AA542" s="41">
        <v>3351.2752</v>
      </c>
      <c r="AB542" s="41">
        <v>170915.03520000001</v>
      </c>
      <c r="AC542" s="41">
        <v>0</v>
      </c>
      <c r="AD542" s="41">
        <v>170915.03520000001</v>
      </c>
      <c r="AE542" s="41">
        <v>0</v>
      </c>
      <c r="AF542" s="41">
        <v>0</v>
      </c>
      <c r="AG542" s="43">
        <f t="shared" si="24"/>
        <v>37962205.859999999</v>
      </c>
      <c r="AH542" s="43">
        <f t="shared" si="25"/>
        <v>111936242</v>
      </c>
      <c r="AI542" s="43">
        <f t="shared" si="26"/>
        <v>90670693.719999999</v>
      </c>
      <c r="AJ542" s="41">
        <v>9941899135</v>
      </c>
      <c r="AK542" s="41">
        <v>10589606339</v>
      </c>
      <c r="AL542" s="41">
        <v>11591615298</v>
      </c>
      <c r="AM542" s="41">
        <v>10707706924</v>
      </c>
      <c r="AN542" s="41">
        <v>3864203.3527927832</v>
      </c>
      <c r="AO542" s="44"/>
    </row>
    <row r="543" spans="1:41" s="34" customFormat="1" ht="16.5" x14ac:dyDescent="0.3">
      <c r="A543" s="34" t="s">
        <v>1145</v>
      </c>
      <c r="B543" s="34" t="s">
        <v>1146</v>
      </c>
      <c r="C543" s="34" t="s">
        <v>1110</v>
      </c>
      <c r="D543" s="39">
        <v>3</v>
      </c>
      <c r="E543" s="39" t="s">
        <v>1247</v>
      </c>
      <c r="F543" s="40" t="s">
        <v>1190</v>
      </c>
      <c r="G543" s="41">
        <v>8604747634</v>
      </c>
      <c r="H543" s="42">
        <v>2.2919999999999998</v>
      </c>
      <c r="I543" s="41">
        <v>10891591413</v>
      </c>
      <c r="J543" s="41">
        <v>37642763.410000004</v>
      </c>
      <c r="K543" s="41">
        <v>37530499.220000006</v>
      </c>
      <c r="L543" s="41">
        <v>0</v>
      </c>
      <c r="M543" s="41">
        <v>37530499.220000006</v>
      </c>
      <c r="N543" s="41">
        <v>0</v>
      </c>
      <c r="O543" s="41">
        <v>0</v>
      </c>
      <c r="P543" s="41">
        <v>1633738.71</v>
      </c>
      <c r="Q543" s="41">
        <v>122836874</v>
      </c>
      <c r="R543" s="41">
        <v>0</v>
      </c>
      <c r="S543" s="41">
        <v>0</v>
      </c>
      <c r="T543" s="41">
        <v>31537198.800000001</v>
      </c>
      <c r="U543" s="41">
        <v>0</v>
      </c>
      <c r="V543" s="41">
        <v>3597468</v>
      </c>
      <c r="W543" s="41">
        <v>197135778.73000002</v>
      </c>
      <c r="X543" s="43">
        <v>9.0281922911975954E-2</v>
      </c>
      <c r="Y543" s="41">
        <v>3750</v>
      </c>
      <c r="Z543" s="41">
        <v>73750</v>
      </c>
      <c r="AA543" s="41">
        <v>1550</v>
      </c>
      <c r="AB543" s="41">
        <v>79050</v>
      </c>
      <c r="AC543" s="41">
        <v>-500</v>
      </c>
      <c r="AD543" s="41">
        <v>78550</v>
      </c>
      <c r="AE543" s="41">
        <v>0</v>
      </c>
      <c r="AF543" s="41">
        <v>0</v>
      </c>
      <c r="AG543" s="43">
        <f t="shared" si="24"/>
        <v>39164237.930000007</v>
      </c>
      <c r="AH543" s="43">
        <f t="shared" si="25"/>
        <v>122836874</v>
      </c>
      <c r="AI543" s="43">
        <f t="shared" si="26"/>
        <v>35134666.799999997</v>
      </c>
      <c r="AJ543" s="41">
        <v>9901951001</v>
      </c>
      <c r="AK543" s="41">
        <v>10786065167</v>
      </c>
      <c r="AL543" s="41">
        <v>11863617522</v>
      </c>
      <c r="AM543" s="41">
        <v>10850544563.333334</v>
      </c>
      <c r="AN543" s="41">
        <v>3956534.4354616082</v>
      </c>
      <c r="AO543" s="44"/>
    </row>
    <row r="544" spans="1:41" s="34" customFormat="1" ht="16.5" x14ac:dyDescent="0.3">
      <c r="A544" s="34" t="s">
        <v>1147</v>
      </c>
      <c r="B544" s="34" t="s">
        <v>1148</v>
      </c>
      <c r="C544" s="34" t="s">
        <v>1110</v>
      </c>
      <c r="D544" s="39">
        <v>1</v>
      </c>
      <c r="E544" s="39" t="s">
        <v>1246</v>
      </c>
      <c r="F544" s="40" t="s">
        <v>1190</v>
      </c>
      <c r="G544" s="41">
        <v>16566700</v>
      </c>
      <c r="H544" s="42">
        <v>23.411000000000001</v>
      </c>
      <c r="I544" s="41">
        <v>16570766</v>
      </c>
      <c r="J544" s="41">
        <v>57270.73</v>
      </c>
      <c r="K544" s="41">
        <v>57270.73</v>
      </c>
      <c r="L544" s="41">
        <v>0</v>
      </c>
      <c r="M544" s="41">
        <v>57270.73</v>
      </c>
      <c r="N544" s="41">
        <v>0</v>
      </c>
      <c r="O544" s="41">
        <v>0</v>
      </c>
      <c r="P544" s="41">
        <v>2485.61</v>
      </c>
      <c r="Q544" s="41">
        <v>1824801</v>
      </c>
      <c r="R544" s="41">
        <v>0</v>
      </c>
      <c r="S544" s="41">
        <v>0</v>
      </c>
      <c r="T544" s="41">
        <v>1993871.7</v>
      </c>
      <c r="U544" s="41">
        <v>0</v>
      </c>
      <c r="V544" s="41">
        <v>0</v>
      </c>
      <c r="W544" s="41">
        <v>3878429.04</v>
      </c>
      <c r="X544" s="43">
        <v>2.2565114067071148</v>
      </c>
      <c r="Y544" s="41">
        <v>12500</v>
      </c>
      <c r="Z544" s="41">
        <v>13000</v>
      </c>
      <c r="AA544" s="41">
        <v>510</v>
      </c>
      <c r="AB544" s="41">
        <v>26010</v>
      </c>
      <c r="AC544" s="41">
        <v>0</v>
      </c>
      <c r="AD544" s="41">
        <v>26010</v>
      </c>
      <c r="AE544" s="41">
        <v>0</v>
      </c>
      <c r="AF544" s="41">
        <v>0</v>
      </c>
      <c r="AG544" s="43">
        <f t="shared" si="24"/>
        <v>59756.340000000004</v>
      </c>
      <c r="AH544" s="43">
        <f t="shared" si="25"/>
        <v>1824801</v>
      </c>
      <c r="AI544" s="43">
        <f t="shared" si="26"/>
        <v>1993871.7</v>
      </c>
      <c r="AJ544" s="41">
        <v>16550150</v>
      </c>
      <c r="AK544" s="41">
        <v>16550150</v>
      </c>
      <c r="AL544" s="41">
        <v>16550150</v>
      </c>
      <c r="AM544" s="41">
        <v>16550150</v>
      </c>
      <c r="AN544" s="41">
        <v>5516.7111499499997</v>
      </c>
      <c r="AO544" s="44"/>
    </row>
    <row r="545" spans="1:41" s="34" customFormat="1" ht="16.5" x14ac:dyDescent="0.3">
      <c r="A545" s="34" t="s">
        <v>1149</v>
      </c>
      <c r="B545" s="34" t="s">
        <v>1150</v>
      </c>
      <c r="C545" s="34" t="s">
        <v>1151</v>
      </c>
      <c r="D545" s="39">
        <v>2</v>
      </c>
      <c r="E545" s="39" t="s">
        <v>1246</v>
      </c>
      <c r="F545" s="40" t="s">
        <v>1190</v>
      </c>
      <c r="G545" s="41">
        <v>601132800</v>
      </c>
      <c r="H545" s="42">
        <v>3.2269999999999999</v>
      </c>
      <c r="I545" s="41">
        <v>1006940016</v>
      </c>
      <c r="J545" s="41">
        <v>5054395.42</v>
      </c>
      <c r="K545" s="41">
        <v>5054395.42</v>
      </c>
      <c r="L545" s="41">
        <v>0</v>
      </c>
      <c r="M545" s="41">
        <v>5054395.42</v>
      </c>
      <c r="N545" s="41">
        <v>386831.72</v>
      </c>
      <c r="O545" s="41">
        <v>0</v>
      </c>
      <c r="P545" s="41">
        <v>201388</v>
      </c>
      <c r="Q545" s="41">
        <v>11015812</v>
      </c>
      <c r="R545" s="41">
        <v>0</v>
      </c>
      <c r="S545" s="41">
        <v>0</v>
      </c>
      <c r="T545" s="41">
        <v>2617090.25</v>
      </c>
      <c r="U545" s="41">
        <v>120227</v>
      </c>
      <c r="V545" s="41">
        <v>0</v>
      </c>
      <c r="W545" s="41">
        <v>19395744.390000001</v>
      </c>
      <c r="X545" s="43">
        <v>2.9134341403465651E-2</v>
      </c>
      <c r="Y545" s="41">
        <v>3750</v>
      </c>
      <c r="Z545" s="41">
        <v>29500</v>
      </c>
      <c r="AA545" s="41">
        <v>665</v>
      </c>
      <c r="AB545" s="41">
        <v>33915</v>
      </c>
      <c r="AC545" s="41">
        <v>0</v>
      </c>
      <c r="AD545" s="41">
        <v>33915</v>
      </c>
      <c r="AE545" s="41">
        <v>0</v>
      </c>
      <c r="AF545" s="41">
        <v>0</v>
      </c>
      <c r="AG545" s="43">
        <f t="shared" si="24"/>
        <v>5642615.1399999997</v>
      </c>
      <c r="AH545" s="43">
        <f t="shared" si="25"/>
        <v>11015812</v>
      </c>
      <c r="AI545" s="43">
        <f t="shared" si="26"/>
        <v>2737317.25</v>
      </c>
      <c r="AJ545" s="41">
        <v>908686619</v>
      </c>
      <c r="AK545" s="41">
        <v>1004087945</v>
      </c>
      <c r="AL545" s="41">
        <v>1112384900</v>
      </c>
      <c r="AM545" s="41">
        <v>1008386488</v>
      </c>
      <c r="AN545" s="41">
        <v>370794.59587169997</v>
      </c>
      <c r="AO545" s="44"/>
    </row>
    <row r="546" spans="1:41" s="34" customFormat="1" ht="16.5" x14ac:dyDescent="0.3">
      <c r="A546" s="34" t="s">
        <v>1152</v>
      </c>
      <c r="B546" s="34" t="s">
        <v>1153</v>
      </c>
      <c r="C546" s="34" t="s">
        <v>1151</v>
      </c>
      <c r="D546" s="39">
        <v>3</v>
      </c>
      <c r="E546" s="39" t="s">
        <v>1247</v>
      </c>
      <c r="F546" s="40" t="s">
        <v>1190</v>
      </c>
      <c r="G546" s="41">
        <v>246762182</v>
      </c>
      <c r="H546" s="42">
        <v>3.4849999999999999</v>
      </c>
      <c r="I546" s="41">
        <v>358880929</v>
      </c>
      <c r="J546" s="41">
        <v>1801424.21</v>
      </c>
      <c r="K546" s="41">
        <v>1799032.02</v>
      </c>
      <c r="L546" s="41">
        <v>0</v>
      </c>
      <c r="M546" s="41">
        <v>1799032.02</v>
      </c>
      <c r="N546" s="41">
        <v>0</v>
      </c>
      <c r="O546" s="41">
        <v>0</v>
      </c>
      <c r="P546" s="41">
        <v>71686.7</v>
      </c>
      <c r="Q546" s="41">
        <v>4327980</v>
      </c>
      <c r="R546" s="41">
        <v>0</v>
      </c>
      <c r="S546" s="41">
        <v>0</v>
      </c>
      <c r="T546" s="41">
        <v>2195486.71</v>
      </c>
      <c r="U546" s="41">
        <v>98633.32</v>
      </c>
      <c r="V546" s="41">
        <v>105084.64</v>
      </c>
      <c r="W546" s="41">
        <v>8597903.3900000006</v>
      </c>
      <c r="X546" s="43">
        <v>3.1029233046111462E-2</v>
      </c>
      <c r="Y546" s="41">
        <v>3870.54</v>
      </c>
      <c r="Z546" s="41">
        <v>15500</v>
      </c>
      <c r="AA546" s="41">
        <v>387.41080000000005</v>
      </c>
      <c r="AB546" s="41">
        <v>19757.950800000002</v>
      </c>
      <c r="AC546" s="41">
        <v>0</v>
      </c>
      <c r="AD546" s="41">
        <v>19757.950800000002</v>
      </c>
      <c r="AE546" s="41">
        <v>0</v>
      </c>
      <c r="AF546" s="41">
        <v>0</v>
      </c>
      <c r="AG546" s="43">
        <f t="shared" si="24"/>
        <v>1870718.72</v>
      </c>
      <c r="AH546" s="43">
        <f t="shared" si="25"/>
        <v>4327980</v>
      </c>
      <c r="AI546" s="43">
        <f t="shared" si="26"/>
        <v>2399204.67</v>
      </c>
      <c r="AJ546" s="41">
        <v>275308421</v>
      </c>
      <c r="AK546" s="41">
        <v>315051334</v>
      </c>
      <c r="AL546" s="41">
        <v>387283336</v>
      </c>
      <c r="AM546" s="41">
        <v>325881030.33333331</v>
      </c>
      <c r="AN546" s="41">
        <v>129153.94351259401</v>
      </c>
      <c r="AO546" s="44"/>
    </row>
    <row r="547" spans="1:41" s="34" customFormat="1" ht="16.5" x14ac:dyDescent="0.3">
      <c r="A547" s="34" t="s">
        <v>1154</v>
      </c>
      <c r="B547" s="34" t="s">
        <v>1155</v>
      </c>
      <c r="C547" s="34" t="s">
        <v>1151</v>
      </c>
      <c r="D547" s="39">
        <v>1</v>
      </c>
      <c r="E547" s="39" t="s">
        <v>1246</v>
      </c>
      <c r="F547" s="40" t="s">
        <v>1190</v>
      </c>
      <c r="G547" s="41">
        <v>248796666</v>
      </c>
      <c r="H547" s="42">
        <v>3.302</v>
      </c>
      <c r="I547" s="41">
        <v>278632575</v>
      </c>
      <c r="J547" s="41">
        <v>1398612.82</v>
      </c>
      <c r="K547" s="41">
        <v>1398537.49</v>
      </c>
      <c r="L547" s="41">
        <v>0</v>
      </c>
      <c r="M547" s="41">
        <v>1398537.49</v>
      </c>
      <c r="N547" s="41">
        <v>107035.28</v>
      </c>
      <c r="O547" s="41">
        <v>0</v>
      </c>
      <c r="P547" s="41">
        <v>55723.71</v>
      </c>
      <c r="Q547" s="41">
        <v>4352230</v>
      </c>
      <c r="R547" s="41">
        <v>0</v>
      </c>
      <c r="S547" s="41">
        <v>0</v>
      </c>
      <c r="T547" s="41">
        <v>2299882.1</v>
      </c>
      <c r="U547" s="41">
        <v>0</v>
      </c>
      <c r="V547" s="41">
        <v>0</v>
      </c>
      <c r="W547" s="41">
        <v>8213408.5800000001</v>
      </c>
      <c r="X547" s="43">
        <v>5.5615862779233513E-2</v>
      </c>
      <c r="Y547" s="41">
        <v>750</v>
      </c>
      <c r="Z547" s="41">
        <v>12250</v>
      </c>
      <c r="AA547" s="41">
        <v>260</v>
      </c>
      <c r="AB547" s="41">
        <v>13260</v>
      </c>
      <c r="AC547" s="41">
        <v>0</v>
      </c>
      <c r="AD547" s="41">
        <v>13260</v>
      </c>
      <c r="AE547" s="41">
        <v>0</v>
      </c>
      <c r="AF547" s="41">
        <v>0</v>
      </c>
      <c r="AG547" s="43">
        <f t="shared" si="24"/>
        <v>1561296.48</v>
      </c>
      <c r="AH547" s="43">
        <f t="shared" si="25"/>
        <v>4352230</v>
      </c>
      <c r="AI547" s="43">
        <f t="shared" si="26"/>
        <v>2299882.1</v>
      </c>
      <c r="AJ547" s="41">
        <v>232850755</v>
      </c>
      <c r="AK547" s="41">
        <v>276130030</v>
      </c>
      <c r="AL547" s="41">
        <v>323953906</v>
      </c>
      <c r="AM547" s="41">
        <v>277644897</v>
      </c>
      <c r="AN547" s="41">
        <v>107984.549348676</v>
      </c>
      <c r="AO547" s="44"/>
    </row>
    <row r="548" spans="1:41" s="34" customFormat="1" ht="16.5" x14ac:dyDescent="0.3">
      <c r="A548" s="34" t="s">
        <v>1156</v>
      </c>
      <c r="B548" s="34" t="s">
        <v>1157</v>
      </c>
      <c r="C548" s="34" t="s">
        <v>1151</v>
      </c>
      <c r="D548" s="39">
        <v>2</v>
      </c>
      <c r="E548" s="39" t="s">
        <v>1247</v>
      </c>
      <c r="F548" s="40" t="s">
        <v>1190</v>
      </c>
      <c r="G548" s="41">
        <v>702000868</v>
      </c>
      <c r="H548" s="42">
        <v>3.1339999999999999</v>
      </c>
      <c r="I548" s="41">
        <v>1025703250</v>
      </c>
      <c r="J548" s="41">
        <v>5148578.5999999996</v>
      </c>
      <c r="K548" s="41">
        <v>5147573.29</v>
      </c>
      <c r="L548" s="41">
        <v>0</v>
      </c>
      <c r="M548" s="41">
        <v>5147573.29</v>
      </c>
      <c r="N548" s="41">
        <v>393963.29</v>
      </c>
      <c r="O548" s="41">
        <v>0</v>
      </c>
      <c r="P548" s="41">
        <v>205103.02</v>
      </c>
      <c r="Q548" s="41">
        <v>7103568</v>
      </c>
      <c r="R548" s="41">
        <v>7050660</v>
      </c>
      <c r="S548" s="41">
        <v>0</v>
      </c>
      <c r="T548" s="41">
        <v>1813113.84</v>
      </c>
      <c r="U548" s="41">
        <v>280091.24</v>
      </c>
      <c r="V548" s="41">
        <v>0</v>
      </c>
      <c r="W548" s="41">
        <v>21994072.68</v>
      </c>
      <c r="X548" s="43">
        <v>2.315384185519738E-2</v>
      </c>
      <c r="Y548" s="41">
        <v>3025.34</v>
      </c>
      <c r="Z548" s="41">
        <v>29750</v>
      </c>
      <c r="AA548" s="41">
        <v>655.5068</v>
      </c>
      <c r="AB548" s="41">
        <v>33430.846799999999</v>
      </c>
      <c r="AC548" s="41">
        <v>-250</v>
      </c>
      <c r="AD548" s="41">
        <v>33180.846799999999</v>
      </c>
      <c r="AE548" s="41">
        <v>0</v>
      </c>
      <c r="AF548" s="41">
        <v>0</v>
      </c>
      <c r="AG548" s="43">
        <f t="shared" si="24"/>
        <v>5746639.5999999996</v>
      </c>
      <c r="AH548" s="43">
        <f t="shared" si="25"/>
        <v>14154228</v>
      </c>
      <c r="AI548" s="43">
        <f t="shared" si="26"/>
        <v>2093205.08</v>
      </c>
      <c r="AJ548" s="41">
        <v>961040808</v>
      </c>
      <c r="AK548" s="41">
        <v>1022147488</v>
      </c>
      <c r="AL548" s="41">
        <v>1103242634</v>
      </c>
      <c r="AM548" s="41">
        <v>1028810310</v>
      </c>
      <c r="AN548" s="41">
        <v>368338.09899486601</v>
      </c>
      <c r="AO548" s="44"/>
    </row>
    <row r="549" spans="1:41" s="34" customFormat="1" ht="16.5" x14ac:dyDescent="0.3">
      <c r="A549" s="34" t="s">
        <v>1158</v>
      </c>
      <c r="B549" s="34" t="s">
        <v>516</v>
      </c>
      <c r="C549" s="34" t="s">
        <v>1151</v>
      </c>
      <c r="D549" s="39">
        <v>3</v>
      </c>
      <c r="E549" s="39" t="s">
        <v>1247</v>
      </c>
      <c r="F549" s="40" t="s">
        <v>1190</v>
      </c>
      <c r="G549" s="41">
        <v>413267884</v>
      </c>
      <c r="H549" s="42">
        <v>3.129</v>
      </c>
      <c r="I549" s="41">
        <v>553365234</v>
      </c>
      <c r="J549" s="41">
        <v>2777649.77</v>
      </c>
      <c r="K549" s="41">
        <v>2777649.77</v>
      </c>
      <c r="L549" s="41">
        <v>0</v>
      </c>
      <c r="M549" s="41">
        <v>2777649.77</v>
      </c>
      <c r="N549" s="41">
        <v>212583.89</v>
      </c>
      <c r="O549" s="41">
        <v>0</v>
      </c>
      <c r="P549" s="41">
        <v>110673.05</v>
      </c>
      <c r="Q549" s="41">
        <v>4213000</v>
      </c>
      <c r="R549" s="41">
        <v>4137552</v>
      </c>
      <c r="S549" s="41">
        <v>0</v>
      </c>
      <c r="T549" s="41">
        <v>1478543.16</v>
      </c>
      <c r="U549" s="41">
        <v>0</v>
      </c>
      <c r="V549" s="41">
        <v>0</v>
      </c>
      <c r="W549" s="41">
        <v>12930001.870000001</v>
      </c>
      <c r="X549" s="43">
        <v>2.894122503001709E-2</v>
      </c>
      <c r="Y549" s="41">
        <v>-47.340000000000146</v>
      </c>
      <c r="Z549" s="41">
        <v>16250</v>
      </c>
      <c r="AA549" s="41">
        <v>324.0532</v>
      </c>
      <c r="AB549" s="41">
        <v>16526.713199999998</v>
      </c>
      <c r="AC549" s="41">
        <v>0</v>
      </c>
      <c r="AD549" s="41">
        <v>16526.713199999998</v>
      </c>
      <c r="AE549" s="41">
        <v>0</v>
      </c>
      <c r="AF549" s="41">
        <v>0</v>
      </c>
      <c r="AG549" s="43">
        <f t="shared" si="24"/>
        <v>3100906.71</v>
      </c>
      <c r="AH549" s="43">
        <f t="shared" si="25"/>
        <v>8350552</v>
      </c>
      <c r="AI549" s="43">
        <f t="shared" si="26"/>
        <v>1478543.16</v>
      </c>
      <c r="AJ549" s="41">
        <v>526525203</v>
      </c>
      <c r="AK549" s="41">
        <v>552550273</v>
      </c>
      <c r="AL549" s="41">
        <v>620623087</v>
      </c>
      <c r="AM549" s="41">
        <v>566566187.66666663</v>
      </c>
      <c r="AN549" s="41">
        <v>207037.978295148</v>
      </c>
      <c r="AO549" s="44"/>
    </row>
    <row r="550" spans="1:41" s="34" customFormat="1" ht="16.5" x14ac:dyDescent="0.3">
      <c r="A550" s="34" t="s">
        <v>1159</v>
      </c>
      <c r="B550" s="34" t="s">
        <v>1160</v>
      </c>
      <c r="C550" s="34" t="s">
        <v>1151</v>
      </c>
      <c r="D550" s="39">
        <v>1</v>
      </c>
      <c r="E550" s="39" t="s">
        <v>1246</v>
      </c>
      <c r="F550" s="40" t="s">
        <v>1190</v>
      </c>
      <c r="G550" s="41">
        <v>291776207</v>
      </c>
      <c r="H550" s="42">
        <v>2.8580000000000001</v>
      </c>
      <c r="I550" s="41">
        <v>378542683</v>
      </c>
      <c r="J550" s="41">
        <v>1900117.56</v>
      </c>
      <c r="K550" s="41">
        <v>1899032.52</v>
      </c>
      <c r="L550" s="41">
        <v>0</v>
      </c>
      <c r="M550" s="41">
        <v>1899032.52</v>
      </c>
      <c r="N550" s="41">
        <v>145339.13</v>
      </c>
      <c r="O550" s="41">
        <v>0</v>
      </c>
      <c r="P550" s="41">
        <v>75667.360000000001</v>
      </c>
      <c r="Q550" s="41">
        <v>2654835</v>
      </c>
      <c r="R550" s="41">
        <v>2526172</v>
      </c>
      <c r="S550" s="41">
        <v>0</v>
      </c>
      <c r="T550" s="41">
        <v>977599</v>
      </c>
      <c r="U550" s="41">
        <v>58355</v>
      </c>
      <c r="V550" s="41">
        <v>0</v>
      </c>
      <c r="W550" s="41">
        <v>8337000.0099999998</v>
      </c>
      <c r="X550" s="43">
        <v>2.3567373554903154E-2</v>
      </c>
      <c r="Y550" s="41">
        <v>1500</v>
      </c>
      <c r="Z550" s="41">
        <v>9750</v>
      </c>
      <c r="AA550" s="41">
        <v>225</v>
      </c>
      <c r="AB550" s="41">
        <v>11475</v>
      </c>
      <c r="AC550" s="41">
        <v>0</v>
      </c>
      <c r="AD550" s="41">
        <v>11475</v>
      </c>
      <c r="AE550" s="41">
        <v>0</v>
      </c>
      <c r="AF550" s="41">
        <v>0</v>
      </c>
      <c r="AG550" s="43">
        <f t="shared" si="24"/>
        <v>2120039.0099999998</v>
      </c>
      <c r="AH550" s="43">
        <f t="shared" si="25"/>
        <v>5181007</v>
      </c>
      <c r="AI550" s="43">
        <f t="shared" si="26"/>
        <v>1035954</v>
      </c>
      <c r="AJ550" s="41">
        <v>361086072</v>
      </c>
      <c r="AK550" s="41">
        <v>373769171</v>
      </c>
      <c r="AL550" s="41">
        <v>403278809</v>
      </c>
      <c r="AM550" s="41">
        <v>379378017.33333331</v>
      </c>
      <c r="AN550" s="41">
        <v>134629.10403742801</v>
      </c>
      <c r="AO550" s="44"/>
    </row>
    <row r="551" spans="1:41" s="34" customFormat="1" ht="16.5" x14ac:dyDescent="0.3">
      <c r="A551" s="34" t="s">
        <v>1161</v>
      </c>
      <c r="B551" s="34" t="s">
        <v>445</v>
      </c>
      <c r="C551" s="34" t="s">
        <v>1151</v>
      </c>
      <c r="D551" s="39">
        <v>2</v>
      </c>
      <c r="E551" s="39" t="s">
        <v>1247</v>
      </c>
      <c r="F551" s="40" t="s">
        <v>1190</v>
      </c>
      <c r="G551" s="41">
        <v>584531727</v>
      </c>
      <c r="H551" s="42">
        <v>4.0520000000000005</v>
      </c>
      <c r="I551" s="41">
        <v>929983679</v>
      </c>
      <c r="J551" s="41">
        <v>4668108.5</v>
      </c>
      <c r="K551" s="41">
        <v>4668108.5</v>
      </c>
      <c r="L551" s="41">
        <v>0</v>
      </c>
      <c r="M551" s="41">
        <v>4668108.5</v>
      </c>
      <c r="N551" s="41">
        <v>357267.74</v>
      </c>
      <c r="O551" s="41">
        <v>0</v>
      </c>
      <c r="P551" s="41">
        <v>185996.74</v>
      </c>
      <c r="Q551" s="41">
        <v>13696419</v>
      </c>
      <c r="R551" s="41">
        <v>0</v>
      </c>
      <c r="S551" s="41">
        <v>0</v>
      </c>
      <c r="T551" s="41">
        <v>4540394.22</v>
      </c>
      <c r="U551" s="41">
        <v>233813</v>
      </c>
      <c r="V551" s="41">
        <v>0</v>
      </c>
      <c r="W551" s="41">
        <v>23681999.199999999</v>
      </c>
      <c r="X551" s="43">
        <v>3.1758093259968416E-2</v>
      </c>
      <c r="Y551" s="41">
        <v>3250</v>
      </c>
      <c r="Z551" s="41">
        <v>17500</v>
      </c>
      <c r="AA551" s="41">
        <v>415</v>
      </c>
      <c r="AB551" s="41">
        <v>21165</v>
      </c>
      <c r="AC551" s="41">
        <v>0</v>
      </c>
      <c r="AD551" s="41">
        <v>21165</v>
      </c>
      <c r="AE551" s="41">
        <v>0</v>
      </c>
      <c r="AF551" s="41">
        <v>0</v>
      </c>
      <c r="AG551" s="43">
        <f t="shared" si="24"/>
        <v>5211372.9800000004</v>
      </c>
      <c r="AH551" s="43">
        <f t="shared" si="25"/>
        <v>13696419</v>
      </c>
      <c r="AI551" s="43">
        <f t="shared" si="26"/>
        <v>4774207.22</v>
      </c>
      <c r="AJ551" s="41">
        <v>911698568</v>
      </c>
      <c r="AK551" s="41">
        <v>936292004</v>
      </c>
      <c r="AL551" s="41">
        <v>1017940387</v>
      </c>
      <c r="AM551" s="41">
        <v>955310319.66666663</v>
      </c>
      <c r="AN551" s="41">
        <v>339492.89850676199</v>
      </c>
      <c r="AO551" s="44"/>
    </row>
    <row r="552" spans="1:41" s="34" customFormat="1" ht="16.5" x14ac:dyDescent="0.3">
      <c r="A552" s="34" t="s">
        <v>1162</v>
      </c>
      <c r="B552" s="34" t="s">
        <v>1163</v>
      </c>
      <c r="C552" s="34" t="s">
        <v>1151</v>
      </c>
      <c r="D552" s="39">
        <v>3</v>
      </c>
      <c r="E552" s="39" t="s">
        <v>1247</v>
      </c>
      <c r="F552" s="40" t="s">
        <v>1190</v>
      </c>
      <c r="G552" s="41">
        <v>1039208600</v>
      </c>
      <c r="H552" s="42">
        <v>3.4769999999999999</v>
      </c>
      <c r="I552" s="41">
        <v>1345456454</v>
      </c>
      <c r="J552" s="41">
        <v>6753598.8600000003</v>
      </c>
      <c r="K552" s="41">
        <v>6752555.0500000007</v>
      </c>
      <c r="L552" s="41">
        <v>0</v>
      </c>
      <c r="M552" s="41">
        <v>6752555.0500000007</v>
      </c>
      <c r="N552" s="41">
        <v>0</v>
      </c>
      <c r="O552" s="41">
        <v>0</v>
      </c>
      <c r="P552" s="41">
        <v>269053.03999999998</v>
      </c>
      <c r="Q552" s="41">
        <v>21516332</v>
      </c>
      <c r="R552" s="41">
        <v>0</v>
      </c>
      <c r="S552" s="41">
        <v>0</v>
      </c>
      <c r="T552" s="41">
        <v>7150723.3399999999</v>
      </c>
      <c r="U552" s="41">
        <v>0</v>
      </c>
      <c r="V552" s="41">
        <v>444144.11</v>
      </c>
      <c r="W552" s="41">
        <v>36132807.539999999</v>
      </c>
      <c r="X552" s="43">
        <v>2.9156679122521064E-2</v>
      </c>
      <c r="Y552" s="41">
        <v>6840.42</v>
      </c>
      <c r="Z552" s="41">
        <v>34500</v>
      </c>
      <c r="AA552" s="41">
        <v>826.80840000000001</v>
      </c>
      <c r="AB552" s="41">
        <v>42167.2284</v>
      </c>
      <c r="AC552" s="41">
        <v>0</v>
      </c>
      <c r="AD552" s="41">
        <v>42167.2284</v>
      </c>
      <c r="AE552" s="41">
        <v>0</v>
      </c>
      <c r="AF552" s="41">
        <v>0</v>
      </c>
      <c r="AG552" s="43">
        <f t="shared" si="24"/>
        <v>7021608.0900000008</v>
      </c>
      <c r="AH552" s="43">
        <f t="shared" si="25"/>
        <v>21516332</v>
      </c>
      <c r="AI552" s="43">
        <f t="shared" si="26"/>
        <v>7594867.4500000002</v>
      </c>
      <c r="AJ552" s="41">
        <v>1211468145</v>
      </c>
      <c r="AK552" s="41">
        <v>1332433557</v>
      </c>
      <c r="AL552" s="41">
        <v>1397161199</v>
      </c>
      <c r="AM552" s="41">
        <v>1313687633.6666667</v>
      </c>
      <c r="AN552" s="41">
        <v>465719.96727956698</v>
      </c>
      <c r="AO552" s="44"/>
    </row>
    <row r="553" spans="1:41" s="34" customFormat="1" ht="16.5" x14ac:dyDescent="0.3">
      <c r="A553" s="34" t="s">
        <v>1164</v>
      </c>
      <c r="B553" s="34" t="s">
        <v>1165</v>
      </c>
      <c r="C553" s="34" t="s">
        <v>1151</v>
      </c>
      <c r="D553" s="39">
        <v>1</v>
      </c>
      <c r="E553" s="39" t="s">
        <v>1246</v>
      </c>
      <c r="F553" s="40" t="s">
        <v>1190</v>
      </c>
      <c r="G553" s="41">
        <v>157552444</v>
      </c>
      <c r="H553" s="42">
        <v>3.8249999999999997</v>
      </c>
      <c r="I553" s="41">
        <v>271264118</v>
      </c>
      <c r="J553" s="41">
        <v>1361626.41</v>
      </c>
      <c r="K553" s="41">
        <v>1361202.89</v>
      </c>
      <c r="L553" s="41">
        <v>0</v>
      </c>
      <c r="M553" s="41">
        <v>1361202.89</v>
      </c>
      <c r="N553" s="41">
        <v>104177.96</v>
      </c>
      <c r="O553" s="41">
        <v>0</v>
      </c>
      <c r="P553" s="41">
        <v>54237.13</v>
      </c>
      <c r="Q553" s="41">
        <v>1644026</v>
      </c>
      <c r="R553" s="41">
        <v>1864485</v>
      </c>
      <c r="S553" s="41">
        <v>0</v>
      </c>
      <c r="T553" s="41">
        <v>949968.01</v>
      </c>
      <c r="U553" s="41">
        <v>47265.73</v>
      </c>
      <c r="V553" s="41">
        <v>0</v>
      </c>
      <c r="W553" s="41">
        <v>6025362.7199999997</v>
      </c>
      <c r="X553" s="43">
        <v>3.0939165838751694E-2</v>
      </c>
      <c r="Y553" s="41">
        <v>1000</v>
      </c>
      <c r="Z553" s="41">
        <v>8000</v>
      </c>
      <c r="AA553" s="41">
        <v>180</v>
      </c>
      <c r="AB553" s="41">
        <v>9180</v>
      </c>
      <c r="AC553" s="41">
        <v>0</v>
      </c>
      <c r="AD553" s="41">
        <v>9180</v>
      </c>
      <c r="AE553" s="41">
        <v>0</v>
      </c>
      <c r="AF553" s="41">
        <v>0</v>
      </c>
      <c r="AG553" s="43">
        <f t="shared" si="24"/>
        <v>1519617.9799999997</v>
      </c>
      <c r="AH553" s="43">
        <f t="shared" si="25"/>
        <v>3508511</v>
      </c>
      <c r="AI553" s="43">
        <f t="shared" si="26"/>
        <v>997233.74</v>
      </c>
      <c r="AJ553" s="41">
        <v>238286937</v>
      </c>
      <c r="AK553" s="41">
        <v>268923898</v>
      </c>
      <c r="AL553" s="41">
        <v>296419483</v>
      </c>
      <c r="AM553" s="41">
        <v>267876772.66666666</v>
      </c>
      <c r="AN553" s="41">
        <v>98986.076680490994</v>
      </c>
      <c r="AO553" s="44"/>
    </row>
    <row r="554" spans="1:41" s="34" customFormat="1" ht="16.5" x14ac:dyDescent="0.3">
      <c r="A554" s="34" t="s">
        <v>1166</v>
      </c>
      <c r="B554" s="34" t="s">
        <v>1167</v>
      </c>
      <c r="C554" s="34" t="s">
        <v>1151</v>
      </c>
      <c r="D554" s="39">
        <v>2</v>
      </c>
      <c r="E554" s="39" t="s">
        <v>1247</v>
      </c>
      <c r="F554" s="40" t="s">
        <v>1190</v>
      </c>
      <c r="G554" s="41">
        <v>473343343</v>
      </c>
      <c r="H554" s="42">
        <v>2.665</v>
      </c>
      <c r="I554" s="41">
        <v>792292618</v>
      </c>
      <c r="J554" s="41">
        <v>3976960.02</v>
      </c>
      <c r="K554" s="41">
        <v>3975680.98</v>
      </c>
      <c r="L554" s="41">
        <v>0</v>
      </c>
      <c r="M554" s="41">
        <v>3975680.98</v>
      </c>
      <c r="N554" s="41">
        <v>304273.28999999998</v>
      </c>
      <c r="O554" s="41">
        <v>0</v>
      </c>
      <c r="P554" s="41">
        <v>158412.19</v>
      </c>
      <c r="Q554" s="41">
        <v>6638430</v>
      </c>
      <c r="R554" s="41">
        <v>0</v>
      </c>
      <c r="S554" s="41">
        <v>0</v>
      </c>
      <c r="T554" s="41">
        <v>1536976.77</v>
      </c>
      <c r="U554" s="41">
        <v>0</v>
      </c>
      <c r="V554" s="41">
        <v>0</v>
      </c>
      <c r="W554" s="41">
        <v>12613773.23</v>
      </c>
      <c r="X554" s="43">
        <v>2.4781322307345807E-2</v>
      </c>
      <c r="Y554" s="41">
        <v>4283.5599999999995</v>
      </c>
      <c r="Z554" s="41">
        <v>17750</v>
      </c>
      <c r="AA554" s="41">
        <v>440.67119999999994</v>
      </c>
      <c r="AB554" s="41">
        <v>22474.231199999998</v>
      </c>
      <c r="AC554" s="41">
        <v>0</v>
      </c>
      <c r="AD554" s="41">
        <v>22474.231199999998</v>
      </c>
      <c r="AE554" s="41">
        <v>0</v>
      </c>
      <c r="AF554" s="41">
        <v>0</v>
      </c>
      <c r="AG554" s="43">
        <f t="shared" si="24"/>
        <v>4438366.46</v>
      </c>
      <c r="AH554" s="43">
        <f t="shared" si="25"/>
        <v>6638430</v>
      </c>
      <c r="AI554" s="43">
        <f t="shared" si="26"/>
        <v>1536976.77</v>
      </c>
      <c r="AJ554" s="41">
        <v>781330570</v>
      </c>
      <c r="AK554" s="41">
        <v>787662723</v>
      </c>
      <c r="AL554" s="41">
        <v>810535549</v>
      </c>
      <c r="AM554" s="41">
        <v>793176280.66666663</v>
      </c>
      <c r="AN554" s="41">
        <v>270256.16041023599</v>
      </c>
      <c r="AO554" s="44"/>
    </row>
    <row r="555" spans="1:41" s="34" customFormat="1" ht="16.5" x14ac:dyDescent="0.3">
      <c r="A555" s="34" t="s">
        <v>1168</v>
      </c>
      <c r="B555" s="34" t="s">
        <v>1169</v>
      </c>
      <c r="C555" s="34" t="s">
        <v>1151</v>
      </c>
      <c r="D555" s="39">
        <v>3</v>
      </c>
      <c r="E555" s="39" t="s">
        <v>1247</v>
      </c>
      <c r="F555" s="40" t="s">
        <v>1190</v>
      </c>
      <c r="G555" s="41">
        <v>218165825</v>
      </c>
      <c r="H555" s="42">
        <v>3.4659999999999997</v>
      </c>
      <c r="I555" s="41">
        <v>344417475</v>
      </c>
      <c r="J555" s="41">
        <v>1728824.04</v>
      </c>
      <c r="K555" s="41">
        <v>1724737.4100000001</v>
      </c>
      <c r="L555" s="41">
        <v>0</v>
      </c>
      <c r="M555" s="41">
        <v>1724737.4100000001</v>
      </c>
      <c r="N555" s="41">
        <v>132000.93</v>
      </c>
      <c r="O555" s="41">
        <v>0</v>
      </c>
      <c r="P555" s="41">
        <v>68732.33</v>
      </c>
      <c r="Q555" s="41">
        <v>4711086</v>
      </c>
      <c r="R555" s="41">
        <v>0</v>
      </c>
      <c r="S555" s="41">
        <v>0</v>
      </c>
      <c r="T555" s="41">
        <v>874607</v>
      </c>
      <c r="U555" s="41">
        <v>49088</v>
      </c>
      <c r="V555" s="41">
        <v>0</v>
      </c>
      <c r="W555" s="41">
        <v>7560251.6699999999</v>
      </c>
      <c r="X555" s="43">
        <v>2.5289071592797006E-2</v>
      </c>
      <c r="Y555" s="41">
        <v>1250</v>
      </c>
      <c r="Z555" s="41">
        <v>12000</v>
      </c>
      <c r="AA555" s="41">
        <v>265</v>
      </c>
      <c r="AB555" s="41">
        <v>13515</v>
      </c>
      <c r="AC555" s="41">
        <v>0</v>
      </c>
      <c r="AD555" s="41">
        <v>13515</v>
      </c>
      <c r="AE555" s="41">
        <v>0</v>
      </c>
      <c r="AF555" s="41">
        <v>0</v>
      </c>
      <c r="AG555" s="43">
        <f t="shared" si="24"/>
        <v>1925470.6700000002</v>
      </c>
      <c r="AH555" s="43">
        <f t="shared" si="25"/>
        <v>4711086</v>
      </c>
      <c r="AI555" s="43">
        <f t="shared" si="26"/>
        <v>923695</v>
      </c>
      <c r="AJ555" s="41">
        <v>323617582</v>
      </c>
      <c r="AK555" s="41">
        <v>344122517</v>
      </c>
      <c r="AL555" s="41">
        <v>363260194</v>
      </c>
      <c r="AM555" s="41">
        <v>343666764.33333331</v>
      </c>
      <c r="AN555" s="41">
        <v>121350.251649627</v>
      </c>
      <c r="AO555" s="44"/>
    </row>
    <row r="556" spans="1:41" s="34" customFormat="1" ht="16.5" x14ac:dyDescent="0.3">
      <c r="A556" s="34" t="s">
        <v>1170</v>
      </c>
      <c r="B556" s="34" t="s">
        <v>1171</v>
      </c>
      <c r="C556" s="34" t="s">
        <v>1151</v>
      </c>
      <c r="D556" s="39">
        <v>1</v>
      </c>
      <c r="E556" s="39" t="s">
        <v>1246</v>
      </c>
      <c r="F556" s="40" t="s">
        <v>1190</v>
      </c>
      <c r="G556" s="41">
        <v>507550500</v>
      </c>
      <c r="H556" s="42">
        <v>3.7949999999999999</v>
      </c>
      <c r="I556" s="41">
        <v>790388374</v>
      </c>
      <c r="J556" s="41">
        <v>3967401.55</v>
      </c>
      <c r="K556" s="41">
        <v>3967401.55</v>
      </c>
      <c r="L556" s="41">
        <v>0</v>
      </c>
      <c r="M556" s="41">
        <v>3967401.55</v>
      </c>
      <c r="N556" s="41">
        <v>303640.02</v>
      </c>
      <c r="O556" s="41">
        <v>0</v>
      </c>
      <c r="P556" s="41">
        <v>158077.67000000001</v>
      </c>
      <c r="Q556" s="41">
        <v>0</v>
      </c>
      <c r="R556" s="41">
        <v>11647350</v>
      </c>
      <c r="S556" s="41">
        <v>0</v>
      </c>
      <c r="T556" s="41">
        <v>3183717</v>
      </c>
      <c r="U556" s="41">
        <v>0</v>
      </c>
      <c r="V556" s="41">
        <v>0</v>
      </c>
      <c r="W556" s="41">
        <v>19260186.240000002</v>
      </c>
      <c r="X556" s="43">
        <v>3.2140935842020137E-2</v>
      </c>
      <c r="Y556" s="41">
        <v>4750</v>
      </c>
      <c r="Z556" s="41">
        <v>24000</v>
      </c>
      <c r="AA556" s="41">
        <v>575</v>
      </c>
      <c r="AB556" s="41">
        <v>29325</v>
      </c>
      <c r="AC556" s="41">
        <v>0</v>
      </c>
      <c r="AD556" s="41">
        <v>29325</v>
      </c>
      <c r="AE556" s="41">
        <v>0</v>
      </c>
      <c r="AF556" s="41">
        <v>0</v>
      </c>
      <c r="AG556" s="43">
        <f t="shared" si="24"/>
        <v>4429119.24</v>
      </c>
      <c r="AH556" s="43">
        <f t="shared" si="25"/>
        <v>11647350</v>
      </c>
      <c r="AI556" s="43">
        <f t="shared" si="26"/>
        <v>3183717</v>
      </c>
      <c r="AJ556" s="41">
        <v>743652590</v>
      </c>
      <c r="AK556" s="41">
        <v>787447831</v>
      </c>
      <c r="AL556" s="41">
        <v>856914570</v>
      </c>
      <c r="AM556" s="41">
        <v>796004997</v>
      </c>
      <c r="AN556" s="41">
        <v>285637.90436181001</v>
      </c>
      <c r="AO556" s="44"/>
    </row>
    <row r="557" spans="1:41" s="34" customFormat="1" ht="16.5" x14ac:dyDescent="0.3">
      <c r="A557" s="34" t="s">
        <v>1172</v>
      </c>
      <c r="B557" s="34" t="s">
        <v>1173</v>
      </c>
      <c r="C557" s="34" t="s">
        <v>1151</v>
      </c>
      <c r="D557" s="39">
        <v>2</v>
      </c>
      <c r="E557" s="39" t="s">
        <v>1247</v>
      </c>
      <c r="F557" s="40" t="s">
        <v>1190</v>
      </c>
      <c r="G557" s="41">
        <v>259671567</v>
      </c>
      <c r="H557" s="42">
        <v>4.2709999999999999</v>
      </c>
      <c r="I557" s="41">
        <v>477065896</v>
      </c>
      <c r="J557" s="41">
        <v>2394660.7000000002</v>
      </c>
      <c r="K557" s="41">
        <v>2394660.7000000002</v>
      </c>
      <c r="L557" s="41">
        <v>0</v>
      </c>
      <c r="M557" s="41">
        <v>2394660.7000000002</v>
      </c>
      <c r="N557" s="41">
        <v>183272.31</v>
      </c>
      <c r="O557" s="41">
        <v>0</v>
      </c>
      <c r="P557" s="41">
        <v>95413.18</v>
      </c>
      <c r="Q557" s="41">
        <v>4094684</v>
      </c>
      <c r="R557" s="41">
        <v>3024850</v>
      </c>
      <c r="S557" s="41">
        <v>0</v>
      </c>
      <c r="T557" s="41">
        <v>1244418.08</v>
      </c>
      <c r="U557" s="41">
        <v>51803.6</v>
      </c>
      <c r="V557" s="41">
        <v>0</v>
      </c>
      <c r="W557" s="41">
        <v>11089101.870000001</v>
      </c>
      <c r="X557" s="43">
        <v>3.3407697210513017E-2</v>
      </c>
      <c r="Y557" s="41">
        <v>1750</v>
      </c>
      <c r="Z557" s="41">
        <v>12750</v>
      </c>
      <c r="AA557" s="41">
        <v>290</v>
      </c>
      <c r="AB557" s="41">
        <v>14790</v>
      </c>
      <c r="AC557" s="41">
        <v>0</v>
      </c>
      <c r="AD557" s="41">
        <v>14790</v>
      </c>
      <c r="AE557" s="41">
        <v>0</v>
      </c>
      <c r="AF557" s="41">
        <v>0</v>
      </c>
      <c r="AG557" s="43">
        <f t="shared" si="24"/>
        <v>2673346.1900000004</v>
      </c>
      <c r="AH557" s="43">
        <f t="shared" si="25"/>
        <v>7119534</v>
      </c>
      <c r="AI557" s="43">
        <f t="shared" si="26"/>
        <v>1296221.6800000002</v>
      </c>
      <c r="AJ557" s="41">
        <v>434300890</v>
      </c>
      <c r="AK557" s="41">
        <v>475204620</v>
      </c>
      <c r="AL557" s="41">
        <v>515253630</v>
      </c>
      <c r="AM557" s="41">
        <v>474919713.33333331</v>
      </c>
      <c r="AN557" s="41">
        <v>171968.89369760099</v>
      </c>
      <c r="AO557" s="44"/>
    </row>
    <row r="558" spans="1:41" s="34" customFormat="1" ht="16.5" x14ac:dyDescent="0.3">
      <c r="A558" s="34" t="s">
        <v>1174</v>
      </c>
      <c r="B558" s="34" t="s">
        <v>1175</v>
      </c>
      <c r="C558" s="34" t="s">
        <v>1151</v>
      </c>
      <c r="D558" s="39">
        <v>3</v>
      </c>
      <c r="E558" s="39" t="s">
        <v>1247</v>
      </c>
      <c r="F558" s="40" t="s">
        <v>1190</v>
      </c>
      <c r="G558" s="41">
        <v>267868136</v>
      </c>
      <c r="H558" s="42">
        <v>3.6559999999999997</v>
      </c>
      <c r="I558" s="41">
        <v>433276866</v>
      </c>
      <c r="J558" s="41">
        <v>2174859.0499999998</v>
      </c>
      <c r="K558" s="41">
        <v>2174600.67</v>
      </c>
      <c r="L558" s="41">
        <v>0</v>
      </c>
      <c r="M558" s="41">
        <v>2174600.67</v>
      </c>
      <c r="N558" s="41">
        <v>166430.25</v>
      </c>
      <c r="O558" s="41">
        <v>0</v>
      </c>
      <c r="P558" s="41">
        <v>86645.62</v>
      </c>
      <c r="Q558" s="41">
        <v>0</v>
      </c>
      <c r="R558" s="41">
        <v>6257742</v>
      </c>
      <c r="S558" s="41">
        <v>0</v>
      </c>
      <c r="T558" s="41">
        <v>1052903.5</v>
      </c>
      <c r="U558" s="41">
        <v>53573</v>
      </c>
      <c r="V558" s="41">
        <v>0</v>
      </c>
      <c r="W558" s="41">
        <v>9791895.0399999991</v>
      </c>
      <c r="X558" s="43">
        <v>3.018993126329728E-2</v>
      </c>
      <c r="Y558" s="41">
        <v>1750</v>
      </c>
      <c r="Z558" s="41">
        <v>12250</v>
      </c>
      <c r="AA558" s="41">
        <v>280</v>
      </c>
      <c r="AB558" s="41">
        <v>14280</v>
      </c>
      <c r="AC558" s="41">
        <v>0</v>
      </c>
      <c r="AD558" s="41">
        <v>14280</v>
      </c>
      <c r="AE558" s="41">
        <v>0</v>
      </c>
      <c r="AF558" s="41">
        <v>0</v>
      </c>
      <c r="AG558" s="43">
        <f t="shared" si="24"/>
        <v>2427676.54</v>
      </c>
      <c r="AH558" s="43">
        <f t="shared" si="25"/>
        <v>6257742</v>
      </c>
      <c r="AI558" s="43">
        <f t="shared" si="26"/>
        <v>1106476.5</v>
      </c>
      <c r="AJ558" s="41">
        <v>387908523</v>
      </c>
      <c r="AK558" s="41">
        <v>432467425</v>
      </c>
      <c r="AL558" s="41">
        <v>465857628</v>
      </c>
      <c r="AM558" s="41">
        <v>428744525.33333331</v>
      </c>
      <c r="AN558" s="41">
        <v>155285.72071412401</v>
      </c>
      <c r="AO558" s="44"/>
    </row>
    <row r="559" spans="1:41" s="34" customFormat="1" ht="16.5" x14ac:dyDescent="0.3">
      <c r="A559" s="34" t="s">
        <v>1176</v>
      </c>
      <c r="B559" s="34" t="s">
        <v>1177</v>
      </c>
      <c r="C559" s="34" t="s">
        <v>1151</v>
      </c>
      <c r="D559" s="39">
        <v>1</v>
      </c>
      <c r="E559" s="39" t="s">
        <v>1246</v>
      </c>
      <c r="F559" s="40" t="s">
        <v>1190</v>
      </c>
      <c r="G559" s="41">
        <v>1033894722</v>
      </c>
      <c r="H559" s="42">
        <v>3.0419999999999998</v>
      </c>
      <c r="I559" s="41">
        <v>1304922596</v>
      </c>
      <c r="J559" s="41">
        <v>6550136.7400000002</v>
      </c>
      <c r="K559" s="41">
        <v>6737728.2300000004</v>
      </c>
      <c r="L559" s="41">
        <v>0</v>
      </c>
      <c r="M559" s="41">
        <v>6737728.2300000004</v>
      </c>
      <c r="N559" s="41">
        <v>515689.4</v>
      </c>
      <c r="O559" s="41">
        <v>0</v>
      </c>
      <c r="P559" s="41">
        <v>268023.03000000003</v>
      </c>
      <c r="Q559" s="41">
        <v>17250915</v>
      </c>
      <c r="R559" s="41">
        <v>0</v>
      </c>
      <c r="S559" s="41">
        <v>0</v>
      </c>
      <c r="T559" s="41">
        <v>6362867.1500000004</v>
      </c>
      <c r="U559" s="41">
        <v>310168.42</v>
      </c>
      <c r="V559" s="41">
        <v>0</v>
      </c>
      <c r="W559" s="41">
        <v>31445391.230000004</v>
      </c>
      <c r="X559" s="43">
        <v>2.8820921159700089E-2</v>
      </c>
      <c r="Y559" s="41">
        <v>7211.37</v>
      </c>
      <c r="Z559" s="41">
        <v>47250</v>
      </c>
      <c r="AA559" s="41">
        <v>1089.2274</v>
      </c>
      <c r="AB559" s="41">
        <v>55550.597400000006</v>
      </c>
      <c r="AC559" s="41">
        <v>0</v>
      </c>
      <c r="AD559" s="41">
        <v>55550.597400000006</v>
      </c>
      <c r="AE559" s="41">
        <v>0</v>
      </c>
      <c r="AF559" s="41">
        <v>0</v>
      </c>
      <c r="AG559" s="43">
        <f t="shared" si="24"/>
        <v>7521440.6600000011</v>
      </c>
      <c r="AH559" s="43">
        <f t="shared" si="25"/>
        <v>17250915</v>
      </c>
      <c r="AI559" s="43">
        <f t="shared" si="26"/>
        <v>6673035.5700000003</v>
      </c>
      <c r="AJ559" s="41">
        <v>1164586387</v>
      </c>
      <c r="AK559" s="41">
        <v>1263698199</v>
      </c>
      <c r="AL559" s="41">
        <v>1497689620</v>
      </c>
      <c r="AM559" s="41">
        <v>1308658068.6666667</v>
      </c>
      <c r="AN559" s="41">
        <v>499492.181173986</v>
      </c>
      <c r="AO559" s="44"/>
    </row>
    <row r="560" spans="1:41" s="34" customFormat="1" ht="16.5" x14ac:dyDescent="0.3">
      <c r="A560" s="34" t="s">
        <v>1178</v>
      </c>
      <c r="B560" s="34" t="s">
        <v>283</v>
      </c>
      <c r="C560" s="34" t="s">
        <v>1151</v>
      </c>
      <c r="D560" s="39">
        <v>2</v>
      </c>
      <c r="E560" s="39" t="s">
        <v>1246</v>
      </c>
      <c r="F560" s="40" t="s">
        <v>1190</v>
      </c>
      <c r="G560" s="41">
        <v>718393650</v>
      </c>
      <c r="H560" s="42">
        <v>3.5629999999999997</v>
      </c>
      <c r="I560" s="41">
        <v>1030940036</v>
      </c>
      <c r="J560" s="41">
        <v>5174864.95</v>
      </c>
      <c r="K560" s="41">
        <v>5148996.92</v>
      </c>
      <c r="L560" s="41">
        <v>0</v>
      </c>
      <c r="M560" s="41">
        <v>5148996.92</v>
      </c>
      <c r="N560" s="41">
        <v>394079.49</v>
      </c>
      <c r="O560" s="41">
        <v>0</v>
      </c>
      <c r="P560" s="41">
        <v>205223.17</v>
      </c>
      <c r="Q560" s="41">
        <v>6760650</v>
      </c>
      <c r="R560" s="41">
        <v>8081347</v>
      </c>
      <c r="S560" s="41">
        <v>0</v>
      </c>
      <c r="T560" s="41">
        <v>4859658</v>
      </c>
      <c r="U560" s="41">
        <v>143678.73000000001</v>
      </c>
      <c r="V560" s="41">
        <v>0</v>
      </c>
      <c r="W560" s="41">
        <v>25593633.309999999</v>
      </c>
      <c r="X560" s="43">
        <v>3.2186599809278731E-2</v>
      </c>
      <c r="Y560" s="41">
        <v>1562.5</v>
      </c>
      <c r="Z560" s="41">
        <v>28250</v>
      </c>
      <c r="AA560" s="41">
        <v>596.25</v>
      </c>
      <c r="AB560" s="41">
        <v>30408.75</v>
      </c>
      <c r="AC560" s="41">
        <v>0</v>
      </c>
      <c r="AD560" s="41">
        <v>30408.75</v>
      </c>
      <c r="AE560" s="41">
        <v>0</v>
      </c>
      <c r="AF560" s="41">
        <v>0</v>
      </c>
      <c r="AG560" s="43">
        <f t="shared" si="24"/>
        <v>5748299.5800000001</v>
      </c>
      <c r="AH560" s="43">
        <f t="shared" si="25"/>
        <v>14841997</v>
      </c>
      <c r="AI560" s="43">
        <f t="shared" si="26"/>
        <v>5003336.7300000004</v>
      </c>
      <c r="AJ560" s="41">
        <v>962266534</v>
      </c>
      <c r="AK560" s="41">
        <v>1015446999</v>
      </c>
      <c r="AL560" s="41">
        <v>1211047960</v>
      </c>
      <c r="AM560" s="41">
        <v>1062920497.6666666</v>
      </c>
      <c r="AN560" s="41">
        <v>403682.24965067999</v>
      </c>
      <c r="AO560" s="44"/>
    </row>
    <row r="561" spans="1:41" s="34" customFormat="1" ht="16.5" x14ac:dyDescent="0.3">
      <c r="A561" s="34" t="s">
        <v>1179</v>
      </c>
      <c r="B561" s="34" t="s">
        <v>1180</v>
      </c>
      <c r="C561" s="34" t="s">
        <v>1151</v>
      </c>
      <c r="D561" s="39">
        <v>3</v>
      </c>
      <c r="E561" s="39" t="s">
        <v>1247</v>
      </c>
      <c r="F561" s="40" t="s">
        <v>1190</v>
      </c>
      <c r="G561" s="41">
        <v>158037900</v>
      </c>
      <c r="H561" s="42">
        <v>4.827</v>
      </c>
      <c r="I561" s="41">
        <v>279668592</v>
      </c>
      <c r="J561" s="41">
        <v>1403813.17</v>
      </c>
      <c r="K561" s="41">
        <v>1403813.17</v>
      </c>
      <c r="L561" s="41">
        <v>0</v>
      </c>
      <c r="M561" s="41">
        <v>1403813.17</v>
      </c>
      <c r="N561" s="41">
        <v>107439.05</v>
      </c>
      <c r="O561" s="41">
        <v>0</v>
      </c>
      <c r="P561" s="41">
        <v>55933.72</v>
      </c>
      <c r="Q561" s="41">
        <v>4890732</v>
      </c>
      <c r="R561" s="41">
        <v>0</v>
      </c>
      <c r="S561" s="41">
        <v>0</v>
      </c>
      <c r="T561" s="41">
        <v>1169678.1299999999</v>
      </c>
      <c r="U561" s="41">
        <v>0</v>
      </c>
      <c r="V561" s="41">
        <v>0</v>
      </c>
      <c r="W561" s="41">
        <v>7627596.0699999994</v>
      </c>
      <c r="X561" s="43">
        <v>3.9493764885469261E-2</v>
      </c>
      <c r="Y561" s="41">
        <v>3959.58</v>
      </c>
      <c r="Z561" s="41">
        <v>8500</v>
      </c>
      <c r="AA561" s="41">
        <v>249.19159999999999</v>
      </c>
      <c r="AB561" s="41">
        <v>12708.7716</v>
      </c>
      <c r="AC561" s="41">
        <v>0</v>
      </c>
      <c r="AD561" s="41">
        <v>12708.7716</v>
      </c>
      <c r="AE561" s="41">
        <v>0</v>
      </c>
      <c r="AF561" s="41">
        <v>0</v>
      </c>
      <c r="AG561" s="43">
        <f t="shared" si="24"/>
        <v>1567185.94</v>
      </c>
      <c r="AH561" s="43">
        <f t="shared" si="25"/>
        <v>4890732</v>
      </c>
      <c r="AI561" s="43">
        <f t="shared" si="26"/>
        <v>1169678.1299999999</v>
      </c>
      <c r="AJ561" s="41">
        <v>258092544</v>
      </c>
      <c r="AK561" s="41">
        <v>278324348</v>
      </c>
      <c r="AL561" s="41">
        <v>310792330</v>
      </c>
      <c r="AM561" s="41">
        <v>282403074</v>
      </c>
      <c r="AN561" s="41">
        <v>103597.33973589</v>
      </c>
      <c r="AO561" s="44"/>
    </row>
    <row r="562" spans="1:41" s="34" customFormat="1" ht="16.5" x14ac:dyDescent="0.3">
      <c r="A562" s="34" t="s">
        <v>1181</v>
      </c>
      <c r="B562" s="34" t="s">
        <v>1182</v>
      </c>
      <c r="C562" s="34" t="s">
        <v>1151</v>
      </c>
      <c r="D562" s="39">
        <v>2</v>
      </c>
      <c r="E562" s="39" t="s">
        <v>1246</v>
      </c>
      <c r="F562" s="40" t="s">
        <v>1190</v>
      </c>
      <c r="G562" s="41">
        <v>708341495</v>
      </c>
      <c r="H562" s="42">
        <v>4.6750000000000007</v>
      </c>
      <c r="I562" s="41">
        <v>1120466026</v>
      </c>
      <c r="J562" s="41">
        <v>5624246</v>
      </c>
      <c r="K562" s="41">
        <v>5620339.2999999998</v>
      </c>
      <c r="L562" s="41">
        <v>0</v>
      </c>
      <c r="M562" s="41">
        <v>5620339.2999999998</v>
      </c>
      <c r="N562" s="41">
        <v>0</v>
      </c>
      <c r="O562" s="41">
        <v>0</v>
      </c>
      <c r="P562" s="41">
        <v>223950.39</v>
      </c>
      <c r="Q562" s="41">
        <v>13626898</v>
      </c>
      <c r="R562" s="41">
        <v>0</v>
      </c>
      <c r="S562" s="41">
        <v>0</v>
      </c>
      <c r="T562" s="41">
        <v>12382502.550000001</v>
      </c>
      <c r="U562" s="41">
        <v>141668.29999999999</v>
      </c>
      <c r="V562" s="41">
        <v>1113480</v>
      </c>
      <c r="W562" s="41">
        <v>33108838.539999999</v>
      </c>
      <c r="X562" s="43">
        <v>3.9016087103965209E-2</v>
      </c>
      <c r="Y562" s="41">
        <v>11312.87</v>
      </c>
      <c r="Z562" s="41">
        <v>50000</v>
      </c>
      <c r="AA562" s="41">
        <v>1226.2574000000002</v>
      </c>
      <c r="AB562" s="41">
        <v>62539.127400000005</v>
      </c>
      <c r="AC562" s="41">
        <v>0</v>
      </c>
      <c r="AD562" s="41">
        <v>62539.127400000005</v>
      </c>
      <c r="AE562" s="41">
        <v>0</v>
      </c>
      <c r="AF562" s="41">
        <v>0</v>
      </c>
      <c r="AG562" s="43">
        <f t="shared" si="24"/>
        <v>5844289.6899999995</v>
      </c>
      <c r="AH562" s="43">
        <f t="shared" si="25"/>
        <v>13626898</v>
      </c>
      <c r="AI562" s="43">
        <f t="shared" si="26"/>
        <v>13637650.850000001</v>
      </c>
      <c r="AJ562" s="41">
        <v>986194371</v>
      </c>
      <c r="AK562" s="41">
        <v>1111257813</v>
      </c>
      <c r="AL562" s="41">
        <v>1333712991</v>
      </c>
      <c r="AM562" s="41">
        <v>1143721725</v>
      </c>
      <c r="AN562" s="41">
        <v>445239.58342663798</v>
      </c>
      <c r="AO562" s="44"/>
    </row>
    <row r="563" spans="1:41" s="34" customFormat="1" ht="16.5" x14ac:dyDescent="0.3">
      <c r="A563" s="34" t="s">
        <v>1183</v>
      </c>
      <c r="B563" s="34" t="s">
        <v>1184</v>
      </c>
      <c r="C563" s="34" t="s">
        <v>1151</v>
      </c>
      <c r="D563" s="39">
        <v>3</v>
      </c>
      <c r="E563" s="39" t="s">
        <v>1247</v>
      </c>
      <c r="F563" s="40" t="s">
        <v>1190</v>
      </c>
      <c r="G563" s="41">
        <v>343987817</v>
      </c>
      <c r="H563" s="42">
        <v>4.5350000000000001</v>
      </c>
      <c r="I563" s="41">
        <v>520521753</v>
      </c>
      <c r="J563" s="41">
        <v>2612789.96</v>
      </c>
      <c r="K563" s="41">
        <v>2612789.96</v>
      </c>
      <c r="L563" s="41">
        <v>0</v>
      </c>
      <c r="M563" s="41">
        <v>2612789.96</v>
      </c>
      <c r="N563" s="41">
        <v>199966.55</v>
      </c>
      <c r="O563" s="41">
        <v>0</v>
      </c>
      <c r="P563" s="41">
        <v>104104.35</v>
      </c>
      <c r="Q563" s="41">
        <v>6936105</v>
      </c>
      <c r="R563" s="41">
        <v>0</v>
      </c>
      <c r="S563" s="41">
        <v>0</v>
      </c>
      <c r="T563" s="41">
        <v>5574160</v>
      </c>
      <c r="U563" s="41">
        <v>171993.91</v>
      </c>
      <c r="V563" s="41">
        <v>0</v>
      </c>
      <c r="W563" s="41">
        <v>15599119.77</v>
      </c>
      <c r="X563" s="43">
        <v>3.6969446661808208E-2</v>
      </c>
      <c r="Y563" s="41">
        <v>4443.1499999999996</v>
      </c>
      <c r="Z563" s="41">
        <v>26250</v>
      </c>
      <c r="AA563" s="41">
        <v>613.86300000000006</v>
      </c>
      <c r="AB563" s="41">
        <v>31307.013000000003</v>
      </c>
      <c r="AC563" s="41">
        <v>0</v>
      </c>
      <c r="AD563" s="41">
        <v>31307.013000000003</v>
      </c>
      <c r="AE563" s="41">
        <v>0</v>
      </c>
      <c r="AF563" s="41">
        <v>0</v>
      </c>
      <c r="AG563" s="43">
        <f t="shared" si="24"/>
        <v>2916860.86</v>
      </c>
      <c r="AH563" s="43">
        <f t="shared" si="25"/>
        <v>6936105</v>
      </c>
      <c r="AI563" s="43">
        <f t="shared" si="26"/>
        <v>5746153.9100000001</v>
      </c>
      <c r="AJ563" s="41">
        <v>456016870</v>
      </c>
      <c r="AK563" s="41">
        <v>521373321</v>
      </c>
      <c r="AL563" s="41">
        <v>597360285</v>
      </c>
      <c r="AM563" s="41">
        <v>524916825.33333331</v>
      </c>
      <c r="AN563" s="41">
        <v>199268.534731266</v>
      </c>
      <c r="AO563" s="44"/>
    </row>
    <row r="564" spans="1:41" s="34" customFormat="1" ht="16.5" x14ac:dyDescent="0.3">
      <c r="A564" s="34" t="s">
        <v>1185</v>
      </c>
      <c r="B564" s="34" t="s">
        <v>1186</v>
      </c>
      <c r="C564" s="34" t="s">
        <v>1151</v>
      </c>
      <c r="D564" s="39">
        <v>1</v>
      </c>
      <c r="E564" s="39" t="s">
        <v>1246</v>
      </c>
      <c r="F564" s="40" t="s">
        <v>1190</v>
      </c>
      <c r="G564" s="41">
        <v>367919100</v>
      </c>
      <c r="H564" s="42">
        <v>5.8900000000000006</v>
      </c>
      <c r="I564" s="41">
        <v>728418756</v>
      </c>
      <c r="J564" s="41">
        <v>3656341.36</v>
      </c>
      <c r="K564" s="41">
        <v>3656341.36</v>
      </c>
      <c r="L564" s="41">
        <v>0</v>
      </c>
      <c r="M564" s="41">
        <v>3656341.36</v>
      </c>
      <c r="N564" s="41">
        <v>0</v>
      </c>
      <c r="O564" s="41">
        <v>0</v>
      </c>
      <c r="P564" s="41">
        <v>145683.75</v>
      </c>
      <c r="Q564" s="41">
        <v>5527828</v>
      </c>
      <c r="R564" s="41">
        <v>6301627</v>
      </c>
      <c r="S564" s="41">
        <v>0</v>
      </c>
      <c r="T564" s="41">
        <v>5796441.5599999996</v>
      </c>
      <c r="U564" s="41">
        <v>0</v>
      </c>
      <c r="V564" s="41">
        <v>241876.15</v>
      </c>
      <c r="W564" s="41">
        <v>21669797.819999997</v>
      </c>
      <c r="X564" s="43">
        <v>4.7988585348175496E-2</v>
      </c>
      <c r="Y564" s="41">
        <v>4810.2700000000004</v>
      </c>
      <c r="Z564" s="41">
        <v>18500</v>
      </c>
      <c r="AA564" s="41">
        <v>466.2054</v>
      </c>
      <c r="AB564" s="41">
        <v>23776.475399999999</v>
      </c>
      <c r="AC564" s="41">
        <v>-250</v>
      </c>
      <c r="AD564" s="41">
        <v>23526.475399999999</v>
      </c>
      <c r="AE564" s="41">
        <v>0</v>
      </c>
      <c r="AF564" s="41">
        <v>0</v>
      </c>
      <c r="AG564" s="43">
        <f t="shared" si="24"/>
        <v>3802025.11</v>
      </c>
      <c r="AH564" s="43">
        <f t="shared" si="25"/>
        <v>11829455</v>
      </c>
      <c r="AI564" s="43">
        <f t="shared" si="26"/>
        <v>6038317.71</v>
      </c>
      <c r="AJ564" s="41">
        <v>657767753</v>
      </c>
      <c r="AK564" s="41">
        <v>725629185</v>
      </c>
      <c r="AL564" s="41">
        <v>785816104</v>
      </c>
      <c r="AM564" s="41">
        <v>723071014</v>
      </c>
      <c r="AN564" s="41">
        <v>261938.43939463201</v>
      </c>
      <c r="AO564" s="44"/>
    </row>
    <row r="565" spans="1:41" s="34" customFormat="1" ht="16.5" x14ac:dyDescent="0.3">
      <c r="A565" s="34" t="s">
        <v>1187</v>
      </c>
      <c r="B565" s="34" t="s">
        <v>238</v>
      </c>
      <c r="C565" s="34" t="s">
        <v>1151</v>
      </c>
      <c r="D565" s="39">
        <v>2</v>
      </c>
      <c r="E565" s="39" t="s">
        <v>1247</v>
      </c>
      <c r="F565" s="40" t="s">
        <v>1190</v>
      </c>
      <c r="G565" s="41">
        <v>686024800</v>
      </c>
      <c r="H565" s="42">
        <v>4.1100000000000003</v>
      </c>
      <c r="I565" s="41">
        <v>1047686531</v>
      </c>
      <c r="J565" s="41">
        <v>5258924.9800000004</v>
      </c>
      <c r="K565" s="41">
        <v>5258885.1500000004</v>
      </c>
      <c r="L565" s="41">
        <v>0</v>
      </c>
      <c r="M565" s="41">
        <v>5258885.1500000004</v>
      </c>
      <c r="N565" s="41">
        <v>402482.06</v>
      </c>
      <c r="O565" s="41">
        <v>0</v>
      </c>
      <c r="P565" s="41">
        <v>209535.83</v>
      </c>
      <c r="Q565" s="41">
        <v>7876074</v>
      </c>
      <c r="R565" s="41">
        <v>8985938</v>
      </c>
      <c r="S565" s="41">
        <v>0</v>
      </c>
      <c r="T565" s="41">
        <v>5322093.51</v>
      </c>
      <c r="U565" s="41">
        <v>137204.96</v>
      </c>
      <c r="V565" s="41">
        <v>0</v>
      </c>
      <c r="W565" s="41">
        <v>28192213.509999998</v>
      </c>
      <c r="X565" s="43">
        <v>3.5094182269087684E-2</v>
      </c>
      <c r="Y565" s="41">
        <v>750</v>
      </c>
      <c r="Z565" s="41">
        <v>34250</v>
      </c>
      <c r="AA565" s="41">
        <v>700</v>
      </c>
      <c r="AB565" s="41">
        <v>35700</v>
      </c>
      <c r="AC565" s="41">
        <v>0</v>
      </c>
      <c r="AD565" s="41">
        <v>35700</v>
      </c>
      <c r="AE565" s="41">
        <v>0</v>
      </c>
      <c r="AF565" s="41">
        <v>0</v>
      </c>
      <c r="AG565" s="43">
        <f t="shared" si="24"/>
        <v>5870903.04</v>
      </c>
      <c r="AH565" s="43">
        <f t="shared" si="25"/>
        <v>16862012</v>
      </c>
      <c r="AI565" s="43">
        <f t="shared" si="26"/>
        <v>5459298.4699999997</v>
      </c>
      <c r="AJ565" s="41">
        <v>975989266</v>
      </c>
      <c r="AK565" s="41">
        <v>1047326272</v>
      </c>
      <c r="AL565" s="41">
        <v>1155312900</v>
      </c>
      <c r="AM565" s="41">
        <v>1059542812.6666666</v>
      </c>
      <c r="AN565" s="41">
        <v>385103.9148957</v>
      </c>
      <c r="AO565" s="44"/>
    </row>
    <row r="566" spans="1:41" s="34" customFormat="1" ht="16.5" x14ac:dyDescent="0.3">
      <c r="A566" s="34" t="s">
        <v>1188</v>
      </c>
      <c r="B566" s="34" t="s">
        <v>1189</v>
      </c>
      <c r="C566" s="34" t="s">
        <v>1151</v>
      </c>
      <c r="D566" s="39">
        <v>3</v>
      </c>
      <c r="E566" s="39" t="s">
        <v>1247</v>
      </c>
      <c r="F566" s="40" t="s">
        <v>1190</v>
      </c>
      <c r="G566" s="41">
        <v>546459100</v>
      </c>
      <c r="H566" s="42">
        <v>2.62</v>
      </c>
      <c r="I566" s="41">
        <v>791358733</v>
      </c>
      <c r="J566" s="41">
        <v>3972272.5</v>
      </c>
      <c r="K566" s="41">
        <v>3965937.65</v>
      </c>
      <c r="L566" s="41">
        <v>0</v>
      </c>
      <c r="M566" s="41">
        <v>3965937.65</v>
      </c>
      <c r="N566" s="41">
        <v>303527.64</v>
      </c>
      <c r="O566" s="41">
        <v>0</v>
      </c>
      <c r="P566" s="41">
        <v>158037.75</v>
      </c>
      <c r="Q566" s="41">
        <v>8532560</v>
      </c>
      <c r="R566" s="41">
        <v>0</v>
      </c>
      <c r="S566" s="41">
        <v>0</v>
      </c>
      <c r="T566" s="41">
        <v>1244755.21</v>
      </c>
      <c r="U566" s="41">
        <v>109291.92</v>
      </c>
      <c r="V566" s="41">
        <v>0</v>
      </c>
      <c r="W566" s="41">
        <v>14314110.17</v>
      </c>
      <c r="X566" s="43">
        <v>2.180120405868511E-2</v>
      </c>
      <c r="Y566" s="41">
        <v>4500</v>
      </c>
      <c r="Z566" s="41">
        <v>49500</v>
      </c>
      <c r="AA566" s="41">
        <v>1080</v>
      </c>
      <c r="AB566" s="41">
        <v>55080</v>
      </c>
      <c r="AC566" s="41">
        <v>0</v>
      </c>
      <c r="AD566" s="41">
        <v>55080</v>
      </c>
      <c r="AE566" s="41">
        <v>0</v>
      </c>
      <c r="AF566" s="41">
        <v>0</v>
      </c>
      <c r="AG566" s="43">
        <f t="shared" si="24"/>
        <v>4427503.04</v>
      </c>
      <c r="AH566" s="43">
        <f t="shared" si="25"/>
        <v>8532560</v>
      </c>
      <c r="AI566" s="43">
        <f t="shared" si="26"/>
        <v>1354047.13</v>
      </c>
      <c r="AJ566" s="41">
        <v>736052250</v>
      </c>
      <c r="AK566" s="41">
        <v>799766580</v>
      </c>
      <c r="AL566" s="41">
        <v>883951957</v>
      </c>
      <c r="AM566" s="41">
        <v>806590262.33333337</v>
      </c>
      <c r="AN566" s="41">
        <v>294650.357682681</v>
      </c>
      <c r="AO566" s="44"/>
    </row>
    <row r="567" spans="1:41" x14ac:dyDescent="0.25">
      <c r="C567" s="35"/>
      <c r="F567"/>
      <c r="G567" s="36"/>
      <c r="H567" s="37"/>
      <c r="I567" s="36"/>
      <c r="J567" s="36"/>
      <c r="K567" s="36"/>
      <c r="L567" s="37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Y567" s="36"/>
      <c r="Z567" s="36"/>
      <c r="AA567" s="36"/>
      <c r="AB567" s="36"/>
      <c r="AC567" s="36"/>
      <c r="AD567" s="36"/>
      <c r="AE567" s="36"/>
      <c r="AF567" s="36"/>
      <c r="AG567" s="37"/>
      <c r="AH567" s="37"/>
      <c r="AI567" s="37"/>
      <c r="AJ567" s="36"/>
      <c r="AK567" s="36"/>
      <c r="AL567" s="36"/>
      <c r="AM567" s="37"/>
      <c r="AN567" s="36"/>
    </row>
    <row r="568" spans="1:41" x14ac:dyDescent="0.25">
      <c r="F568"/>
      <c r="G568"/>
      <c r="W568"/>
      <c r="X568"/>
      <c r="AM568" s="69"/>
      <c r="AO568" s="69"/>
    </row>
    <row r="569" spans="1:41" x14ac:dyDescent="0.25">
      <c r="F569"/>
      <c r="G569"/>
      <c r="W569"/>
      <c r="X569"/>
    </row>
    <row r="570" spans="1:41" x14ac:dyDescent="0.25">
      <c r="F570"/>
      <c r="G570"/>
      <c r="W570"/>
      <c r="X570"/>
    </row>
    <row r="571" spans="1:41" x14ac:dyDescent="0.25">
      <c r="F571"/>
      <c r="G571"/>
      <c r="W571"/>
      <c r="X571"/>
    </row>
    <row r="572" spans="1:41" x14ac:dyDescent="0.25">
      <c r="F572"/>
      <c r="G572"/>
      <c r="W572"/>
      <c r="X572"/>
    </row>
    <row r="573" spans="1:41" x14ac:dyDescent="0.25">
      <c r="F573"/>
      <c r="G573"/>
      <c r="W573"/>
      <c r="X573"/>
    </row>
    <row r="574" spans="1:41" x14ac:dyDescent="0.25">
      <c r="F574"/>
      <c r="G574"/>
      <c r="W574"/>
      <c r="X574"/>
    </row>
    <row r="575" spans="1:41" x14ac:dyDescent="0.25">
      <c r="F575"/>
      <c r="G575"/>
      <c r="W575"/>
      <c r="X575"/>
    </row>
    <row r="576" spans="1:41" x14ac:dyDescent="0.25">
      <c r="F576"/>
      <c r="G576"/>
      <c r="W576"/>
      <c r="X576"/>
    </row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6"/>
  <sheetViews>
    <sheetView workbookViewId="0">
      <selection activeCell="C5" sqref="C5:F5"/>
    </sheetView>
  </sheetViews>
  <sheetFormatPr defaultRowHeight="15" x14ac:dyDescent="0.25"/>
  <cols>
    <col min="1" max="1" width="36.140625" customWidth="1"/>
    <col min="2" max="2" width="8.5703125" customWidth="1"/>
    <col min="4" max="4" width="15.85546875" customWidth="1"/>
  </cols>
  <sheetData>
    <row r="1" spans="1:7" ht="57" x14ac:dyDescent="0.25">
      <c r="A1" t="s">
        <v>1217</v>
      </c>
      <c r="B1" t="s">
        <v>1216</v>
      </c>
      <c r="C1" s="17" t="s">
        <v>35</v>
      </c>
      <c r="D1" s="18" t="s">
        <v>1</v>
      </c>
      <c r="E1" s="19" t="s">
        <v>2</v>
      </c>
      <c r="F1" s="20" t="s">
        <v>36</v>
      </c>
      <c r="G1" s="20" t="s">
        <v>37</v>
      </c>
    </row>
    <row r="2" spans="1:7" x14ac:dyDescent="0.25">
      <c r="A2" t="s">
        <v>1225</v>
      </c>
      <c r="B2">
        <v>1</v>
      </c>
      <c r="C2" s="74" t="s">
        <v>1226</v>
      </c>
      <c r="D2" s="75" t="s">
        <v>1227</v>
      </c>
      <c r="E2" s="76" t="s">
        <v>1228</v>
      </c>
      <c r="F2" s="77" t="s">
        <v>1229</v>
      </c>
      <c r="G2" s="77" t="s">
        <v>1230</v>
      </c>
    </row>
    <row r="3" spans="1:7" ht="16.5" x14ac:dyDescent="0.3">
      <c r="A3" t="str">
        <f t="shared" ref="A3:A66" si="0">D3&amp;", "&amp;E3&amp;" County"</f>
        <v>Aberdeen Township, Monmouth County</v>
      </c>
      <c r="B3">
        <f>1+B2</f>
        <v>2</v>
      </c>
      <c r="C3" s="34" t="str">
        <f>'2026 Muniinfo'!A352</f>
        <v>1330</v>
      </c>
      <c r="D3" s="34" t="str">
        <f>'2026 Muniinfo'!B352</f>
        <v>Aberdeen Township</v>
      </c>
      <c r="E3" s="34" t="str">
        <f>'2026 Muniinfo'!C352</f>
        <v>Monmouth</v>
      </c>
      <c r="F3">
        <f>'2026 Muniinfo'!D352</f>
        <v>1</v>
      </c>
      <c r="G3" t="str">
        <f>'2026 Muniinfo'!E352</f>
        <v>Ineligible</v>
      </c>
    </row>
    <row r="4" spans="1:7" ht="16.5" x14ac:dyDescent="0.3">
      <c r="A4" t="str">
        <f t="shared" si="0"/>
        <v>Absecon City, Atlantic County</v>
      </c>
      <c r="B4">
        <f>B3+1</f>
        <v>3</v>
      </c>
      <c r="C4" s="34" t="str">
        <f>'2026 Muniinfo'!A3</f>
        <v>0101</v>
      </c>
      <c r="D4" s="34" t="str">
        <f>'2026 Muniinfo'!B3</f>
        <v>Absecon City</v>
      </c>
      <c r="E4" s="34" t="str">
        <f>'2026 Muniinfo'!C3</f>
        <v>Atlantic</v>
      </c>
      <c r="F4">
        <f>'2026 Muniinfo'!D3</f>
        <v>1</v>
      </c>
      <c r="G4" t="str">
        <f>'2026 Muniinfo'!E3</f>
        <v>Ineligible</v>
      </c>
    </row>
    <row r="5" spans="1:7" ht="16.5" x14ac:dyDescent="0.3">
      <c r="A5" t="str">
        <f t="shared" si="0"/>
        <v>Alexandria Township, Hunterdon County</v>
      </c>
      <c r="B5">
        <f t="shared" ref="B5:B68" si="1">B4+1</f>
        <v>4</v>
      </c>
      <c r="C5" s="34" t="str">
        <f>'2026 Muniinfo'!A260</f>
        <v>1001</v>
      </c>
      <c r="D5" s="34" t="str">
        <f>'2026 Muniinfo'!B260</f>
        <v>Alexandria Township</v>
      </c>
      <c r="E5" s="34" t="str">
        <f>'2026 Muniinfo'!C260</f>
        <v>Hunterdon</v>
      </c>
      <c r="F5">
        <f>'2026 Muniinfo'!D260</f>
        <v>1</v>
      </c>
      <c r="G5" t="str">
        <f>'2026 Muniinfo'!E260</f>
        <v>Ineligible</v>
      </c>
    </row>
    <row r="6" spans="1:7" ht="16.5" x14ac:dyDescent="0.3">
      <c r="A6" t="str">
        <f t="shared" si="0"/>
        <v>Allamuchy Township, Warren County</v>
      </c>
      <c r="B6">
        <f t="shared" si="1"/>
        <v>5</v>
      </c>
      <c r="C6" s="34" t="str">
        <f>'2026 Muniinfo'!A545</f>
        <v>2101</v>
      </c>
      <c r="D6" s="34" t="str">
        <f>'2026 Muniinfo'!B545</f>
        <v>Allamuchy Township</v>
      </c>
      <c r="E6" s="34" t="str">
        <f>'2026 Muniinfo'!C545</f>
        <v>Warren</v>
      </c>
      <c r="F6">
        <f>'2026 Muniinfo'!D545</f>
        <v>2</v>
      </c>
      <c r="G6" t="str">
        <f>'2026 Muniinfo'!E545</f>
        <v>Ineligible</v>
      </c>
    </row>
    <row r="7" spans="1:7" ht="16.5" x14ac:dyDescent="0.3">
      <c r="A7" t="str">
        <f t="shared" si="0"/>
        <v>Allendale Borough, Bergen County</v>
      </c>
      <c r="B7">
        <f t="shared" si="1"/>
        <v>6</v>
      </c>
      <c r="C7" s="34" t="str">
        <f>'2026 Muniinfo'!A26</f>
        <v>0201</v>
      </c>
      <c r="D7" s="34" t="str">
        <f>'2026 Muniinfo'!B26</f>
        <v>Allendale Borough</v>
      </c>
      <c r="E7" s="34" t="str">
        <f>'2026 Muniinfo'!C26</f>
        <v>Bergen</v>
      </c>
      <c r="F7">
        <f>'2026 Muniinfo'!D26</f>
        <v>3</v>
      </c>
      <c r="G7" t="str">
        <f>'2026 Muniinfo'!E26</f>
        <v>Ineligible</v>
      </c>
    </row>
    <row r="8" spans="1:7" ht="16.5" x14ac:dyDescent="0.3">
      <c r="A8" t="str">
        <f t="shared" si="0"/>
        <v>Allenhurst Borough, Monmouth County</v>
      </c>
      <c r="B8">
        <f t="shared" si="1"/>
        <v>7</v>
      </c>
      <c r="C8" s="34" t="str">
        <f>'2026 Muniinfo'!A323</f>
        <v>1301</v>
      </c>
      <c r="D8" s="34" t="str">
        <f>'2026 Muniinfo'!B323</f>
        <v>Allenhurst Borough</v>
      </c>
      <c r="E8" s="34" t="str">
        <f>'2026 Muniinfo'!C323</f>
        <v>Monmouth</v>
      </c>
      <c r="F8">
        <f>'2026 Muniinfo'!D323</f>
        <v>2</v>
      </c>
      <c r="G8" t="str">
        <f>'2026 Muniinfo'!E323</f>
        <v>Eligible</v>
      </c>
    </row>
    <row r="9" spans="1:7" ht="16.5" x14ac:dyDescent="0.3">
      <c r="A9" t="str">
        <f t="shared" si="0"/>
        <v>Allentown Borough, Monmouth County</v>
      </c>
      <c r="B9">
        <f t="shared" si="1"/>
        <v>8</v>
      </c>
      <c r="C9" s="34" t="str">
        <f>'2026 Muniinfo'!A324</f>
        <v>1302</v>
      </c>
      <c r="D9" s="34" t="str">
        <f>'2026 Muniinfo'!B324</f>
        <v>Allentown Borough</v>
      </c>
      <c r="E9" s="34" t="str">
        <f>'2026 Muniinfo'!C324</f>
        <v>Monmouth</v>
      </c>
      <c r="F9">
        <f>'2026 Muniinfo'!D324</f>
        <v>3</v>
      </c>
      <c r="G9" t="str">
        <f>'2026 Muniinfo'!E324</f>
        <v>Eligible</v>
      </c>
    </row>
    <row r="10" spans="1:7" ht="16.5" x14ac:dyDescent="0.3">
      <c r="A10" t="str">
        <f t="shared" si="0"/>
        <v>Alloway Township, Salem County</v>
      </c>
      <c r="B10">
        <f t="shared" si="1"/>
        <v>9</v>
      </c>
      <c r="C10" s="34" t="str">
        <f>'2026 Muniinfo'!A464</f>
        <v>1701</v>
      </c>
      <c r="D10" s="34" t="str">
        <f>'2026 Muniinfo'!B464</f>
        <v>Alloway Township</v>
      </c>
      <c r="E10" s="34" t="str">
        <f>'2026 Muniinfo'!C464</f>
        <v>Salem</v>
      </c>
      <c r="F10">
        <f>'2026 Muniinfo'!D464</f>
        <v>2</v>
      </c>
      <c r="G10" t="str">
        <f>'2026 Muniinfo'!E464</f>
        <v>Eligible</v>
      </c>
    </row>
    <row r="11" spans="1:7" ht="16.5" x14ac:dyDescent="0.3">
      <c r="A11" t="str">
        <f t="shared" si="0"/>
        <v>Alpha Borough, Warren County</v>
      </c>
      <c r="B11">
        <f t="shared" si="1"/>
        <v>10</v>
      </c>
      <c r="C11" s="34" t="str">
        <f>'2026 Muniinfo'!A546</f>
        <v>2102</v>
      </c>
      <c r="D11" s="34" t="str">
        <f>'2026 Muniinfo'!B546</f>
        <v>Alpha Borough</v>
      </c>
      <c r="E11" s="34" t="str">
        <f>'2026 Muniinfo'!C546</f>
        <v>Warren</v>
      </c>
      <c r="F11">
        <f>'2026 Muniinfo'!D546</f>
        <v>3</v>
      </c>
      <c r="G11" t="str">
        <f>'2026 Muniinfo'!E546</f>
        <v>Eligible</v>
      </c>
    </row>
    <row r="12" spans="1:7" ht="16.5" x14ac:dyDescent="0.3">
      <c r="A12" t="str">
        <f t="shared" si="0"/>
        <v>Alpine Borough, Bergen County</v>
      </c>
      <c r="B12">
        <f t="shared" si="1"/>
        <v>11</v>
      </c>
      <c r="C12" s="34" t="str">
        <f>'2026 Muniinfo'!A27</f>
        <v>0202</v>
      </c>
      <c r="D12" s="34" t="str">
        <f>'2026 Muniinfo'!B27</f>
        <v>Alpine Borough</v>
      </c>
      <c r="E12" s="34" t="str">
        <f>'2026 Muniinfo'!C27</f>
        <v>Bergen</v>
      </c>
      <c r="F12">
        <f>'2026 Muniinfo'!D27</f>
        <v>1</v>
      </c>
      <c r="G12" t="str">
        <f>'2026 Muniinfo'!E27</f>
        <v>Ineligible</v>
      </c>
    </row>
    <row r="13" spans="1:7" ht="16.5" x14ac:dyDescent="0.3">
      <c r="A13" t="str">
        <f t="shared" si="0"/>
        <v>Andover Borough, Sussex County</v>
      </c>
      <c r="B13">
        <f t="shared" si="1"/>
        <v>12</v>
      </c>
      <c r="C13" s="34" t="str">
        <f>'2026 Muniinfo'!A500</f>
        <v>1901</v>
      </c>
      <c r="D13" s="34" t="str">
        <f>'2026 Muniinfo'!B500</f>
        <v>Andover Borough</v>
      </c>
      <c r="E13" s="34" t="str">
        <f>'2026 Muniinfo'!C500</f>
        <v>Sussex</v>
      </c>
      <c r="F13">
        <f>'2026 Muniinfo'!D500</f>
        <v>2</v>
      </c>
      <c r="G13" t="str">
        <f>'2026 Muniinfo'!E500</f>
        <v>Eligible</v>
      </c>
    </row>
    <row r="14" spans="1:7" ht="16.5" x14ac:dyDescent="0.3">
      <c r="A14" t="str">
        <f t="shared" si="0"/>
        <v>Andover Township, Sussex County</v>
      </c>
      <c r="B14">
        <f t="shared" si="1"/>
        <v>13</v>
      </c>
      <c r="C14" s="34" t="str">
        <f>'2026 Muniinfo'!A501</f>
        <v>1902</v>
      </c>
      <c r="D14" s="34" t="str">
        <f>'2026 Muniinfo'!B501</f>
        <v>Andover Township</v>
      </c>
      <c r="E14" s="34" t="str">
        <f>'2026 Muniinfo'!C501</f>
        <v>Sussex</v>
      </c>
      <c r="F14">
        <f>'2026 Muniinfo'!D501</f>
        <v>3</v>
      </c>
      <c r="G14" t="str">
        <f>'2026 Muniinfo'!E501</f>
        <v>Eligible</v>
      </c>
    </row>
    <row r="15" spans="1:7" ht="16.5" x14ac:dyDescent="0.3">
      <c r="A15" t="str">
        <f t="shared" si="0"/>
        <v>Asbury Park City, Monmouth County</v>
      </c>
      <c r="B15">
        <f t="shared" si="1"/>
        <v>14</v>
      </c>
      <c r="C15" s="34" t="str">
        <f>'2026 Muniinfo'!A325</f>
        <v>1303</v>
      </c>
      <c r="D15" s="34" t="str">
        <f>'2026 Muniinfo'!B325</f>
        <v>Asbury Park City</v>
      </c>
      <c r="E15" s="34" t="str">
        <f>'2026 Muniinfo'!C325</f>
        <v>Monmouth</v>
      </c>
      <c r="F15">
        <f>'2026 Muniinfo'!D325</f>
        <v>1</v>
      </c>
      <c r="G15" t="str">
        <f>'2026 Muniinfo'!E325</f>
        <v>Ineligible</v>
      </c>
    </row>
    <row r="16" spans="1:7" ht="16.5" x14ac:dyDescent="0.3">
      <c r="A16" t="str">
        <f t="shared" si="0"/>
        <v>Atlantic City, Atlantic County</v>
      </c>
      <c r="B16">
        <f t="shared" si="1"/>
        <v>15</v>
      </c>
      <c r="C16" s="34" t="str">
        <f>'2026 Muniinfo'!A4</f>
        <v>0102</v>
      </c>
      <c r="D16" s="34" t="str">
        <f>'2026 Muniinfo'!B4</f>
        <v>Atlantic City</v>
      </c>
      <c r="E16" s="34" t="str">
        <f>'2026 Muniinfo'!C4</f>
        <v>Atlantic</v>
      </c>
      <c r="F16">
        <f>'2026 Muniinfo'!D4</f>
        <v>2</v>
      </c>
      <c r="G16" t="str">
        <f>'2026 Muniinfo'!E4</f>
        <v>Ineligible</v>
      </c>
    </row>
    <row r="17" spans="1:7" ht="16.5" x14ac:dyDescent="0.3">
      <c r="A17" t="str">
        <f t="shared" si="0"/>
        <v>Atlantic Highlands Borough, Monmouth County</v>
      </c>
      <c r="B17">
        <f t="shared" si="1"/>
        <v>16</v>
      </c>
      <c r="C17" s="34" t="str">
        <f>'2026 Muniinfo'!A326</f>
        <v>1304</v>
      </c>
      <c r="D17" s="34" t="str">
        <f>'2026 Muniinfo'!B326</f>
        <v>Atlantic Highlands Borough</v>
      </c>
      <c r="E17" s="34" t="str">
        <f>'2026 Muniinfo'!C326</f>
        <v>Monmouth</v>
      </c>
      <c r="F17">
        <f>'2026 Muniinfo'!D326</f>
        <v>2</v>
      </c>
      <c r="G17" t="str">
        <f>'2026 Muniinfo'!E326</f>
        <v>Ineligible</v>
      </c>
    </row>
    <row r="18" spans="1:7" ht="16.5" x14ac:dyDescent="0.3">
      <c r="A18" t="str">
        <f t="shared" si="0"/>
        <v>Audubon Borough, Camden County</v>
      </c>
      <c r="B18">
        <f t="shared" si="1"/>
        <v>17</v>
      </c>
      <c r="C18" s="34" t="str">
        <f>'2026 Muniinfo'!A136</f>
        <v>0401</v>
      </c>
      <c r="D18" s="34" t="str">
        <f>'2026 Muniinfo'!B136</f>
        <v>Audubon Borough</v>
      </c>
      <c r="E18" s="34" t="str">
        <f>'2026 Muniinfo'!C136</f>
        <v>Camden</v>
      </c>
      <c r="F18">
        <f>'2026 Muniinfo'!D136</f>
        <v>2</v>
      </c>
      <c r="G18" t="str">
        <f>'2026 Muniinfo'!E136</f>
        <v>Eligible</v>
      </c>
    </row>
    <row r="19" spans="1:7" ht="16.5" x14ac:dyDescent="0.3">
      <c r="A19" t="str">
        <f t="shared" si="0"/>
        <v>Audubon Park Borough, Camden County</v>
      </c>
      <c r="B19">
        <f t="shared" si="1"/>
        <v>18</v>
      </c>
      <c r="C19" s="34" t="str">
        <f>'2026 Muniinfo'!A137</f>
        <v>0402</v>
      </c>
      <c r="D19" s="34" t="str">
        <f>'2026 Muniinfo'!B137</f>
        <v>Audubon Park Borough</v>
      </c>
      <c r="E19" s="34" t="str">
        <f>'2026 Muniinfo'!C137</f>
        <v>Camden</v>
      </c>
      <c r="F19">
        <f>'2026 Muniinfo'!D137</f>
        <v>3</v>
      </c>
      <c r="G19" t="str">
        <f>'2026 Muniinfo'!E137</f>
        <v>Eligible</v>
      </c>
    </row>
    <row r="20" spans="1:7" ht="16.5" x14ac:dyDescent="0.3">
      <c r="A20" t="str">
        <f t="shared" si="0"/>
        <v>Avalon Borough, Cape May County</v>
      </c>
      <c r="B20">
        <f t="shared" si="1"/>
        <v>19</v>
      </c>
      <c r="C20" s="34" t="str">
        <f>'2026 Muniinfo'!A172</f>
        <v>0501</v>
      </c>
      <c r="D20" s="34" t="str">
        <f>'2026 Muniinfo'!B172</f>
        <v>Avalon Borough</v>
      </c>
      <c r="E20" s="34" t="str">
        <f>'2026 Muniinfo'!C172</f>
        <v>Cape May</v>
      </c>
      <c r="F20">
        <f>'2026 Muniinfo'!D172</f>
        <v>3</v>
      </c>
      <c r="G20" t="str">
        <f>'2026 Muniinfo'!E172</f>
        <v>Eligible</v>
      </c>
    </row>
    <row r="21" spans="1:7" ht="16.5" x14ac:dyDescent="0.3">
      <c r="A21" t="str">
        <f t="shared" si="0"/>
        <v>Avon-by-the-Sea Borough, Monmouth County</v>
      </c>
      <c r="B21">
        <f t="shared" si="1"/>
        <v>20</v>
      </c>
      <c r="C21" s="34" t="str">
        <f>'2026 Muniinfo'!A327</f>
        <v>1305</v>
      </c>
      <c r="D21" s="34" t="str">
        <f>'2026 Muniinfo'!B327</f>
        <v>Avon-by-the-Sea Borough</v>
      </c>
      <c r="E21" s="34" t="str">
        <f>'2026 Muniinfo'!C327</f>
        <v>Monmouth</v>
      </c>
      <c r="F21">
        <f>'2026 Muniinfo'!D327</f>
        <v>3</v>
      </c>
      <c r="G21" t="str">
        <f>'2026 Muniinfo'!E327</f>
        <v>Eligible</v>
      </c>
    </row>
    <row r="22" spans="1:7" ht="16.5" x14ac:dyDescent="0.3">
      <c r="A22" t="str">
        <f t="shared" si="0"/>
        <v>Barnegat Light Borough, Ocean County</v>
      </c>
      <c r="B22">
        <f t="shared" si="1"/>
        <v>21</v>
      </c>
      <c r="C22" s="34" t="str">
        <f>'2026 Muniinfo'!A415</f>
        <v>1501</v>
      </c>
      <c r="D22" s="34" t="str">
        <f>'2026 Muniinfo'!B415</f>
        <v>Barnegat Light Borough</v>
      </c>
      <c r="E22" s="34" t="str">
        <f>'2026 Muniinfo'!C415</f>
        <v>Ocean</v>
      </c>
      <c r="F22">
        <f>'2026 Muniinfo'!D415</f>
        <v>1</v>
      </c>
      <c r="G22" t="str">
        <f>'2026 Muniinfo'!E415</f>
        <v>Ineligible</v>
      </c>
    </row>
    <row r="23" spans="1:7" ht="16.5" x14ac:dyDescent="0.3">
      <c r="A23" t="str">
        <f t="shared" si="0"/>
        <v>Barnegat Township, Ocean County</v>
      </c>
      <c r="B23">
        <f t="shared" si="1"/>
        <v>22</v>
      </c>
      <c r="C23" s="34" t="str">
        <f>'2026 Muniinfo'!A447</f>
        <v>1533</v>
      </c>
      <c r="D23" s="34" t="str">
        <f>'2026 Muniinfo'!B447</f>
        <v>Barnegat Township</v>
      </c>
      <c r="E23" s="34" t="str">
        <f>'2026 Muniinfo'!C447</f>
        <v>Ocean</v>
      </c>
      <c r="F23">
        <f>'2026 Muniinfo'!D447</f>
        <v>3</v>
      </c>
      <c r="G23" t="str">
        <f>'2026 Muniinfo'!E447</f>
        <v>Eligible</v>
      </c>
    </row>
    <row r="24" spans="1:7" ht="16.5" x14ac:dyDescent="0.3">
      <c r="A24" t="str">
        <f t="shared" si="0"/>
        <v>Barrington Borough, Camden County</v>
      </c>
      <c r="B24">
        <f t="shared" si="1"/>
        <v>23</v>
      </c>
      <c r="C24" s="34" t="str">
        <f>'2026 Muniinfo'!A138</f>
        <v>0403</v>
      </c>
      <c r="D24" s="34" t="str">
        <f>'2026 Muniinfo'!B138</f>
        <v>Barrington Borough</v>
      </c>
      <c r="E24" s="34" t="str">
        <f>'2026 Muniinfo'!C138</f>
        <v>Camden</v>
      </c>
      <c r="F24">
        <f>'2026 Muniinfo'!D138</f>
        <v>1</v>
      </c>
      <c r="G24" t="str">
        <f>'2026 Muniinfo'!E138</f>
        <v>Ineligible</v>
      </c>
    </row>
    <row r="25" spans="1:7" ht="16.5" x14ac:dyDescent="0.3">
      <c r="A25" t="str">
        <f t="shared" si="0"/>
        <v>Bass River Township, Burlington County</v>
      </c>
      <c r="B25">
        <f t="shared" si="1"/>
        <v>24</v>
      </c>
      <c r="C25" s="34" t="str">
        <f>'2026 Muniinfo'!A96</f>
        <v>0301</v>
      </c>
      <c r="D25" s="34" t="str">
        <f>'2026 Muniinfo'!B96</f>
        <v>Bass River Township</v>
      </c>
      <c r="E25" s="34" t="str">
        <f>'2026 Muniinfo'!C96</f>
        <v>Burlington</v>
      </c>
      <c r="F25">
        <f>'2026 Muniinfo'!D96</f>
        <v>1</v>
      </c>
      <c r="G25" t="str">
        <f>'2026 Muniinfo'!E96</f>
        <v>Ineligible</v>
      </c>
    </row>
    <row r="26" spans="1:7" ht="16.5" x14ac:dyDescent="0.3">
      <c r="A26" t="str">
        <f t="shared" si="0"/>
        <v>Bay Head Borough, Ocean County</v>
      </c>
      <c r="B26">
        <f t="shared" si="1"/>
        <v>25</v>
      </c>
      <c r="C26" s="34" t="str">
        <f>'2026 Muniinfo'!A416</f>
        <v>1502</v>
      </c>
      <c r="D26" s="34" t="str">
        <f>'2026 Muniinfo'!B416</f>
        <v>Bay Head Borough</v>
      </c>
      <c r="E26" s="34" t="str">
        <f>'2026 Muniinfo'!C416</f>
        <v>Ocean</v>
      </c>
      <c r="F26">
        <f>'2026 Muniinfo'!D416</f>
        <v>2</v>
      </c>
      <c r="G26" t="str">
        <f>'2026 Muniinfo'!E416</f>
        <v>Eligible</v>
      </c>
    </row>
    <row r="27" spans="1:7" ht="16.5" x14ac:dyDescent="0.3">
      <c r="A27" t="str">
        <f t="shared" si="0"/>
        <v>Bayonne City, Hudson County</v>
      </c>
      <c r="B27">
        <f t="shared" si="1"/>
        <v>26</v>
      </c>
      <c r="C27" s="34" t="str">
        <f>'2026 Muniinfo'!A248</f>
        <v>0901</v>
      </c>
      <c r="D27" s="34" t="str">
        <f>'2026 Muniinfo'!B248</f>
        <v>Bayonne City</v>
      </c>
      <c r="E27" s="34" t="str">
        <f>'2026 Muniinfo'!C248</f>
        <v>Hudson</v>
      </c>
      <c r="F27">
        <f>'2026 Muniinfo'!D248</f>
        <v>1</v>
      </c>
      <c r="G27" t="str">
        <f>'2026 Muniinfo'!E248</f>
        <v>Ineligible</v>
      </c>
    </row>
    <row r="28" spans="1:7" ht="16.5" x14ac:dyDescent="0.3">
      <c r="A28" t="str">
        <f t="shared" si="0"/>
        <v>Beach Haven Borough, Ocean County</v>
      </c>
      <c r="B28">
        <f t="shared" si="1"/>
        <v>27</v>
      </c>
      <c r="C28" s="34" t="str">
        <f>'2026 Muniinfo'!A417</f>
        <v>1503</v>
      </c>
      <c r="D28" s="34" t="str">
        <f>'2026 Muniinfo'!B417</f>
        <v>Beach Haven Borough</v>
      </c>
      <c r="E28" s="34" t="str">
        <f>'2026 Muniinfo'!C417</f>
        <v>Ocean</v>
      </c>
      <c r="F28">
        <f>'2026 Muniinfo'!D417</f>
        <v>3</v>
      </c>
      <c r="G28" t="str">
        <f>'2026 Muniinfo'!E417</f>
        <v>Eligible</v>
      </c>
    </row>
    <row r="29" spans="1:7" ht="16.5" x14ac:dyDescent="0.3">
      <c r="A29" t="str">
        <f t="shared" si="0"/>
        <v>Beachwood Borough, Ocean County</v>
      </c>
      <c r="B29">
        <f t="shared" si="1"/>
        <v>28</v>
      </c>
      <c r="C29" s="34" t="str">
        <f>'2026 Muniinfo'!A418</f>
        <v>1504</v>
      </c>
      <c r="D29" s="34" t="str">
        <f>'2026 Muniinfo'!B418</f>
        <v>Beachwood Borough</v>
      </c>
      <c r="E29" s="34" t="str">
        <f>'2026 Muniinfo'!C418</f>
        <v>Ocean</v>
      </c>
      <c r="F29">
        <f>'2026 Muniinfo'!D418</f>
        <v>1</v>
      </c>
      <c r="G29" t="str">
        <f>'2026 Muniinfo'!E418</f>
        <v>Ineligible</v>
      </c>
    </row>
    <row r="30" spans="1:7" ht="16.5" x14ac:dyDescent="0.3">
      <c r="A30" t="str">
        <f t="shared" si="0"/>
        <v>Bedminster Township, Somerset County</v>
      </c>
      <c r="B30">
        <f t="shared" si="1"/>
        <v>29</v>
      </c>
      <c r="C30" s="34" t="str">
        <f>'2026 Muniinfo'!A479</f>
        <v>1801</v>
      </c>
      <c r="D30" s="34" t="str">
        <f>'2026 Muniinfo'!B479</f>
        <v>Bedminster Township</v>
      </c>
      <c r="E30" s="34" t="str">
        <f>'2026 Muniinfo'!C479</f>
        <v>Somerset</v>
      </c>
      <c r="F30">
        <f>'2026 Muniinfo'!D479</f>
        <v>2</v>
      </c>
      <c r="G30" t="str">
        <f>'2026 Muniinfo'!E479</f>
        <v>Eligible</v>
      </c>
    </row>
    <row r="31" spans="1:7" ht="16.5" x14ac:dyDescent="0.3">
      <c r="A31" t="str">
        <f t="shared" si="0"/>
        <v>Belleville Township, Essex County</v>
      </c>
      <c r="B31">
        <f t="shared" si="1"/>
        <v>30</v>
      </c>
      <c r="C31" s="34" t="str">
        <f>'2026 Muniinfo'!A202</f>
        <v>0701</v>
      </c>
      <c r="D31" s="34" t="str">
        <f>'2026 Muniinfo'!B202</f>
        <v>Belleville Township</v>
      </c>
      <c r="E31" s="34" t="str">
        <f>'2026 Muniinfo'!C202</f>
        <v>Essex</v>
      </c>
      <c r="F31">
        <f>'2026 Muniinfo'!D202</f>
        <v>3</v>
      </c>
      <c r="G31" t="str">
        <f>'2026 Muniinfo'!E202</f>
        <v>Ineligible</v>
      </c>
    </row>
    <row r="32" spans="1:7" ht="16.5" x14ac:dyDescent="0.3">
      <c r="A32" t="str">
        <f t="shared" si="0"/>
        <v>Bellmawr Borough, Camden County</v>
      </c>
      <c r="B32">
        <f t="shared" si="1"/>
        <v>31</v>
      </c>
      <c r="C32" s="34" t="str">
        <f>'2026 Muniinfo'!A139</f>
        <v>0404</v>
      </c>
      <c r="D32" s="34" t="str">
        <f>'2026 Muniinfo'!B139</f>
        <v>Bellmawr Borough</v>
      </c>
      <c r="E32" s="34" t="str">
        <f>'2026 Muniinfo'!C139</f>
        <v>Camden</v>
      </c>
      <c r="F32">
        <f>'2026 Muniinfo'!D139</f>
        <v>2</v>
      </c>
      <c r="G32" t="str">
        <f>'2026 Muniinfo'!E139</f>
        <v>Eligible</v>
      </c>
    </row>
    <row r="33" spans="1:7" ht="16.5" x14ac:dyDescent="0.3">
      <c r="A33" t="str">
        <f t="shared" si="0"/>
        <v>Belmar Borough, Monmouth County</v>
      </c>
      <c r="B33">
        <f t="shared" si="1"/>
        <v>32</v>
      </c>
      <c r="C33" s="34" t="str">
        <f>'2026 Muniinfo'!A328</f>
        <v>1306</v>
      </c>
      <c r="D33" s="34" t="str">
        <f>'2026 Muniinfo'!B328</f>
        <v>Belmar Borough</v>
      </c>
      <c r="E33" s="34" t="str">
        <f>'2026 Muniinfo'!C328</f>
        <v>Monmouth</v>
      </c>
      <c r="F33">
        <f>'2026 Muniinfo'!D328</f>
        <v>1</v>
      </c>
      <c r="G33" t="str">
        <f>'2026 Muniinfo'!E328</f>
        <v>Ineligible</v>
      </c>
    </row>
    <row r="34" spans="1:7" ht="16.5" x14ac:dyDescent="0.3">
      <c r="A34" t="str">
        <f t="shared" si="0"/>
        <v>Belvidere Town, Warren County</v>
      </c>
      <c r="B34">
        <f t="shared" si="1"/>
        <v>33</v>
      </c>
      <c r="C34" s="34" t="str">
        <f>'2026 Muniinfo'!A547</f>
        <v>2103</v>
      </c>
      <c r="D34" s="34" t="str">
        <f>'2026 Muniinfo'!B547</f>
        <v>Belvidere Town</v>
      </c>
      <c r="E34" s="34" t="str">
        <f>'2026 Muniinfo'!C547</f>
        <v>Warren</v>
      </c>
      <c r="F34">
        <f>'2026 Muniinfo'!D547</f>
        <v>1</v>
      </c>
      <c r="G34" t="str">
        <f>'2026 Muniinfo'!E547</f>
        <v>Ineligible</v>
      </c>
    </row>
    <row r="35" spans="1:7" ht="16.5" x14ac:dyDescent="0.3">
      <c r="A35" t="str">
        <f t="shared" si="0"/>
        <v>Bergenfield Borough, Bergen County</v>
      </c>
      <c r="B35">
        <f t="shared" si="1"/>
        <v>34</v>
      </c>
      <c r="C35" s="34" t="str">
        <f>'2026 Muniinfo'!A28</f>
        <v>0203</v>
      </c>
      <c r="D35" s="34" t="str">
        <f>'2026 Muniinfo'!B28</f>
        <v>Bergenfield Borough</v>
      </c>
      <c r="E35" s="34" t="str">
        <f>'2026 Muniinfo'!C28</f>
        <v>Bergen</v>
      </c>
      <c r="F35">
        <f>'2026 Muniinfo'!D28</f>
        <v>2</v>
      </c>
      <c r="G35" t="str">
        <f>'2026 Muniinfo'!E28</f>
        <v>Ineligible</v>
      </c>
    </row>
    <row r="36" spans="1:7" ht="16.5" x14ac:dyDescent="0.3">
      <c r="A36" t="str">
        <f t="shared" si="0"/>
        <v>Berkeley Heights Township, Union County</v>
      </c>
      <c r="B36">
        <f t="shared" si="1"/>
        <v>35</v>
      </c>
      <c r="C36" s="34" t="str">
        <f>'2026 Muniinfo'!A524</f>
        <v>2001</v>
      </c>
      <c r="D36" s="34" t="str">
        <f>'2026 Muniinfo'!B524</f>
        <v>Berkeley Heights Township</v>
      </c>
      <c r="E36" s="34" t="str">
        <f>'2026 Muniinfo'!C524</f>
        <v>Union</v>
      </c>
      <c r="F36">
        <f>'2026 Muniinfo'!D524</f>
        <v>2</v>
      </c>
      <c r="G36" t="str">
        <f>'2026 Muniinfo'!E524</f>
        <v>Ineligible</v>
      </c>
    </row>
    <row r="37" spans="1:7" ht="16.5" x14ac:dyDescent="0.3">
      <c r="A37" t="str">
        <f t="shared" si="0"/>
        <v>Berkeley Township, Ocean County</v>
      </c>
      <c r="B37">
        <f t="shared" si="1"/>
        <v>36</v>
      </c>
      <c r="C37" s="34" t="str">
        <f>'2026 Muniinfo'!A419</f>
        <v>1505</v>
      </c>
      <c r="D37" s="34" t="str">
        <f>'2026 Muniinfo'!B419</f>
        <v>Berkeley Township</v>
      </c>
      <c r="E37" s="34" t="str">
        <f>'2026 Muniinfo'!C419</f>
        <v>Ocean</v>
      </c>
      <c r="F37">
        <f>'2026 Muniinfo'!D419</f>
        <v>2</v>
      </c>
      <c r="G37" t="str">
        <f>'2026 Muniinfo'!E419</f>
        <v>Eligible</v>
      </c>
    </row>
    <row r="38" spans="1:7" ht="16.5" x14ac:dyDescent="0.3">
      <c r="A38" t="str">
        <f t="shared" si="0"/>
        <v>Berlin Borough, Camden County</v>
      </c>
      <c r="B38">
        <f t="shared" si="1"/>
        <v>37</v>
      </c>
      <c r="C38" s="34" t="str">
        <f>'2026 Muniinfo'!A140</f>
        <v>0405</v>
      </c>
      <c r="D38" s="34" t="str">
        <f>'2026 Muniinfo'!B140</f>
        <v>Berlin Borough</v>
      </c>
      <c r="E38" s="34" t="str">
        <f>'2026 Muniinfo'!C140</f>
        <v>Camden</v>
      </c>
      <c r="F38">
        <f>'2026 Muniinfo'!D140</f>
        <v>3</v>
      </c>
      <c r="G38" t="str">
        <f>'2026 Muniinfo'!E140</f>
        <v>Eligible</v>
      </c>
    </row>
    <row r="39" spans="1:7" ht="16.5" x14ac:dyDescent="0.3">
      <c r="A39" t="str">
        <f t="shared" si="0"/>
        <v>Berlin Township, Camden County</v>
      </c>
      <c r="B39">
        <f t="shared" si="1"/>
        <v>38</v>
      </c>
      <c r="C39" s="34" t="str">
        <f>'2026 Muniinfo'!A141</f>
        <v>0406</v>
      </c>
      <c r="D39" s="34" t="str">
        <f>'2026 Muniinfo'!B141</f>
        <v>Berlin Township</v>
      </c>
      <c r="E39" s="34" t="str">
        <f>'2026 Muniinfo'!C141</f>
        <v>Camden</v>
      </c>
      <c r="F39">
        <f>'2026 Muniinfo'!D141</f>
        <v>1</v>
      </c>
      <c r="G39" t="str">
        <f>'2026 Muniinfo'!E141</f>
        <v>Ineligible</v>
      </c>
    </row>
    <row r="40" spans="1:7" ht="16.5" x14ac:dyDescent="0.3">
      <c r="A40" t="str">
        <f t="shared" si="0"/>
        <v>Bernards Township, Somerset County</v>
      </c>
      <c r="B40">
        <f t="shared" si="1"/>
        <v>39</v>
      </c>
      <c r="C40" s="34" t="str">
        <f>'2026 Muniinfo'!A480</f>
        <v>1802</v>
      </c>
      <c r="D40" s="34" t="str">
        <f>'2026 Muniinfo'!B480</f>
        <v>Bernards Township</v>
      </c>
      <c r="E40" s="34" t="str">
        <f>'2026 Muniinfo'!C480</f>
        <v>Somerset</v>
      </c>
      <c r="F40">
        <f>'2026 Muniinfo'!D480</f>
        <v>3</v>
      </c>
      <c r="G40" t="str">
        <f>'2026 Muniinfo'!E480</f>
        <v>Eligible</v>
      </c>
    </row>
    <row r="41" spans="1:7" ht="16.5" x14ac:dyDescent="0.3">
      <c r="A41" t="str">
        <f t="shared" si="0"/>
        <v>Bernardsville Borough, Somerset County</v>
      </c>
      <c r="B41">
        <f t="shared" si="1"/>
        <v>40</v>
      </c>
      <c r="C41" s="34" t="str">
        <f>'2026 Muniinfo'!A481</f>
        <v>1803</v>
      </c>
      <c r="D41" s="34" t="str">
        <f>'2026 Muniinfo'!B481</f>
        <v>Bernardsville Borough</v>
      </c>
      <c r="E41" s="34" t="str">
        <f>'2026 Muniinfo'!C481</f>
        <v>Somerset</v>
      </c>
      <c r="F41">
        <f>'2026 Muniinfo'!D481</f>
        <v>1</v>
      </c>
      <c r="G41" t="str">
        <f>'2026 Muniinfo'!E481</f>
        <v>Ineligible</v>
      </c>
    </row>
    <row r="42" spans="1:7" ht="16.5" x14ac:dyDescent="0.3">
      <c r="A42" t="str">
        <f t="shared" si="0"/>
        <v>Bethlehem Township, Hunterdon County</v>
      </c>
      <c r="B42">
        <f t="shared" si="1"/>
        <v>41</v>
      </c>
      <c r="C42" s="34" t="str">
        <f>'2026 Muniinfo'!A261</f>
        <v>1002</v>
      </c>
      <c r="D42" s="34" t="str">
        <f>'2026 Muniinfo'!B261</f>
        <v>Bethlehem Township</v>
      </c>
      <c r="E42" s="34" t="str">
        <f>'2026 Muniinfo'!C261</f>
        <v>Hunterdon</v>
      </c>
      <c r="F42">
        <f>'2026 Muniinfo'!D261</f>
        <v>2</v>
      </c>
      <c r="G42" t="str">
        <f>'2026 Muniinfo'!E261</f>
        <v>Eligible</v>
      </c>
    </row>
    <row r="43" spans="1:7" ht="16.5" x14ac:dyDescent="0.3">
      <c r="A43" t="str">
        <f t="shared" si="0"/>
        <v>Beverly City, Burlington County</v>
      </c>
      <c r="B43">
        <f t="shared" si="1"/>
        <v>42</v>
      </c>
      <c r="C43" s="34" t="str">
        <f>'2026 Muniinfo'!A97</f>
        <v>0302</v>
      </c>
      <c r="D43" s="34" t="str">
        <f>'2026 Muniinfo'!B97</f>
        <v>Beverly City</v>
      </c>
      <c r="E43" s="34" t="str">
        <f>'2026 Muniinfo'!C97</f>
        <v>Burlington</v>
      </c>
      <c r="F43">
        <f>'2026 Muniinfo'!D97</f>
        <v>2</v>
      </c>
      <c r="G43" t="str">
        <f>'2026 Muniinfo'!E97</f>
        <v>Eligible</v>
      </c>
    </row>
    <row r="44" spans="1:7" ht="16.5" x14ac:dyDescent="0.3">
      <c r="A44" t="str">
        <f t="shared" si="0"/>
        <v>Blairstown Township, Warren County</v>
      </c>
      <c r="B44">
        <f t="shared" si="1"/>
        <v>43</v>
      </c>
      <c r="C44" s="34" t="str">
        <f>'2026 Muniinfo'!A548</f>
        <v>2104</v>
      </c>
      <c r="D44" s="34" t="str">
        <f>'2026 Muniinfo'!B548</f>
        <v>Blairstown Township</v>
      </c>
      <c r="E44" s="34" t="str">
        <f>'2026 Muniinfo'!C548</f>
        <v>Warren</v>
      </c>
      <c r="F44">
        <f>'2026 Muniinfo'!D548</f>
        <v>2</v>
      </c>
      <c r="G44" t="str">
        <f>'2026 Muniinfo'!E548</f>
        <v>Eligible</v>
      </c>
    </row>
    <row r="45" spans="1:7" ht="16.5" x14ac:dyDescent="0.3">
      <c r="A45" t="str">
        <f t="shared" si="0"/>
        <v>Bloomfield Township, Essex County</v>
      </c>
      <c r="B45">
        <f t="shared" si="1"/>
        <v>44</v>
      </c>
      <c r="C45" s="34" t="str">
        <f>'2026 Muniinfo'!A203</f>
        <v>0702</v>
      </c>
      <c r="D45" s="34" t="str">
        <f>'2026 Muniinfo'!B203</f>
        <v>Bloomfield Township</v>
      </c>
      <c r="E45" s="34" t="str">
        <f>'2026 Muniinfo'!C203</f>
        <v>Essex</v>
      </c>
      <c r="F45">
        <f>'2026 Muniinfo'!D203</f>
        <v>1</v>
      </c>
      <c r="G45" t="str">
        <f>'2026 Muniinfo'!E203</f>
        <v>Ineligible</v>
      </c>
    </row>
    <row r="46" spans="1:7" ht="16.5" x14ac:dyDescent="0.3">
      <c r="A46" t="str">
        <f t="shared" si="0"/>
        <v>Bloomingdale Borough, Passaic County</v>
      </c>
      <c r="B46">
        <f t="shared" si="1"/>
        <v>45</v>
      </c>
      <c r="C46" s="34" t="str">
        <f>'2026 Muniinfo'!A448</f>
        <v>1601</v>
      </c>
      <c r="D46" s="34" t="str">
        <f>'2026 Muniinfo'!B448</f>
        <v>Bloomingdale Borough</v>
      </c>
      <c r="E46" s="34" t="str">
        <f>'2026 Muniinfo'!C448</f>
        <v>Passaic</v>
      </c>
      <c r="F46">
        <f>'2026 Muniinfo'!D448</f>
        <v>1</v>
      </c>
      <c r="G46" t="str">
        <f>'2026 Muniinfo'!E448</f>
        <v>Ineligible</v>
      </c>
    </row>
    <row r="47" spans="1:7" ht="16.5" x14ac:dyDescent="0.3">
      <c r="A47" t="str">
        <f t="shared" si="0"/>
        <v>Bloomsbury Borough, Hunterdon County</v>
      </c>
      <c r="B47">
        <f t="shared" si="1"/>
        <v>46</v>
      </c>
      <c r="C47" s="34" t="str">
        <f>'2026 Muniinfo'!A262</f>
        <v>1003</v>
      </c>
      <c r="D47" s="34" t="str">
        <f>'2026 Muniinfo'!B262</f>
        <v>Bloomsbury Borough</v>
      </c>
      <c r="E47" s="34" t="str">
        <f>'2026 Muniinfo'!C262</f>
        <v>Hunterdon</v>
      </c>
      <c r="F47">
        <f>'2026 Muniinfo'!D262</f>
        <v>3</v>
      </c>
      <c r="G47" t="str">
        <f>'2026 Muniinfo'!E262</f>
        <v>Eligible</v>
      </c>
    </row>
    <row r="48" spans="1:7" ht="16.5" x14ac:dyDescent="0.3">
      <c r="A48" t="str">
        <f t="shared" si="0"/>
        <v>Bogota Borough, Bergen County</v>
      </c>
      <c r="B48">
        <f t="shared" si="1"/>
        <v>47</v>
      </c>
      <c r="C48" s="34" t="str">
        <f>'2026 Muniinfo'!A29</f>
        <v>0204</v>
      </c>
      <c r="D48" s="34" t="str">
        <f>'2026 Muniinfo'!B29</f>
        <v>Bogota Borough</v>
      </c>
      <c r="E48" s="34" t="str">
        <f>'2026 Muniinfo'!C29</f>
        <v>Bergen</v>
      </c>
      <c r="F48">
        <f>'2026 Muniinfo'!D29</f>
        <v>3</v>
      </c>
      <c r="G48" t="str">
        <f>'2026 Muniinfo'!E29</f>
        <v>Ineligible</v>
      </c>
    </row>
    <row r="49" spans="1:7" ht="16.5" x14ac:dyDescent="0.3">
      <c r="A49" t="str">
        <f t="shared" si="0"/>
        <v>Boonton Town, Morris County</v>
      </c>
      <c r="B49">
        <f t="shared" si="1"/>
        <v>48</v>
      </c>
      <c r="C49" s="34" t="str">
        <f>'2026 Muniinfo'!A376</f>
        <v>1401</v>
      </c>
      <c r="D49" s="34" t="str">
        <f>'2026 Muniinfo'!B376</f>
        <v>Boonton Town</v>
      </c>
      <c r="E49" s="34" t="str">
        <f>'2026 Muniinfo'!C376</f>
        <v>Morris</v>
      </c>
      <c r="F49">
        <f>'2026 Muniinfo'!D376</f>
        <v>1</v>
      </c>
      <c r="G49" t="str">
        <f>'2026 Muniinfo'!E376</f>
        <v>Ineligible</v>
      </c>
    </row>
    <row r="50" spans="1:7" ht="16.5" x14ac:dyDescent="0.3">
      <c r="A50" t="str">
        <f t="shared" si="0"/>
        <v>Boonton Township, Morris County</v>
      </c>
      <c r="B50">
        <f t="shared" si="1"/>
        <v>49</v>
      </c>
      <c r="C50" s="34" t="str">
        <f>'2026 Muniinfo'!A377</f>
        <v>1402</v>
      </c>
      <c r="D50" s="34" t="str">
        <f>'2026 Muniinfo'!B377</f>
        <v>Boonton Township</v>
      </c>
      <c r="E50" s="34" t="str">
        <f>'2026 Muniinfo'!C377</f>
        <v>Morris</v>
      </c>
      <c r="F50">
        <f>'2026 Muniinfo'!D377</f>
        <v>2</v>
      </c>
      <c r="G50" t="str">
        <f>'2026 Muniinfo'!E377</f>
        <v>Eligible</v>
      </c>
    </row>
    <row r="51" spans="1:7" ht="16.5" x14ac:dyDescent="0.3">
      <c r="A51" t="str">
        <f t="shared" si="0"/>
        <v>Bordentown City, Burlington County</v>
      </c>
      <c r="B51">
        <f t="shared" si="1"/>
        <v>50</v>
      </c>
      <c r="C51" s="34" t="str">
        <f>'2026 Muniinfo'!A98</f>
        <v>0303</v>
      </c>
      <c r="D51" s="34" t="str">
        <f>'2026 Muniinfo'!B98</f>
        <v>Bordentown City</v>
      </c>
      <c r="E51" s="34" t="str">
        <f>'2026 Muniinfo'!C98</f>
        <v>Burlington</v>
      </c>
      <c r="F51">
        <f>'2026 Muniinfo'!D98</f>
        <v>3</v>
      </c>
      <c r="G51" t="str">
        <f>'2026 Muniinfo'!E98</f>
        <v>Eligible</v>
      </c>
    </row>
    <row r="52" spans="1:7" ht="16.5" x14ac:dyDescent="0.3">
      <c r="A52" t="str">
        <f t="shared" si="0"/>
        <v>Bordentown Township, Burlington County</v>
      </c>
      <c r="B52">
        <f t="shared" si="1"/>
        <v>51</v>
      </c>
      <c r="C52" s="34" t="str">
        <f>'2026 Muniinfo'!A99</f>
        <v>0304</v>
      </c>
      <c r="D52" s="34" t="str">
        <f>'2026 Muniinfo'!B99</f>
        <v>Bordentown Township</v>
      </c>
      <c r="E52" s="34" t="str">
        <f>'2026 Muniinfo'!C99</f>
        <v>Burlington</v>
      </c>
      <c r="F52">
        <f>'2026 Muniinfo'!D99</f>
        <v>1</v>
      </c>
      <c r="G52" t="str">
        <f>'2026 Muniinfo'!E99</f>
        <v>Ineligible</v>
      </c>
    </row>
    <row r="53" spans="1:7" ht="16.5" x14ac:dyDescent="0.3">
      <c r="A53" t="str">
        <f t="shared" si="0"/>
        <v>Bound Brook Borough, Somerset County</v>
      </c>
      <c r="B53">
        <f t="shared" si="1"/>
        <v>52</v>
      </c>
      <c r="C53" s="34" t="str">
        <f>'2026 Muniinfo'!A482</f>
        <v>1804</v>
      </c>
      <c r="D53" s="34" t="str">
        <f>'2026 Muniinfo'!B482</f>
        <v>Bound Brook Borough</v>
      </c>
      <c r="E53" s="34" t="str">
        <f>'2026 Muniinfo'!C482</f>
        <v>Somerset</v>
      </c>
      <c r="F53">
        <f>'2026 Muniinfo'!D482</f>
        <v>2</v>
      </c>
      <c r="G53" t="str">
        <f>'2026 Muniinfo'!E482</f>
        <v>Ineligible</v>
      </c>
    </row>
    <row r="54" spans="1:7" ht="16.5" x14ac:dyDescent="0.3">
      <c r="A54" t="str">
        <f t="shared" si="0"/>
        <v>Bradley Beach Borough, Monmouth County</v>
      </c>
      <c r="B54">
        <f t="shared" si="1"/>
        <v>53</v>
      </c>
      <c r="C54" s="34" t="str">
        <f>'2026 Muniinfo'!A329</f>
        <v>1307</v>
      </c>
      <c r="D54" s="34" t="str">
        <f>'2026 Muniinfo'!B329</f>
        <v>Bradley Beach Borough</v>
      </c>
      <c r="E54" s="34" t="str">
        <f>'2026 Muniinfo'!C329</f>
        <v>Monmouth</v>
      </c>
      <c r="F54">
        <f>'2026 Muniinfo'!D329</f>
        <v>2</v>
      </c>
      <c r="G54" t="str">
        <f>'2026 Muniinfo'!E329</f>
        <v>Ineligible</v>
      </c>
    </row>
    <row r="55" spans="1:7" ht="16.5" x14ac:dyDescent="0.3">
      <c r="A55" t="str">
        <f t="shared" si="0"/>
        <v>Branchburg Township, Somerset County</v>
      </c>
      <c r="B55">
        <f t="shared" si="1"/>
        <v>54</v>
      </c>
      <c r="C55" s="34" t="str">
        <f>'2026 Muniinfo'!A483</f>
        <v>1805</v>
      </c>
      <c r="D55" s="34" t="str">
        <f>'2026 Muniinfo'!B483</f>
        <v>Branchburg Township</v>
      </c>
      <c r="E55" s="34" t="str">
        <f>'2026 Muniinfo'!C483</f>
        <v>Somerset</v>
      </c>
      <c r="F55">
        <f>'2026 Muniinfo'!D483</f>
        <v>3</v>
      </c>
      <c r="G55" t="str">
        <f>'2026 Muniinfo'!E483</f>
        <v>Eligible</v>
      </c>
    </row>
    <row r="56" spans="1:7" ht="16.5" x14ac:dyDescent="0.3">
      <c r="A56" t="str">
        <f t="shared" si="0"/>
        <v>Branchville Borough, Sussex County</v>
      </c>
      <c r="B56">
        <f t="shared" si="1"/>
        <v>55</v>
      </c>
      <c r="C56" s="34" t="str">
        <f>'2026 Muniinfo'!A502</f>
        <v>1903</v>
      </c>
      <c r="D56" s="34" t="str">
        <f>'2026 Muniinfo'!B502</f>
        <v>Branchville Borough</v>
      </c>
      <c r="E56" s="34" t="str">
        <f>'2026 Muniinfo'!C502</f>
        <v>Sussex</v>
      </c>
      <c r="F56">
        <f>'2026 Muniinfo'!D502</f>
        <v>1</v>
      </c>
      <c r="G56" t="str">
        <f>'2026 Muniinfo'!E502</f>
        <v>Ineligible</v>
      </c>
    </row>
    <row r="57" spans="1:7" ht="16.5" x14ac:dyDescent="0.3">
      <c r="A57" t="str">
        <f t="shared" si="0"/>
        <v>Brick Township, Ocean County</v>
      </c>
      <c r="B57">
        <f t="shared" si="1"/>
        <v>56</v>
      </c>
      <c r="C57" s="34" t="str">
        <f>'2026 Muniinfo'!A420</f>
        <v>1506</v>
      </c>
      <c r="D57" s="34" t="str">
        <f>'2026 Muniinfo'!B420</f>
        <v>Brick Township</v>
      </c>
      <c r="E57" s="34" t="str">
        <f>'2026 Muniinfo'!C420</f>
        <v>Ocean</v>
      </c>
      <c r="F57">
        <f>'2026 Muniinfo'!D420</f>
        <v>3</v>
      </c>
      <c r="G57" t="str">
        <f>'2026 Muniinfo'!E420</f>
        <v>Ineligible</v>
      </c>
    </row>
    <row r="58" spans="1:7" ht="16.5" x14ac:dyDescent="0.3">
      <c r="A58" t="str">
        <f t="shared" si="0"/>
        <v>Bridgeton City, Cumberland County</v>
      </c>
      <c r="B58">
        <f t="shared" si="1"/>
        <v>57</v>
      </c>
      <c r="C58" s="34" t="str">
        <f>'2026 Muniinfo'!A188</f>
        <v>0601</v>
      </c>
      <c r="D58" s="34" t="str">
        <f>'2026 Muniinfo'!B188</f>
        <v>Bridgeton City</v>
      </c>
      <c r="E58" s="34" t="str">
        <f>'2026 Muniinfo'!C188</f>
        <v>Cumberland</v>
      </c>
      <c r="F58">
        <f>'2026 Muniinfo'!D188</f>
        <v>1</v>
      </c>
      <c r="G58" t="str">
        <f>'2026 Muniinfo'!E188</f>
        <v>Ineligible</v>
      </c>
    </row>
    <row r="59" spans="1:7" ht="16.5" x14ac:dyDescent="0.3">
      <c r="A59" t="str">
        <f t="shared" si="0"/>
        <v>Bridgewater Township, Somerset County</v>
      </c>
      <c r="B59">
        <f t="shared" si="1"/>
        <v>58</v>
      </c>
      <c r="C59" s="34" t="str">
        <f>'2026 Muniinfo'!A484</f>
        <v>1806</v>
      </c>
      <c r="D59" s="34" t="str">
        <f>'2026 Muniinfo'!B484</f>
        <v>Bridgewater Township</v>
      </c>
      <c r="E59" s="34" t="str">
        <f>'2026 Muniinfo'!C484</f>
        <v>Somerset</v>
      </c>
      <c r="F59">
        <f>'2026 Muniinfo'!D484</f>
        <v>1</v>
      </c>
      <c r="G59" t="str">
        <f>'2026 Muniinfo'!E484</f>
        <v>Ineligible</v>
      </c>
    </row>
    <row r="60" spans="1:7" ht="16.5" x14ac:dyDescent="0.3">
      <c r="A60" t="str">
        <f t="shared" si="0"/>
        <v>Brielle Borough, Monmouth County</v>
      </c>
      <c r="B60">
        <f t="shared" si="1"/>
        <v>59</v>
      </c>
      <c r="C60" s="34" t="str">
        <f>'2026 Muniinfo'!A330</f>
        <v>1308</v>
      </c>
      <c r="D60" s="34" t="str">
        <f>'2026 Muniinfo'!B330</f>
        <v>Brielle Borough</v>
      </c>
      <c r="E60" s="34" t="str">
        <f>'2026 Muniinfo'!C330</f>
        <v>Monmouth</v>
      </c>
      <c r="F60">
        <f>'2026 Muniinfo'!D330</f>
        <v>3</v>
      </c>
      <c r="G60" t="str">
        <f>'2026 Muniinfo'!E330</f>
        <v>Eligible</v>
      </c>
    </row>
    <row r="61" spans="1:7" ht="16.5" x14ac:dyDescent="0.3">
      <c r="A61" t="str">
        <f t="shared" si="0"/>
        <v>Brigantine City, Atlantic County</v>
      </c>
      <c r="B61">
        <f t="shared" si="1"/>
        <v>60</v>
      </c>
      <c r="C61" s="34" t="str">
        <f>'2026 Muniinfo'!A5</f>
        <v>0103</v>
      </c>
      <c r="D61" s="34" t="str">
        <f>'2026 Muniinfo'!B5</f>
        <v>Brigantine City</v>
      </c>
      <c r="E61" s="34" t="str">
        <f>'2026 Muniinfo'!C5</f>
        <v>Atlantic</v>
      </c>
      <c r="F61">
        <f>'2026 Muniinfo'!D5</f>
        <v>3</v>
      </c>
      <c r="G61" t="str">
        <f>'2026 Muniinfo'!E5</f>
        <v>Eligible</v>
      </c>
    </row>
    <row r="62" spans="1:7" ht="16.5" x14ac:dyDescent="0.3">
      <c r="A62" t="str">
        <f t="shared" si="0"/>
        <v>Brooklawn Borough, Camden County</v>
      </c>
      <c r="B62">
        <f t="shared" si="1"/>
        <v>61</v>
      </c>
      <c r="C62" s="34" t="str">
        <f>'2026 Muniinfo'!A142</f>
        <v>0407</v>
      </c>
      <c r="D62" s="34" t="str">
        <f>'2026 Muniinfo'!B142</f>
        <v>Brooklawn Borough</v>
      </c>
      <c r="E62" s="34" t="str">
        <f>'2026 Muniinfo'!C142</f>
        <v>Camden</v>
      </c>
      <c r="F62">
        <f>'2026 Muniinfo'!D142</f>
        <v>2</v>
      </c>
      <c r="G62" t="str">
        <f>'2026 Muniinfo'!E142</f>
        <v>Eligible</v>
      </c>
    </row>
    <row r="63" spans="1:7" ht="16.5" x14ac:dyDescent="0.3">
      <c r="A63" t="str">
        <f t="shared" si="0"/>
        <v>Buena Borough, Atlantic County</v>
      </c>
      <c r="B63">
        <f t="shared" si="1"/>
        <v>62</v>
      </c>
      <c r="C63" s="34" t="str">
        <f>'2026 Muniinfo'!A6</f>
        <v>0104</v>
      </c>
      <c r="D63" s="34" t="str">
        <f>'2026 Muniinfo'!B6</f>
        <v>Buena Borough</v>
      </c>
      <c r="E63" s="34" t="str">
        <f>'2026 Muniinfo'!C6</f>
        <v>Atlantic</v>
      </c>
      <c r="F63">
        <f>'2026 Muniinfo'!D6</f>
        <v>1</v>
      </c>
      <c r="G63" t="str">
        <f>'2026 Muniinfo'!E6</f>
        <v>Ineligible</v>
      </c>
    </row>
    <row r="64" spans="1:7" ht="16.5" x14ac:dyDescent="0.3">
      <c r="A64" t="str">
        <f t="shared" si="0"/>
        <v>Buena Vista Township, Atlantic County</v>
      </c>
      <c r="B64">
        <f t="shared" si="1"/>
        <v>63</v>
      </c>
      <c r="C64" s="34" t="str">
        <f>'2026 Muniinfo'!A7</f>
        <v>0105</v>
      </c>
      <c r="D64" s="34" t="str">
        <f>'2026 Muniinfo'!B7</f>
        <v>Buena Vista Township</v>
      </c>
      <c r="E64" s="34" t="str">
        <f>'2026 Muniinfo'!C7</f>
        <v>Atlantic</v>
      </c>
      <c r="F64">
        <f>'2026 Muniinfo'!D7</f>
        <v>2</v>
      </c>
      <c r="G64" t="str">
        <f>'2026 Muniinfo'!E7</f>
        <v>Eligible</v>
      </c>
    </row>
    <row r="65" spans="1:7" ht="16.5" x14ac:dyDescent="0.3">
      <c r="A65" t="str">
        <f t="shared" si="0"/>
        <v>Burlington City, Burlington County</v>
      </c>
      <c r="B65">
        <f t="shared" si="1"/>
        <v>64</v>
      </c>
      <c r="C65" s="34" t="str">
        <f>'2026 Muniinfo'!A100</f>
        <v>0305</v>
      </c>
      <c r="D65" s="34" t="str">
        <f>'2026 Muniinfo'!B100</f>
        <v>Burlington City</v>
      </c>
      <c r="E65" s="34" t="str">
        <f>'2026 Muniinfo'!C100</f>
        <v>Burlington</v>
      </c>
      <c r="F65">
        <f>'2026 Muniinfo'!D100</f>
        <v>2</v>
      </c>
      <c r="G65" t="str">
        <f>'2026 Muniinfo'!E100</f>
        <v>Eligible</v>
      </c>
    </row>
    <row r="66" spans="1:7" ht="16.5" x14ac:dyDescent="0.3">
      <c r="A66" t="str">
        <f t="shared" si="0"/>
        <v>Burlington Township, Burlington County</v>
      </c>
      <c r="B66">
        <f t="shared" si="1"/>
        <v>65</v>
      </c>
      <c r="C66" s="34" t="str">
        <f>'2026 Muniinfo'!A101</f>
        <v>0306</v>
      </c>
      <c r="D66" s="34" t="str">
        <f>'2026 Muniinfo'!B101</f>
        <v>Burlington Township</v>
      </c>
      <c r="E66" s="34" t="str">
        <f>'2026 Muniinfo'!C101</f>
        <v>Burlington</v>
      </c>
      <c r="F66">
        <f>'2026 Muniinfo'!D101</f>
        <v>3</v>
      </c>
      <c r="G66" t="str">
        <f>'2026 Muniinfo'!E101</f>
        <v>Eligible</v>
      </c>
    </row>
    <row r="67" spans="1:7" ht="16.5" x14ac:dyDescent="0.3">
      <c r="A67" t="str">
        <f t="shared" ref="A67:A130" si="2">D67&amp;", "&amp;E67&amp;" County"</f>
        <v>Butler Borough, Morris County</v>
      </c>
      <c r="B67">
        <f t="shared" si="1"/>
        <v>66</v>
      </c>
      <c r="C67" s="34" t="str">
        <f>'2026 Muniinfo'!A378</f>
        <v>1403</v>
      </c>
      <c r="D67" s="34" t="str">
        <f>'2026 Muniinfo'!B378</f>
        <v>Butler Borough</v>
      </c>
      <c r="E67" s="34" t="str">
        <f>'2026 Muniinfo'!C378</f>
        <v>Morris</v>
      </c>
      <c r="F67">
        <f>'2026 Muniinfo'!D378</f>
        <v>3</v>
      </c>
      <c r="G67" t="str">
        <f>'2026 Muniinfo'!E378</f>
        <v>Eligible</v>
      </c>
    </row>
    <row r="68" spans="1:7" ht="16.5" x14ac:dyDescent="0.3">
      <c r="A68" t="str">
        <f t="shared" si="2"/>
        <v>Byram Township, Sussex County</v>
      </c>
      <c r="B68">
        <f t="shared" si="1"/>
        <v>67</v>
      </c>
      <c r="C68" s="34" t="str">
        <f>'2026 Muniinfo'!A503</f>
        <v>1904</v>
      </c>
      <c r="D68" s="34" t="str">
        <f>'2026 Muniinfo'!B503</f>
        <v>Byram Township</v>
      </c>
      <c r="E68" s="34" t="str">
        <f>'2026 Muniinfo'!C503</f>
        <v>Sussex</v>
      </c>
      <c r="F68">
        <f>'2026 Muniinfo'!D503</f>
        <v>2</v>
      </c>
      <c r="G68" t="str">
        <f>'2026 Muniinfo'!E503</f>
        <v>Eligible</v>
      </c>
    </row>
    <row r="69" spans="1:7" ht="16.5" x14ac:dyDescent="0.3">
      <c r="A69" t="str">
        <f t="shared" si="2"/>
        <v>Caldwell Township, Essex County</v>
      </c>
      <c r="B69">
        <f t="shared" ref="B69:B132" si="3">B68+1</f>
        <v>68</v>
      </c>
      <c r="C69" s="34" t="str">
        <f>'2026 Muniinfo'!A204</f>
        <v>0703</v>
      </c>
      <c r="D69" s="34" t="str">
        <f>'2026 Muniinfo'!B204</f>
        <v>Caldwell Township</v>
      </c>
      <c r="E69" s="34" t="str">
        <f>'2026 Muniinfo'!C204</f>
        <v>Essex</v>
      </c>
      <c r="F69">
        <f>'2026 Muniinfo'!D204</f>
        <v>2</v>
      </c>
      <c r="G69" t="str">
        <f>'2026 Muniinfo'!E204</f>
        <v>Ineligible</v>
      </c>
    </row>
    <row r="70" spans="1:7" ht="16.5" x14ac:dyDescent="0.3">
      <c r="A70" t="str">
        <f t="shared" si="2"/>
        <v>Califon Borough, Hunterdon County</v>
      </c>
      <c r="B70">
        <f t="shared" si="3"/>
        <v>69</v>
      </c>
      <c r="C70" s="34" t="str">
        <f>'2026 Muniinfo'!A263</f>
        <v>1004</v>
      </c>
      <c r="D70" s="34" t="str">
        <f>'2026 Muniinfo'!B263</f>
        <v>Califon Borough</v>
      </c>
      <c r="E70" s="34" t="str">
        <f>'2026 Muniinfo'!C263</f>
        <v>Hunterdon</v>
      </c>
      <c r="F70">
        <f>'2026 Muniinfo'!D263</f>
        <v>1</v>
      </c>
      <c r="G70" t="str">
        <f>'2026 Muniinfo'!E263</f>
        <v>Ineligible</v>
      </c>
    </row>
    <row r="71" spans="1:7" ht="16.5" x14ac:dyDescent="0.3">
      <c r="A71" t="str">
        <f t="shared" si="2"/>
        <v>Camden City, Camden County</v>
      </c>
      <c r="B71">
        <f t="shared" si="3"/>
        <v>70</v>
      </c>
      <c r="C71" s="34" t="str">
        <f>'2026 Muniinfo'!A143</f>
        <v>0408</v>
      </c>
      <c r="D71" s="34" t="str">
        <f>'2026 Muniinfo'!B143</f>
        <v>Camden City</v>
      </c>
      <c r="E71" s="34" t="str">
        <f>'2026 Muniinfo'!C143</f>
        <v>Camden</v>
      </c>
      <c r="F71">
        <f>'2026 Muniinfo'!D143</f>
        <v>3</v>
      </c>
      <c r="G71" t="str">
        <f>'2026 Muniinfo'!E143</f>
        <v>Ineligible</v>
      </c>
    </row>
    <row r="72" spans="1:7" ht="16.5" x14ac:dyDescent="0.3">
      <c r="A72" t="str">
        <f t="shared" si="2"/>
        <v>Cape May City, Cape May County</v>
      </c>
      <c r="B72">
        <f t="shared" si="3"/>
        <v>71</v>
      </c>
      <c r="C72" s="34" t="str">
        <f>'2026 Muniinfo'!A173</f>
        <v>0502</v>
      </c>
      <c r="D72" s="34" t="str">
        <f>'2026 Muniinfo'!B173</f>
        <v>Cape May City</v>
      </c>
      <c r="E72" s="34" t="str">
        <f>'2026 Muniinfo'!C173</f>
        <v>Cape May</v>
      </c>
      <c r="F72">
        <f>'2026 Muniinfo'!D173</f>
        <v>1</v>
      </c>
      <c r="G72" t="str">
        <f>'2026 Muniinfo'!E173</f>
        <v>Ineligible</v>
      </c>
    </row>
    <row r="73" spans="1:7" ht="16.5" x14ac:dyDescent="0.3">
      <c r="A73" t="str">
        <f t="shared" si="2"/>
        <v>Cape May Point Borough, Cape May County</v>
      </c>
      <c r="B73">
        <f t="shared" si="3"/>
        <v>72</v>
      </c>
      <c r="C73" s="34" t="str">
        <f>'2026 Muniinfo'!A174</f>
        <v>0503</v>
      </c>
      <c r="D73" s="34" t="str">
        <f>'2026 Muniinfo'!B174</f>
        <v>Cape May Point Borough</v>
      </c>
      <c r="E73" s="34" t="str">
        <f>'2026 Muniinfo'!C174</f>
        <v>Cape May</v>
      </c>
      <c r="F73">
        <f>'2026 Muniinfo'!D174</f>
        <v>2</v>
      </c>
      <c r="G73" t="str">
        <f>'2026 Muniinfo'!E174</f>
        <v>Eligible</v>
      </c>
    </row>
    <row r="74" spans="1:7" ht="16.5" x14ac:dyDescent="0.3">
      <c r="A74" t="str">
        <f t="shared" si="2"/>
        <v>Carlstadt Borough, Bergen County</v>
      </c>
      <c r="B74">
        <f t="shared" si="3"/>
        <v>73</v>
      </c>
      <c r="C74" s="34" t="str">
        <f>'2026 Muniinfo'!A30</f>
        <v>0205</v>
      </c>
      <c r="D74" s="34" t="str">
        <f>'2026 Muniinfo'!B30</f>
        <v>Carlstadt Borough</v>
      </c>
      <c r="E74" s="34" t="str">
        <f>'2026 Muniinfo'!C30</f>
        <v>Bergen</v>
      </c>
      <c r="F74">
        <f>'2026 Muniinfo'!D30</f>
        <v>1</v>
      </c>
      <c r="G74" t="str">
        <f>'2026 Muniinfo'!E30</f>
        <v>Ineligible</v>
      </c>
    </row>
    <row r="75" spans="1:7" ht="16.5" x14ac:dyDescent="0.3">
      <c r="A75" t="str">
        <f t="shared" si="2"/>
        <v>Carneys Point Township, Salem County</v>
      </c>
      <c r="B75">
        <f t="shared" si="3"/>
        <v>74</v>
      </c>
      <c r="C75" s="34" t="str">
        <f>'2026 Muniinfo'!A476</f>
        <v>1713</v>
      </c>
      <c r="D75" s="34" t="str">
        <f>'2026 Muniinfo'!B476</f>
        <v>Carneys Point Township</v>
      </c>
      <c r="E75" s="34" t="str">
        <f>'2026 Muniinfo'!C476</f>
        <v>Salem</v>
      </c>
      <c r="F75">
        <f>'2026 Muniinfo'!D476</f>
        <v>2</v>
      </c>
      <c r="G75" t="str">
        <f>'2026 Muniinfo'!E476</f>
        <v>Eligible</v>
      </c>
    </row>
    <row r="76" spans="1:7" ht="16.5" x14ac:dyDescent="0.3">
      <c r="A76" t="str">
        <f t="shared" si="2"/>
        <v>Carteret Borough, Middlesex County</v>
      </c>
      <c r="B76">
        <f t="shared" si="3"/>
        <v>75</v>
      </c>
      <c r="C76" s="34" t="str">
        <f>'2026 Muniinfo'!A298</f>
        <v>1201</v>
      </c>
      <c r="D76" s="34" t="str">
        <f>'2026 Muniinfo'!B298</f>
        <v>Carteret Borough</v>
      </c>
      <c r="E76" s="34" t="str">
        <f>'2026 Muniinfo'!C298</f>
        <v>Middlesex</v>
      </c>
      <c r="F76">
        <f>'2026 Muniinfo'!D298</f>
        <v>1</v>
      </c>
      <c r="G76" t="str">
        <f>'2026 Muniinfo'!E298</f>
        <v>Ineligible</v>
      </c>
    </row>
    <row r="77" spans="1:7" ht="16.5" x14ac:dyDescent="0.3">
      <c r="A77" t="str">
        <f t="shared" si="2"/>
        <v>Cedar Grove Township, Essex County</v>
      </c>
      <c r="B77">
        <f t="shared" si="3"/>
        <v>76</v>
      </c>
      <c r="C77" s="34" t="str">
        <f>'2026 Muniinfo'!A205</f>
        <v>0704</v>
      </c>
      <c r="D77" s="34" t="str">
        <f>'2026 Muniinfo'!B205</f>
        <v>Cedar Grove Township</v>
      </c>
      <c r="E77" s="34" t="str">
        <f>'2026 Muniinfo'!C205</f>
        <v>Essex</v>
      </c>
      <c r="F77">
        <f>'2026 Muniinfo'!D205</f>
        <v>3</v>
      </c>
      <c r="G77" t="str">
        <f>'2026 Muniinfo'!E205</f>
        <v>Eligible</v>
      </c>
    </row>
    <row r="78" spans="1:7" ht="16.5" x14ac:dyDescent="0.3">
      <c r="A78" t="str">
        <f t="shared" si="2"/>
        <v>Chatham Borough, Morris County</v>
      </c>
      <c r="B78">
        <f t="shared" si="3"/>
        <v>77</v>
      </c>
      <c r="C78" s="34" t="str">
        <f>'2026 Muniinfo'!A379</f>
        <v>1404</v>
      </c>
      <c r="D78" s="34" t="str">
        <f>'2026 Muniinfo'!B379</f>
        <v>Chatham Borough</v>
      </c>
      <c r="E78" s="34" t="str">
        <f>'2026 Muniinfo'!C379</f>
        <v>Morris</v>
      </c>
      <c r="F78">
        <f>'2026 Muniinfo'!D379</f>
        <v>1</v>
      </c>
      <c r="G78" t="str">
        <f>'2026 Muniinfo'!E379</f>
        <v>Ineligible</v>
      </c>
    </row>
    <row r="79" spans="1:7" ht="16.5" x14ac:dyDescent="0.3">
      <c r="A79" t="str">
        <f t="shared" si="2"/>
        <v>Chatham Township, Morris County</v>
      </c>
      <c r="B79">
        <f t="shared" si="3"/>
        <v>78</v>
      </c>
      <c r="C79" s="34" t="str">
        <f>'2026 Muniinfo'!A380</f>
        <v>1405</v>
      </c>
      <c r="D79" s="34" t="str">
        <f>'2026 Muniinfo'!B380</f>
        <v>Chatham Township</v>
      </c>
      <c r="E79" s="34" t="str">
        <f>'2026 Muniinfo'!C380</f>
        <v>Morris</v>
      </c>
      <c r="F79">
        <f>'2026 Muniinfo'!D380</f>
        <v>2</v>
      </c>
      <c r="G79" t="str">
        <f>'2026 Muniinfo'!E380</f>
        <v>Eligible</v>
      </c>
    </row>
    <row r="80" spans="1:7" ht="16.5" x14ac:dyDescent="0.3">
      <c r="A80" t="str">
        <f t="shared" si="2"/>
        <v>Cherry Hill Township, Camden County</v>
      </c>
      <c r="B80">
        <f t="shared" si="3"/>
        <v>79</v>
      </c>
      <c r="C80" s="34" t="str">
        <f>'2026 Muniinfo'!A144</f>
        <v>0409</v>
      </c>
      <c r="D80" s="34" t="str">
        <f>'2026 Muniinfo'!B144</f>
        <v>Cherry Hill Township</v>
      </c>
      <c r="E80" s="34" t="str">
        <f>'2026 Muniinfo'!C144</f>
        <v>Camden</v>
      </c>
      <c r="F80">
        <f>'2026 Muniinfo'!D144</f>
        <v>1</v>
      </c>
      <c r="G80" t="str">
        <f>'2026 Muniinfo'!E144</f>
        <v>Ineligible</v>
      </c>
    </row>
    <row r="81" spans="1:7" ht="16.5" x14ac:dyDescent="0.3">
      <c r="A81" t="str">
        <f t="shared" si="2"/>
        <v>Chesilhurst Borough, Camden County</v>
      </c>
      <c r="B81">
        <f t="shared" si="3"/>
        <v>80</v>
      </c>
      <c r="C81" s="34" t="str">
        <f>'2026 Muniinfo'!A145</f>
        <v>0410</v>
      </c>
      <c r="D81" s="34" t="str">
        <f>'2026 Muniinfo'!B145</f>
        <v>Chesilhurst Borough</v>
      </c>
      <c r="E81" s="34" t="str">
        <f>'2026 Muniinfo'!C145</f>
        <v>Camden</v>
      </c>
      <c r="F81">
        <f>'2026 Muniinfo'!D145</f>
        <v>2</v>
      </c>
      <c r="G81" t="str">
        <f>'2026 Muniinfo'!E145</f>
        <v>Eligible</v>
      </c>
    </row>
    <row r="82" spans="1:7" ht="16.5" x14ac:dyDescent="0.3">
      <c r="A82" t="str">
        <f t="shared" si="2"/>
        <v>Chester Borough, Morris County</v>
      </c>
      <c r="B82">
        <f t="shared" si="3"/>
        <v>81</v>
      </c>
      <c r="C82" s="34" t="str">
        <f>'2026 Muniinfo'!A381</f>
        <v>1406</v>
      </c>
      <c r="D82" s="34" t="str">
        <f>'2026 Muniinfo'!B381</f>
        <v>Chester Borough</v>
      </c>
      <c r="E82" s="34" t="str">
        <f>'2026 Muniinfo'!C381</f>
        <v>Morris</v>
      </c>
      <c r="F82">
        <f>'2026 Muniinfo'!D381</f>
        <v>3</v>
      </c>
      <c r="G82" t="str">
        <f>'2026 Muniinfo'!E381</f>
        <v>Eligible</v>
      </c>
    </row>
    <row r="83" spans="1:7" ht="16.5" x14ac:dyDescent="0.3">
      <c r="A83" t="str">
        <f t="shared" si="2"/>
        <v>Chester Township, Morris County</v>
      </c>
      <c r="B83">
        <f t="shared" si="3"/>
        <v>82</v>
      </c>
      <c r="C83" s="34" t="str">
        <f>'2026 Muniinfo'!A382</f>
        <v>1407</v>
      </c>
      <c r="D83" s="34" t="str">
        <f>'2026 Muniinfo'!B382</f>
        <v>Chester Township</v>
      </c>
      <c r="E83" s="34" t="str">
        <f>'2026 Muniinfo'!C382</f>
        <v>Morris</v>
      </c>
      <c r="F83">
        <f>'2026 Muniinfo'!D382</f>
        <v>1</v>
      </c>
      <c r="G83" t="str">
        <f>'2026 Muniinfo'!E382</f>
        <v>Ineligible</v>
      </c>
    </row>
    <row r="84" spans="1:7" ht="16.5" x14ac:dyDescent="0.3">
      <c r="A84" t="str">
        <f t="shared" si="2"/>
        <v>Chesterfield Township, Burlington County</v>
      </c>
      <c r="B84">
        <f t="shared" si="3"/>
        <v>83</v>
      </c>
      <c r="C84" s="34" t="str">
        <f>'2026 Muniinfo'!A102</f>
        <v>0307</v>
      </c>
      <c r="D84" s="34" t="str">
        <f>'2026 Muniinfo'!B102</f>
        <v>Chesterfield Township</v>
      </c>
      <c r="E84" s="34" t="str">
        <f>'2026 Muniinfo'!C102</f>
        <v>Burlington</v>
      </c>
      <c r="F84">
        <f>'2026 Muniinfo'!D102</f>
        <v>1</v>
      </c>
      <c r="G84" t="str">
        <f>'2026 Muniinfo'!E102</f>
        <v>Ineligible</v>
      </c>
    </row>
    <row r="85" spans="1:7" ht="16.5" x14ac:dyDescent="0.3">
      <c r="A85" t="str">
        <f t="shared" si="2"/>
        <v>Cinnaminson Township, Burlington County</v>
      </c>
      <c r="B85">
        <f t="shared" si="3"/>
        <v>84</v>
      </c>
      <c r="C85" s="34" t="str">
        <f>'2026 Muniinfo'!A103</f>
        <v>0308</v>
      </c>
      <c r="D85" s="34" t="str">
        <f>'2026 Muniinfo'!B103</f>
        <v>Cinnaminson Township</v>
      </c>
      <c r="E85" s="34" t="str">
        <f>'2026 Muniinfo'!C103</f>
        <v>Burlington</v>
      </c>
      <c r="F85">
        <f>'2026 Muniinfo'!D103</f>
        <v>2</v>
      </c>
      <c r="G85" t="str">
        <f>'2026 Muniinfo'!E103</f>
        <v>Eligible</v>
      </c>
    </row>
    <row r="86" spans="1:7" ht="16.5" x14ac:dyDescent="0.3">
      <c r="A86" t="str">
        <f t="shared" si="2"/>
        <v>Clark Township, Union County</v>
      </c>
      <c r="B86">
        <f t="shared" si="3"/>
        <v>85</v>
      </c>
      <c r="C86" s="34" t="str">
        <f>'2026 Muniinfo'!A525</f>
        <v>2002</v>
      </c>
      <c r="D86" s="34" t="str">
        <f>'2026 Muniinfo'!B525</f>
        <v>Clark Township</v>
      </c>
      <c r="E86" s="34" t="str">
        <f>'2026 Muniinfo'!C525</f>
        <v>Union</v>
      </c>
      <c r="F86">
        <f>'2026 Muniinfo'!D525</f>
        <v>3</v>
      </c>
      <c r="G86" t="str">
        <f>'2026 Muniinfo'!E525</f>
        <v>Eligible</v>
      </c>
    </row>
    <row r="87" spans="1:7" ht="16.5" x14ac:dyDescent="0.3">
      <c r="A87" t="str">
        <f t="shared" si="2"/>
        <v>Clayton Borough, Gloucester County</v>
      </c>
      <c r="B87">
        <f t="shared" si="3"/>
        <v>86</v>
      </c>
      <c r="C87" s="34" t="str">
        <f>'2026 Muniinfo'!A224</f>
        <v>0801</v>
      </c>
      <c r="D87" s="34" t="str">
        <f>'2026 Muniinfo'!B224</f>
        <v>Clayton Borough</v>
      </c>
      <c r="E87" s="34" t="str">
        <f>'2026 Muniinfo'!C224</f>
        <v>Gloucester</v>
      </c>
      <c r="F87">
        <f>'2026 Muniinfo'!D224</f>
        <v>1</v>
      </c>
      <c r="G87" t="str">
        <f>'2026 Muniinfo'!E224</f>
        <v>Ineligible</v>
      </c>
    </row>
    <row r="88" spans="1:7" ht="16.5" x14ac:dyDescent="0.3">
      <c r="A88" t="str">
        <f t="shared" si="2"/>
        <v>Clementon Borough, Camden County</v>
      </c>
      <c r="B88">
        <f t="shared" si="3"/>
        <v>87</v>
      </c>
      <c r="C88" s="34" t="str">
        <f>'2026 Muniinfo'!A146</f>
        <v>0411</v>
      </c>
      <c r="D88" s="34" t="str">
        <f>'2026 Muniinfo'!B146</f>
        <v>Clementon Borough</v>
      </c>
      <c r="E88" s="34" t="str">
        <f>'2026 Muniinfo'!C146</f>
        <v>Camden</v>
      </c>
      <c r="F88">
        <f>'2026 Muniinfo'!D146</f>
        <v>3</v>
      </c>
      <c r="G88" t="str">
        <f>'2026 Muniinfo'!E146</f>
        <v>Eligible</v>
      </c>
    </row>
    <row r="89" spans="1:7" ht="16.5" x14ac:dyDescent="0.3">
      <c r="A89" t="str">
        <f t="shared" si="2"/>
        <v>Cliffside Park Borough, Bergen County</v>
      </c>
      <c r="B89">
        <f t="shared" si="3"/>
        <v>88</v>
      </c>
      <c r="C89" s="34" t="str">
        <f>'2026 Muniinfo'!A31</f>
        <v>0206</v>
      </c>
      <c r="D89" s="34" t="str">
        <f>'2026 Muniinfo'!B31</f>
        <v>Cliffside Park Borough</v>
      </c>
      <c r="E89" s="34" t="str">
        <f>'2026 Muniinfo'!C31</f>
        <v>Bergen</v>
      </c>
      <c r="F89">
        <f>'2026 Muniinfo'!D31</f>
        <v>2</v>
      </c>
      <c r="G89" t="str">
        <f>'2026 Muniinfo'!E31</f>
        <v>Ineligible</v>
      </c>
    </row>
    <row r="90" spans="1:7" ht="16.5" x14ac:dyDescent="0.3">
      <c r="A90" t="str">
        <f t="shared" si="2"/>
        <v>Clifton City, Passaic County</v>
      </c>
      <c r="B90">
        <f t="shared" si="3"/>
        <v>89</v>
      </c>
      <c r="C90" s="34" t="str">
        <f>'2026 Muniinfo'!A449</f>
        <v>1602</v>
      </c>
      <c r="D90" s="34" t="str">
        <f>'2026 Muniinfo'!B449</f>
        <v>Clifton City</v>
      </c>
      <c r="E90" s="34" t="str">
        <f>'2026 Muniinfo'!C449</f>
        <v>Passaic</v>
      </c>
      <c r="F90">
        <f>'2026 Muniinfo'!D449</f>
        <v>2</v>
      </c>
      <c r="G90" t="str">
        <f>'2026 Muniinfo'!E449</f>
        <v>Ineligible</v>
      </c>
    </row>
    <row r="91" spans="1:7" ht="16.5" x14ac:dyDescent="0.3">
      <c r="A91" t="str">
        <f t="shared" si="2"/>
        <v>Clinton Town, Hunterdon County</v>
      </c>
      <c r="B91">
        <f t="shared" si="3"/>
        <v>90</v>
      </c>
      <c r="C91" s="34" t="str">
        <f>'2026 Muniinfo'!A264</f>
        <v>1005</v>
      </c>
      <c r="D91" s="34" t="str">
        <f>'2026 Muniinfo'!B264</f>
        <v>Clinton Town</v>
      </c>
      <c r="E91" s="34" t="str">
        <f>'2026 Muniinfo'!C264</f>
        <v>Hunterdon</v>
      </c>
      <c r="F91">
        <f>'2026 Muniinfo'!D264</f>
        <v>2</v>
      </c>
      <c r="G91" t="str">
        <f>'2026 Muniinfo'!E264</f>
        <v>Eligible</v>
      </c>
    </row>
    <row r="92" spans="1:7" ht="16.5" x14ac:dyDescent="0.3">
      <c r="A92" t="str">
        <f t="shared" si="2"/>
        <v>Clinton Township, Hunterdon County</v>
      </c>
      <c r="B92">
        <f t="shared" si="3"/>
        <v>91</v>
      </c>
      <c r="C92" s="34" t="str">
        <f>'2026 Muniinfo'!A265</f>
        <v>1006</v>
      </c>
      <c r="D92" s="34" t="str">
        <f>'2026 Muniinfo'!B265</f>
        <v>Clinton Township</v>
      </c>
      <c r="E92" s="34" t="str">
        <f>'2026 Muniinfo'!C265</f>
        <v>Hunterdon</v>
      </c>
      <c r="F92">
        <f>'2026 Muniinfo'!D265</f>
        <v>3</v>
      </c>
      <c r="G92" t="str">
        <f>'2026 Muniinfo'!E265</f>
        <v>Eligible</v>
      </c>
    </row>
    <row r="93" spans="1:7" ht="16.5" x14ac:dyDescent="0.3">
      <c r="A93" t="str">
        <f t="shared" si="2"/>
        <v>Closter Borough, Bergen County</v>
      </c>
      <c r="B93">
        <f t="shared" si="3"/>
        <v>92</v>
      </c>
      <c r="C93" s="34" t="str">
        <f>'2026 Muniinfo'!A32</f>
        <v>0207</v>
      </c>
      <c r="D93" s="34" t="str">
        <f>'2026 Muniinfo'!B32</f>
        <v>Closter Borough</v>
      </c>
      <c r="E93" s="34" t="str">
        <f>'2026 Muniinfo'!C32</f>
        <v>Bergen</v>
      </c>
      <c r="F93">
        <f>'2026 Muniinfo'!D32</f>
        <v>3</v>
      </c>
      <c r="G93" t="str">
        <f>'2026 Muniinfo'!E32</f>
        <v>Eligible</v>
      </c>
    </row>
    <row r="94" spans="1:7" ht="16.5" x14ac:dyDescent="0.3">
      <c r="A94" t="str">
        <f t="shared" si="2"/>
        <v>Collingswood Borough, Camden County</v>
      </c>
      <c r="B94">
        <f t="shared" si="3"/>
        <v>93</v>
      </c>
      <c r="C94" s="34" t="str">
        <f>'2026 Muniinfo'!A147</f>
        <v>0412</v>
      </c>
      <c r="D94" s="34" t="str">
        <f>'2026 Muniinfo'!B147</f>
        <v>Collingswood Borough</v>
      </c>
      <c r="E94" s="34" t="str">
        <f>'2026 Muniinfo'!C147</f>
        <v>Camden</v>
      </c>
      <c r="F94">
        <f>'2026 Muniinfo'!D147</f>
        <v>1</v>
      </c>
      <c r="G94" t="str">
        <f>'2026 Muniinfo'!E147</f>
        <v>Ineligible</v>
      </c>
    </row>
    <row r="95" spans="1:7" ht="16.5" x14ac:dyDescent="0.3">
      <c r="A95" t="str">
        <f t="shared" si="2"/>
        <v>Colts Neck Township, Monmouth County</v>
      </c>
      <c r="B95">
        <f t="shared" si="3"/>
        <v>94</v>
      </c>
      <c r="C95" s="34" t="str">
        <f>'2026 Muniinfo'!A331</f>
        <v>1309</v>
      </c>
      <c r="D95" s="34" t="str">
        <f>'2026 Muniinfo'!B331</f>
        <v>Colts Neck Township</v>
      </c>
      <c r="E95" s="34" t="str">
        <f>'2026 Muniinfo'!C331</f>
        <v>Monmouth</v>
      </c>
      <c r="F95">
        <f>'2026 Muniinfo'!D331</f>
        <v>1</v>
      </c>
      <c r="G95" t="str">
        <f>'2026 Muniinfo'!E331</f>
        <v>Ineligible</v>
      </c>
    </row>
    <row r="96" spans="1:7" ht="16.5" x14ac:dyDescent="0.3">
      <c r="A96" t="str">
        <f t="shared" si="2"/>
        <v>Commercial Township, Cumberland County</v>
      </c>
      <c r="B96">
        <f t="shared" si="3"/>
        <v>95</v>
      </c>
      <c r="C96" s="34" t="str">
        <f>'2026 Muniinfo'!A189</f>
        <v>0602</v>
      </c>
      <c r="D96" s="34" t="str">
        <f>'2026 Muniinfo'!B189</f>
        <v>Commercial Township</v>
      </c>
      <c r="E96" s="34" t="str">
        <f>'2026 Muniinfo'!C189</f>
        <v>Cumberland</v>
      </c>
      <c r="F96">
        <f>'2026 Muniinfo'!D189</f>
        <v>2</v>
      </c>
      <c r="G96" t="str">
        <f>'2026 Muniinfo'!E189</f>
        <v>Eligible</v>
      </c>
    </row>
    <row r="97" spans="1:7" ht="16.5" x14ac:dyDescent="0.3">
      <c r="A97" t="str">
        <f t="shared" si="2"/>
        <v>Corbin City, Atlantic County</v>
      </c>
      <c r="B97">
        <f t="shared" si="3"/>
        <v>96</v>
      </c>
      <c r="C97" s="34" t="str">
        <f>'2026 Muniinfo'!A8</f>
        <v>0106</v>
      </c>
      <c r="D97" s="34" t="str">
        <f>'2026 Muniinfo'!B8</f>
        <v>Corbin City</v>
      </c>
      <c r="E97" s="34" t="str">
        <f>'2026 Muniinfo'!C8</f>
        <v>Atlantic</v>
      </c>
      <c r="F97">
        <f>'2026 Muniinfo'!D8</f>
        <v>3</v>
      </c>
      <c r="G97" t="str">
        <f>'2026 Muniinfo'!E8</f>
        <v>Eligible</v>
      </c>
    </row>
    <row r="98" spans="1:7" ht="16.5" x14ac:dyDescent="0.3">
      <c r="A98" t="str">
        <f t="shared" si="2"/>
        <v>Cranbury Township, Middlesex County</v>
      </c>
      <c r="B98">
        <f t="shared" si="3"/>
        <v>97</v>
      </c>
      <c r="C98" s="34" t="str">
        <f>'2026 Muniinfo'!A299</f>
        <v>1202</v>
      </c>
      <c r="D98" s="34" t="str">
        <f>'2026 Muniinfo'!B299</f>
        <v>Cranbury Township</v>
      </c>
      <c r="E98" s="34" t="str">
        <f>'2026 Muniinfo'!C299</f>
        <v>Middlesex</v>
      </c>
      <c r="F98">
        <f>'2026 Muniinfo'!D299</f>
        <v>2</v>
      </c>
      <c r="G98" t="str">
        <f>'2026 Muniinfo'!E299</f>
        <v>Eligible</v>
      </c>
    </row>
    <row r="99" spans="1:7" ht="16.5" x14ac:dyDescent="0.3">
      <c r="A99" t="str">
        <f t="shared" si="2"/>
        <v>Cranford Township, Union County</v>
      </c>
      <c r="B99">
        <f t="shared" si="3"/>
        <v>98</v>
      </c>
      <c r="C99" s="34" t="str">
        <f>'2026 Muniinfo'!A526</f>
        <v>2003</v>
      </c>
      <c r="D99" s="34" t="str">
        <f>'2026 Muniinfo'!B526</f>
        <v>Cranford Township</v>
      </c>
      <c r="E99" s="34" t="str">
        <f>'2026 Muniinfo'!C526</f>
        <v>Union</v>
      </c>
      <c r="F99">
        <f>'2026 Muniinfo'!D526</f>
        <v>1</v>
      </c>
      <c r="G99" t="str">
        <f>'2026 Muniinfo'!E526</f>
        <v>Ineligible</v>
      </c>
    </row>
    <row r="100" spans="1:7" ht="16.5" x14ac:dyDescent="0.3">
      <c r="A100" t="str">
        <f t="shared" si="2"/>
        <v>Cresskill Borough, Bergen County</v>
      </c>
      <c r="B100">
        <f t="shared" si="3"/>
        <v>99</v>
      </c>
      <c r="C100" s="34" t="str">
        <f>'2026 Muniinfo'!A33</f>
        <v>0208</v>
      </c>
      <c r="D100" s="34" t="str">
        <f>'2026 Muniinfo'!B33</f>
        <v>Cresskill Borough</v>
      </c>
      <c r="E100" s="34" t="str">
        <f>'2026 Muniinfo'!C33</f>
        <v>Bergen</v>
      </c>
      <c r="F100">
        <f>'2026 Muniinfo'!D33</f>
        <v>1</v>
      </c>
      <c r="G100" t="str">
        <f>'2026 Muniinfo'!E33</f>
        <v>Ineligible</v>
      </c>
    </row>
    <row r="101" spans="1:7" ht="16.5" x14ac:dyDescent="0.3">
      <c r="A101" t="str">
        <f t="shared" si="2"/>
        <v>Deal Borough, Monmouth County</v>
      </c>
      <c r="B101">
        <f t="shared" si="3"/>
        <v>100</v>
      </c>
      <c r="C101" s="34" t="str">
        <f>'2026 Muniinfo'!A332</f>
        <v>1310</v>
      </c>
      <c r="D101" s="34" t="str">
        <f>'2026 Muniinfo'!B332</f>
        <v>Deal Borough</v>
      </c>
      <c r="E101" s="34" t="str">
        <f>'2026 Muniinfo'!C332</f>
        <v>Monmouth</v>
      </c>
      <c r="F101">
        <f>'2026 Muniinfo'!D332</f>
        <v>2</v>
      </c>
      <c r="G101" t="str">
        <f>'2026 Muniinfo'!E332</f>
        <v>Eligible</v>
      </c>
    </row>
    <row r="102" spans="1:7" ht="16.5" x14ac:dyDescent="0.3">
      <c r="A102" t="str">
        <f t="shared" si="2"/>
        <v>Deerfield Township, Cumberland County</v>
      </c>
      <c r="B102">
        <f t="shared" si="3"/>
        <v>101</v>
      </c>
      <c r="C102" s="34" t="str">
        <f>'2026 Muniinfo'!A190</f>
        <v>0603</v>
      </c>
      <c r="D102" s="34" t="str">
        <f>'2026 Muniinfo'!B190</f>
        <v>Deerfield Township</v>
      </c>
      <c r="E102" s="34" t="str">
        <f>'2026 Muniinfo'!C190</f>
        <v>Cumberland</v>
      </c>
      <c r="F102">
        <f>'2026 Muniinfo'!D190</f>
        <v>3</v>
      </c>
      <c r="G102" t="str">
        <f>'2026 Muniinfo'!E190</f>
        <v>Eligible</v>
      </c>
    </row>
    <row r="103" spans="1:7" ht="16.5" x14ac:dyDescent="0.3">
      <c r="A103" t="str">
        <f t="shared" si="2"/>
        <v>Delanco Township, Burlington County</v>
      </c>
      <c r="B103">
        <f t="shared" si="3"/>
        <v>102</v>
      </c>
      <c r="C103" s="34" t="str">
        <f>'2026 Muniinfo'!A104</f>
        <v>0309</v>
      </c>
      <c r="D103" s="34" t="str">
        <f>'2026 Muniinfo'!B104</f>
        <v>Delanco Township</v>
      </c>
      <c r="E103" s="34" t="str">
        <f>'2026 Muniinfo'!C104</f>
        <v>Burlington</v>
      </c>
      <c r="F103">
        <f>'2026 Muniinfo'!D104</f>
        <v>3</v>
      </c>
      <c r="G103" t="str">
        <f>'2026 Muniinfo'!E104</f>
        <v>Eligible</v>
      </c>
    </row>
    <row r="104" spans="1:7" ht="16.5" x14ac:dyDescent="0.3">
      <c r="A104" t="str">
        <f t="shared" si="2"/>
        <v>Delaware Township, Hunterdon County</v>
      </c>
      <c r="B104">
        <f t="shared" si="3"/>
        <v>103</v>
      </c>
      <c r="C104" s="34" t="str">
        <f>'2026 Muniinfo'!A266</f>
        <v>1007</v>
      </c>
      <c r="D104" s="34" t="str">
        <f>'2026 Muniinfo'!B266</f>
        <v>Delaware Township</v>
      </c>
      <c r="E104" s="34" t="str">
        <f>'2026 Muniinfo'!C266</f>
        <v>Hunterdon</v>
      </c>
      <c r="F104">
        <f>'2026 Muniinfo'!D266</f>
        <v>1</v>
      </c>
      <c r="G104" t="str">
        <f>'2026 Muniinfo'!E266</f>
        <v>Ineligible</v>
      </c>
    </row>
    <row r="105" spans="1:7" ht="16.5" x14ac:dyDescent="0.3">
      <c r="A105" t="str">
        <f t="shared" si="2"/>
        <v>Delran Township, Burlington County</v>
      </c>
      <c r="B105">
        <f t="shared" si="3"/>
        <v>104</v>
      </c>
      <c r="C105" s="34" t="str">
        <f>'2026 Muniinfo'!A105</f>
        <v>0310</v>
      </c>
      <c r="D105" s="34" t="str">
        <f>'2026 Muniinfo'!B105</f>
        <v>Delran Township</v>
      </c>
      <c r="E105" s="34" t="str">
        <f>'2026 Muniinfo'!C105</f>
        <v>Burlington</v>
      </c>
      <c r="F105">
        <f>'2026 Muniinfo'!D105</f>
        <v>1</v>
      </c>
      <c r="G105" t="str">
        <f>'2026 Muniinfo'!E105</f>
        <v>Ineligible</v>
      </c>
    </row>
    <row r="106" spans="1:7" ht="16.5" x14ac:dyDescent="0.3">
      <c r="A106" t="str">
        <f t="shared" si="2"/>
        <v>Demarest Borough, Bergen County</v>
      </c>
      <c r="B106">
        <f t="shared" si="3"/>
        <v>105</v>
      </c>
      <c r="C106" s="34" t="str">
        <f>'2026 Muniinfo'!A34</f>
        <v>0209</v>
      </c>
      <c r="D106" s="34" t="str">
        <f>'2026 Muniinfo'!B34</f>
        <v>Demarest Borough</v>
      </c>
      <c r="E106" s="34" t="str">
        <f>'2026 Muniinfo'!C34</f>
        <v>Bergen</v>
      </c>
      <c r="F106">
        <f>'2026 Muniinfo'!D34</f>
        <v>2</v>
      </c>
      <c r="G106" t="str">
        <f>'2026 Muniinfo'!E34</f>
        <v>Eligible</v>
      </c>
    </row>
    <row r="107" spans="1:7" ht="16.5" x14ac:dyDescent="0.3">
      <c r="A107" t="str">
        <f t="shared" si="2"/>
        <v>Dennis Township, Cape May County</v>
      </c>
      <c r="B107">
        <f t="shared" si="3"/>
        <v>106</v>
      </c>
      <c r="C107" s="34" t="str">
        <f>'2026 Muniinfo'!A175</f>
        <v>0504</v>
      </c>
      <c r="D107" s="34" t="str">
        <f>'2026 Muniinfo'!B175</f>
        <v>Dennis Township</v>
      </c>
      <c r="E107" s="34" t="str">
        <f>'2026 Muniinfo'!C175</f>
        <v>Cape May</v>
      </c>
      <c r="F107">
        <f>'2026 Muniinfo'!D175</f>
        <v>3</v>
      </c>
      <c r="G107" t="str">
        <f>'2026 Muniinfo'!E175</f>
        <v>Eligible</v>
      </c>
    </row>
    <row r="108" spans="1:7" ht="16.5" x14ac:dyDescent="0.3">
      <c r="A108" t="str">
        <f t="shared" si="2"/>
        <v>Denville Township, Morris County</v>
      </c>
      <c r="B108">
        <f t="shared" si="3"/>
        <v>107</v>
      </c>
      <c r="C108" s="34" t="str">
        <f>'2026 Muniinfo'!A383</f>
        <v>1408</v>
      </c>
      <c r="D108" s="34" t="str">
        <f>'2026 Muniinfo'!B383</f>
        <v>Denville Township</v>
      </c>
      <c r="E108" s="34" t="str">
        <f>'2026 Muniinfo'!C383</f>
        <v>Morris</v>
      </c>
      <c r="F108">
        <f>'2026 Muniinfo'!D383</f>
        <v>2</v>
      </c>
      <c r="G108" t="str">
        <f>'2026 Muniinfo'!E383</f>
        <v>Eligible</v>
      </c>
    </row>
    <row r="109" spans="1:7" ht="16.5" x14ac:dyDescent="0.3">
      <c r="A109" t="str">
        <f t="shared" si="2"/>
        <v>Deptford Township, Gloucester County</v>
      </c>
      <c r="B109">
        <f t="shared" si="3"/>
        <v>108</v>
      </c>
      <c r="C109" s="34" t="str">
        <f>'2026 Muniinfo'!A225</f>
        <v>0802</v>
      </c>
      <c r="D109" s="34" t="str">
        <f>'2026 Muniinfo'!B225</f>
        <v>Deptford Township</v>
      </c>
      <c r="E109" s="34" t="str">
        <f>'2026 Muniinfo'!C225</f>
        <v>Gloucester</v>
      </c>
      <c r="F109">
        <f>'2026 Muniinfo'!D225</f>
        <v>2</v>
      </c>
      <c r="G109" t="str">
        <f>'2026 Muniinfo'!E225</f>
        <v>Eligible</v>
      </c>
    </row>
    <row r="110" spans="1:7" ht="16.5" x14ac:dyDescent="0.3">
      <c r="A110" t="str">
        <f t="shared" si="2"/>
        <v>Dover Town, Morris County</v>
      </c>
      <c r="B110">
        <f t="shared" si="3"/>
        <v>109</v>
      </c>
      <c r="C110" s="34" t="str">
        <f>'2026 Muniinfo'!A384</f>
        <v>1409</v>
      </c>
      <c r="D110" s="34" t="str">
        <f>'2026 Muniinfo'!B384</f>
        <v>Dover Town</v>
      </c>
      <c r="E110" s="34" t="str">
        <f>'2026 Muniinfo'!C384</f>
        <v>Morris</v>
      </c>
      <c r="F110">
        <f>'2026 Muniinfo'!D384</f>
        <v>3</v>
      </c>
      <c r="G110" t="str">
        <f>'2026 Muniinfo'!E384</f>
        <v>Ineligible</v>
      </c>
    </row>
    <row r="111" spans="1:7" ht="16.5" x14ac:dyDescent="0.3">
      <c r="A111" t="str">
        <f t="shared" si="2"/>
        <v>Downe Township, Cumberland County</v>
      </c>
      <c r="B111">
        <f t="shared" si="3"/>
        <v>110</v>
      </c>
      <c r="C111" s="34" t="str">
        <f>'2026 Muniinfo'!A191</f>
        <v>0604</v>
      </c>
      <c r="D111" s="34" t="str">
        <f>'2026 Muniinfo'!B191</f>
        <v>Downe Township</v>
      </c>
      <c r="E111" s="34" t="str">
        <f>'2026 Muniinfo'!C191</f>
        <v>Cumberland</v>
      </c>
      <c r="F111">
        <f>'2026 Muniinfo'!D191</f>
        <v>1</v>
      </c>
      <c r="G111" t="str">
        <f>'2026 Muniinfo'!E191</f>
        <v>Ineligible</v>
      </c>
    </row>
    <row r="112" spans="1:7" ht="16.5" x14ac:dyDescent="0.3">
      <c r="A112" t="str">
        <f t="shared" si="2"/>
        <v>Dumont Borough, Bergen County</v>
      </c>
      <c r="B112">
        <f t="shared" si="3"/>
        <v>111</v>
      </c>
      <c r="C112" s="34" t="str">
        <f>'2026 Muniinfo'!A35</f>
        <v>0210</v>
      </c>
      <c r="D112" s="34" t="str">
        <f>'2026 Muniinfo'!B35</f>
        <v>Dumont Borough</v>
      </c>
      <c r="E112" s="34" t="str">
        <f>'2026 Muniinfo'!C35</f>
        <v>Bergen</v>
      </c>
      <c r="F112">
        <f>'2026 Muniinfo'!D35</f>
        <v>3</v>
      </c>
      <c r="G112" t="str">
        <f>'2026 Muniinfo'!E35</f>
        <v>Eligible</v>
      </c>
    </row>
    <row r="113" spans="1:7" ht="16.5" x14ac:dyDescent="0.3">
      <c r="A113" t="str">
        <f t="shared" si="2"/>
        <v>Dunellen Borough, Middlesex County</v>
      </c>
      <c r="B113">
        <f t="shared" si="3"/>
        <v>112</v>
      </c>
      <c r="C113" s="34" t="str">
        <f>'2026 Muniinfo'!A300</f>
        <v>1203</v>
      </c>
      <c r="D113" s="34" t="str">
        <f>'2026 Muniinfo'!B300</f>
        <v>Dunellen Borough</v>
      </c>
      <c r="E113" s="34" t="str">
        <f>'2026 Muniinfo'!C300</f>
        <v>Middlesex</v>
      </c>
      <c r="F113">
        <f>'2026 Muniinfo'!D300</f>
        <v>3</v>
      </c>
      <c r="G113" t="str">
        <f>'2026 Muniinfo'!E300</f>
        <v>Eligible</v>
      </c>
    </row>
    <row r="114" spans="1:7" ht="16.5" x14ac:dyDescent="0.3">
      <c r="A114" t="str">
        <f t="shared" si="2"/>
        <v>Eagleswood Township, Ocean County</v>
      </c>
      <c r="B114">
        <f t="shared" si="3"/>
        <v>113</v>
      </c>
      <c r="C114" s="34" t="str">
        <f>'2026 Muniinfo'!A422</f>
        <v>1508</v>
      </c>
      <c r="D114" s="34" t="str">
        <f>'2026 Muniinfo'!B422</f>
        <v>Eagleswood Township</v>
      </c>
      <c r="E114" s="34" t="str">
        <f>'2026 Muniinfo'!C422</f>
        <v>Ocean</v>
      </c>
      <c r="F114">
        <f>'2026 Muniinfo'!D422</f>
        <v>2</v>
      </c>
      <c r="G114" t="str">
        <f>'2026 Muniinfo'!E422</f>
        <v>Eligible</v>
      </c>
    </row>
    <row r="115" spans="1:7" ht="16.5" x14ac:dyDescent="0.3">
      <c r="A115" t="str">
        <f t="shared" si="2"/>
        <v>East Amwell Township, Hunterdon County</v>
      </c>
      <c r="B115">
        <f t="shared" si="3"/>
        <v>114</v>
      </c>
      <c r="C115" s="34" t="str">
        <f>'2026 Muniinfo'!A267</f>
        <v>1008</v>
      </c>
      <c r="D115" s="34" t="str">
        <f>'2026 Muniinfo'!B267</f>
        <v>East Amwell Township</v>
      </c>
      <c r="E115" s="34" t="str">
        <f>'2026 Muniinfo'!C267</f>
        <v>Hunterdon</v>
      </c>
      <c r="F115">
        <f>'2026 Muniinfo'!D267</f>
        <v>2</v>
      </c>
      <c r="G115" t="str">
        <f>'2026 Muniinfo'!E267</f>
        <v>Eligible</v>
      </c>
    </row>
    <row r="116" spans="1:7" ht="16.5" x14ac:dyDescent="0.3">
      <c r="A116" t="str">
        <f t="shared" si="2"/>
        <v>East Brunswick Township, Middlesex County</v>
      </c>
      <c r="B116">
        <f t="shared" si="3"/>
        <v>115</v>
      </c>
      <c r="C116" s="34" t="str">
        <f>'2026 Muniinfo'!A301</f>
        <v>1204</v>
      </c>
      <c r="D116" s="34" t="str">
        <f>'2026 Muniinfo'!B301</f>
        <v>East Brunswick Township</v>
      </c>
      <c r="E116" s="34" t="str">
        <f>'2026 Muniinfo'!C301</f>
        <v>Middlesex</v>
      </c>
      <c r="F116">
        <f>'2026 Muniinfo'!D301</f>
        <v>1</v>
      </c>
      <c r="G116" t="str">
        <f>'2026 Muniinfo'!E301</f>
        <v>Ineligible</v>
      </c>
    </row>
    <row r="117" spans="1:7" ht="16.5" x14ac:dyDescent="0.3">
      <c r="A117" t="str">
        <f t="shared" si="2"/>
        <v>East Greenwich Township, Gloucester County</v>
      </c>
      <c r="B117">
        <f t="shared" si="3"/>
        <v>116</v>
      </c>
      <c r="C117" s="34" t="str">
        <f>'2026 Muniinfo'!A226</f>
        <v>0803</v>
      </c>
      <c r="D117" s="34" t="str">
        <f>'2026 Muniinfo'!B226</f>
        <v>East Greenwich Township</v>
      </c>
      <c r="E117" s="34" t="str">
        <f>'2026 Muniinfo'!C226</f>
        <v>Gloucester</v>
      </c>
      <c r="F117">
        <f>'2026 Muniinfo'!D226</f>
        <v>3</v>
      </c>
      <c r="G117" t="str">
        <f>'2026 Muniinfo'!E226</f>
        <v>Eligible</v>
      </c>
    </row>
    <row r="118" spans="1:7" ht="16.5" x14ac:dyDescent="0.3">
      <c r="A118" t="str">
        <f t="shared" si="2"/>
        <v>East Hanover Township, Morris County</v>
      </c>
      <c r="B118">
        <f t="shared" si="3"/>
        <v>117</v>
      </c>
      <c r="C118" s="34" t="str">
        <f>'2026 Muniinfo'!A385</f>
        <v>1410</v>
      </c>
      <c r="D118" s="34" t="str">
        <f>'2026 Muniinfo'!B385</f>
        <v>East Hanover Township</v>
      </c>
      <c r="E118" s="34" t="str">
        <f>'2026 Muniinfo'!C385</f>
        <v>Morris</v>
      </c>
      <c r="F118">
        <f>'2026 Muniinfo'!D385</f>
        <v>1</v>
      </c>
      <c r="G118" t="str">
        <f>'2026 Muniinfo'!E385</f>
        <v>Ineligible</v>
      </c>
    </row>
    <row r="119" spans="1:7" ht="16.5" x14ac:dyDescent="0.3">
      <c r="A119" t="str">
        <f t="shared" si="2"/>
        <v>East Newark Borough, Hudson County</v>
      </c>
      <c r="B119">
        <f t="shared" si="3"/>
        <v>118</v>
      </c>
      <c r="C119" s="34" t="str">
        <f>'2026 Muniinfo'!A249</f>
        <v>0902</v>
      </c>
      <c r="D119" s="34" t="str">
        <f>'2026 Muniinfo'!B249</f>
        <v>East Newark Borough</v>
      </c>
      <c r="E119" s="34" t="str">
        <f>'2026 Muniinfo'!C249</f>
        <v>Hudson</v>
      </c>
      <c r="F119">
        <f>'2026 Muniinfo'!D249</f>
        <v>2</v>
      </c>
      <c r="G119" t="str">
        <f>'2026 Muniinfo'!E249</f>
        <v>Ineligible</v>
      </c>
    </row>
    <row r="120" spans="1:7" ht="16.5" x14ac:dyDescent="0.3">
      <c r="A120" t="str">
        <f t="shared" si="2"/>
        <v>East Orange City, Essex County</v>
      </c>
      <c r="B120">
        <f t="shared" si="3"/>
        <v>119</v>
      </c>
      <c r="C120" s="34" t="str">
        <f>'2026 Muniinfo'!A206</f>
        <v>0705</v>
      </c>
      <c r="D120" s="34" t="str">
        <f>'2026 Muniinfo'!B206</f>
        <v>East Orange City</v>
      </c>
      <c r="E120" s="34" t="str">
        <f>'2026 Muniinfo'!C206</f>
        <v>Essex</v>
      </c>
      <c r="F120">
        <f>'2026 Muniinfo'!D206</f>
        <v>1</v>
      </c>
      <c r="G120" t="str">
        <f>'2026 Muniinfo'!E206</f>
        <v>Ineligible</v>
      </c>
    </row>
    <row r="121" spans="1:7" ht="16.5" x14ac:dyDescent="0.3">
      <c r="A121" t="str">
        <f t="shared" si="2"/>
        <v>East Rutherford Borough, Bergen County</v>
      </c>
      <c r="B121">
        <f t="shared" si="3"/>
        <v>120</v>
      </c>
      <c r="C121" s="34" t="str">
        <f>'2026 Muniinfo'!A37</f>
        <v>0212</v>
      </c>
      <c r="D121" s="34" t="str">
        <f>'2026 Muniinfo'!B37</f>
        <v>East Rutherford Borough</v>
      </c>
      <c r="E121" s="34" t="str">
        <f>'2026 Muniinfo'!C37</f>
        <v>Bergen</v>
      </c>
      <c r="F121">
        <f>'2026 Muniinfo'!D37</f>
        <v>2</v>
      </c>
      <c r="G121" t="str">
        <f>'2026 Muniinfo'!E37</f>
        <v>Eligible</v>
      </c>
    </row>
    <row r="122" spans="1:7" ht="16.5" x14ac:dyDescent="0.3">
      <c r="A122" t="str">
        <f t="shared" si="2"/>
        <v>East Windsor Township, Mercer County</v>
      </c>
      <c r="B122">
        <f t="shared" si="3"/>
        <v>121</v>
      </c>
      <c r="C122" s="34" t="str">
        <f>'2026 Muniinfo'!A286</f>
        <v>1101</v>
      </c>
      <c r="D122" s="34" t="str">
        <f>'2026 Muniinfo'!B286</f>
        <v>East Windsor Township</v>
      </c>
      <c r="E122" s="34" t="str">
        <f>'2026 Muniinfo'!C286</f>
        <v>Mercer</v>
      </c>
      <c r="F122">
        <f>'2026 Muniinfo'!D286</f>
        <v>3</v>
      </c>
      <c r="G122" t="str">
        <f>'2026 Muniinfo'!E286</f>
        <v>Eligible</v>
      </c>
    </row>
    <row r="123" spans="1:7" ht="16.5" x14ac:dyDescent="0.3">
      <c r="A123" t="str">
        <f t="shared" si="2"/>
        <v>Eastampton Township, Burlington County</v>
      </c>
      <c r="B123">
        <f t="shared" si="3"/>
        <v>122</v>
      </c>
      <c r="C123" s="34" t="str">
        <f>'2026 Muniinfo'!A106</f>
        <v>0311</v>
      </c>
      <c r="D123" s="34" t="str">
        <f>'2026 Muniinfo'!B106</f>
        <v>Eastampton Township</v>
      </c>
      <c r="E123" s="34" t="str">
        <f>'2026 Muniinfo'!C106</f>
        <v>Burlington</v>
      </c>
      <c r="F123">
        <f>'2026 Muniinfo'!D106</f>
        <v>2</v>
      </c>
      <c r="G123" t="str">
        <f>'2026 Muniinfo'!E106</f>
        <v>Eligible</v>
      </c>
    </row>
    <row r="124" spans="1:7" ht="16.5" x14ac:dyDescent="0.3">
      <c r="A124" t="str">
        <f t="shared" si="2"/>
        <v>Eatontown Borough, Monmouth County</v>
      </c>
      <c r="B124">
        <f t="shared" si="3"/>
        <v>123</v>
      </c>
      <c r="C124" s="34" t="str">
        <f>'2026 Muniinfo'!A333</f>
        <v>1311</v>
      </c>
      <c r="D124" s="34" t="str">
        <f>'2026 Muniinfo'!B333</f>
        <v>Eatontown Borough</v>
      </c>
      <c r="E124" s="34" t="str">
        <f>'2026 Muniinfo'!C333</f>
        <v>Monmouth</v>
      </c>
      <c r="F124">
        <f>'2026 Muniinfo'!D333</f>
        <v>3</v>
      </c>
      <c r="G124" t="str">
        <f>'2026 Muniinfo'!E333</f>
        <v>Eligible</v>
      </c>
    </row>
    <row r="125" spans="1:7" ht="16.5" x14ac:dyDescent="0.3">
      <c r="A125" t="str">
        <f t="shared" si="2"/>
        <v>Edgewater Borough, Bergen County</v>
      </c>
      <c r="B125">
        <f t="shared" si="3"/>
        <v>124</v>
      </c>
      <c r="C125" s="34" t="str">
        <f>'2026 Muniinfo'!A38</f>
        <v>0213</v>
      </c>
      <c r="D125" s="34" t="str">
        <f>'2026 Muniinfo'!B38</f>
        <v>Edgewater Borough</v>
      </c>
      <c r="E125" s="34" t="str">
        <f>'2026 Muniinfo'!C38</f>
        <v>Bergen</v>
      </c>
      <c r="F125">
        <f>'2026 Muniinfo'!D38</f>
        <v>3</v>
      </c>
      <c r="G125" t="str">
        <f>'2026 Muniinfo'!E38</f>
        <v>Ineligible</v>
      </c>
    </row>
    <row r="126" spans="1:7" ht="16.5" x14ac:dyDescent="0.3">
      <c r="A126" t="str">
        <f t="shared" si="2"/>
        <v>Edgewater Park Township, Burlington County</v>
      </c>
      <c r="B126">
        <f t="shared" si="3"/>
        <v>125</v>
      </c>
      <c r="C126" s="34" t="str">
        <f>'2026 Muniinfo'!A107</f>
        <v>0312</v>
      </c>
      <c r="D126" s="34" t="str">
        <f>'2026 Muniinfo'!B107</f>
        <v>Edgewater Park Township</v>
      </c>
      <c r="E126" s="34" t="str">
        <f>'2026 Muniinfo'!C107</f>
        <v>Burlington</v>
      </c>
      <c r="F126">
        <f>'2026 Muniinfo'!D107</f>
        <v>3</v>
      </c>
      <c r="G126" t="str">
        <f>'2026 Muniinfo'!E107</f>
        <v>Eligible</v>
      </c>
    </row>
    <row r="127" spans="1:7" ht="16.5" x14ac:dyDescent="0.3">
      <c r="A127" t="str">
        <f t="shared" si="2"/>
        <v>Edison Township, Middlesex County</v>
      </c>
      <c r="B127">
        <f t="shared" si="3"/>
        <v>126</v>
      </c>
      <c r="C127" s="34" t="str">
        <f>'2026 Muniinfo'!A302</f>
        <v>1205</v>
      </c>
      <c r="D127" s="34" t="str">
        <f>'2026 Muniinfo'!B302</f>
        <v>Edison Township</v>
      </c>
      <c r="E127" s="34" t="str">
        <f>'2026 Muniinfo'!C302</f>
        <v>Middlesex</v>
      </c>
      <c r="F127">
        <f>'2026 Muniinfo'!D302</f>
        <v>2</v>
      </c>
      <c r="G127" t="str">
        <f>'2026 Muniinfo'!E302</f>
        <v>Ineligible</v>
      </c>
    </row>
    <row r="128" spans="1:7" ht="16.5" x14ac:dyDescent="0.3">
      <c r="A128" t="str">
        <f t="shared" si="2"/>
        <v>Egg Harbor City, Atlantic County</v>
      </c>
      <c r="B128">
        <f t="shared" si="3"/>
        <v>127</v>
      </c>
      <c r="C128" s="34" t="str">
        <f>'2026 Muniinfo'!A9</f>
        <v>0107</v>
      </c>
      <c r="D128" s="34" t="str">
        <f>'2026 Muniinfo'!B9</f>
        <v>Egg Harbor City</v>
      </c>
      <c r="E128" s="34" t="str">
        <f>'2026 Muniinfo'!C9</f>
        <v>Atlantic</v>
      </c>
      <c r="F128">
        <f>'2026 Muniinfo'!D9</f>
        <v>1</v>
      </c>
      <c r="G128" t="str">
        <f>'2026 Muniinfo'!E9</f>
        <v>Ineligible</v>
      </c>
    </row>
    <row r="129" spans="1:7" ht="16.5" x14ac:dyDescent="0.3">
      <c r="A129" t="str">
        <f t="shared" si="2"/>
        <v>Egg Harbor Township, Atlantic County</v>
      </c>
      <c r="B129">
        <f t="shared" si="3"/>
        <v>128</v>
      </c>
      <c r="C129" s="34" t="str">
        <f>'2026 Muniinfo'!A10</f>
        <v>0108</v>
      </c>
      <c r="D129" s="34" t="str">
        <f>'2026 Muniinfo'!B10</f>
        <v>Egg Harbor Township</v>
      </c>
      <c r="E129" s="34" t="str">
        <f>'2026 Muniinfo'!C10</f>
        <v>Atlantic</v>
      </c>
      <c r="F129">
        <f>'2026 Muniinfo'!D10</f>
        <v>2</v>
      </c>
      <c r="G129" t="str">
        <f>'2026 Muniinfo'!E10</f>
        <v>Eligible</v>
      </c>
    </row>
    <row r="130" spans="1:7" ht="16.5" x14ac:dyDescent="0.3">
      <c r="A130" t="str">
        <f t="shared" si="2"/>
        <v>Elizabeth City, Union County</v>
      </c>
      <c r="B130">
        <f t="shared" si="3"/>
        <v>129</v>
      </c>
      <c r="C130" s="34" t="str">
        <f>'2026 Muniinfo'!A527</f>
        <v>2004</v>
      </c>
      <c r="D130" s="34" t="str">
        <f>'2026 Muniinfo'!B527</f>
        <v>Elizabeth City</v>
      </c>
      <c r="E130" s="34" t="str">
        <f>'2026 Muniinfo'!C527</f>
        <v>Union</v>
      </c>
      <c r="F130">
        <f>'2026 Muniinfo'!D527</f>
        <v>2</v>
      </c>
      <c r="G130" t="str">
        <f>'2026 Muniinfo'!E527</f>
        <v>Ineligible</v>
      </c>
    </row>
    <row r="131" spans="1:7" ht="16.5" x14ac:dyDescent="0.3">
      <c r="A131" t="str">
        <f t="shared" ref="A131:A194" si="4">D131&amp;", "&amp;E131&amp;" County"</f>
        <v>Elk Township, Gloucester County</v>
      </c>
      <c r="B131">
        <f t="shared" si="3"/>
        <v>130</v>
      </c>
      <c r="C131" s="34" t="str">
        <f>'2026 Muniinfo'!A227</f>
        <v>0804</v>
      </c>
      <c r="D131" s="34" t="str">
        <f>'2026 Muniinfo'!B227</f>
        <v>Elk Township</v>
      </c>
      <c r="E131" s="34" t="str">
        <f>'2026 Muniinfo'!C227</f>
        <v>Gloucester</v>
      </c>
      <c r="F131">
        <f>'2026 Muniinfo'!D227</f>
        <v>1</v>
      </c>
      <c r="G131" t="str">
        <f>'2026 Muniinfo'!E227</f>
        <v>Ineligible</v>
      </c>
    </row>
    <row r="132" spans="1:7" ht="16.5" x14ac:dyDescent="0.3">
      <c r="A132" t="str">
        <f t="shared" si="4"/>
        <v>Elmer Borough, Salem County</v>
      </c>
      <c r="B132">
        <f t="shared" si="3"/>
        <v>131</v>
      </c>
      <c r="C132" s="34" t="str">
        <f>'2026 Muniinfo'!A465</f>
        <v>1702</v>
      </c>
      <c r="D132" s="34" t="str">
        <f>'2026 Muniinfo'!B465</f>
        <v>Elmer Borough</v>
      </c>
      <c r="E132" s="34" t="str">
        <f>'2026 Muniinfo'!C465</f>
        <v>Salem</v>
      </c>
      <c r="F132">
        <f>'2026 Muniinfo'!D465</f>
        <v>3</v>
      </c>
      <c r="G132" t="str">
        <f>'2026 Muniinfo'!E465</f>
        <v>Eligible</v>
      </c>
    </row>
    <row r="133" spans="1:7" ht="16.5" x14ac:dyDescent="0.3">
      <c r="A133" t="str">
        <f t="shared" si="4"/>
        <v>Elmwood Park Borough, Bergen County</v>
      </c>
      <c r="B133">
        <f t="shared" ref="B133:B196" si="5">B132+1</f>
        <v>132</v>
      </c>
      <c r="C133" s="34" t="str">
        <f>'2026 Muniinfo'!A36</f>
        <v>0211</v>
      </c>
      <c r="D133" s="34" t="str">
        <f>'2026 Muniinfo'!B36</f>
        <v>Elmwood Park Borough</v>
      </c>
      <c r="E133" s="34" t="str">
        <f>'2026 Muniinfo'!C36</f>
        <v>Bergen</v>
      </c>
      <c r="F133">
        <f>'2026 Muniinfo'!D36</f>
        <v>1</v>
      </c>
      <c r="G133" t="str">
        <f>'2026 Muniinfo'!E36</f>
        <v>Ineligible</v>
      </c>
    </row>
    <row r="134" spans="1:7" ht="16.5" x14ac:dyDescent="0.3">
      <c r="A134" t="str">
        <f t="shared" si="4"/>
        <v>Elsinboro Township, Salem County</v>
      </c>
      <c r="B134">
        <f t="shared" si="5"/>
        <v>133</v>
      </c>
      <c r="C134" s="34" t="str">
        <f>'2026 Muniinfo'!A466</f>
        <v>1703</v>
      </c>
      <c r="D134" s="34" t="str">
        <f>'2026 Muniinfo'!B466</f>
        <v>Elsinboro Township</v>
      </c>
      <c r="E134" s="34" t="str">
        <f>'2026 Muniinfo'!C466</f>
        <v>Salem</v>
      </c>
      <c r="F134">
        <f>'2026 Muniinfo'!D466</f>
        <v>1</v>
      </c>
      <c r="G134" t="str">
        <f>'2026 Muniinfo'!E466</f>
        <v>Ineligible</v>
      </c>
    </row>
    <row r="135" spans="1:7" ht="16.5" x14ac:dyDescent="0.3">
      <c r="A135" t="str">
        <f t="shared" si="4"/>
        <v>Emerson Borough, Bergen County</v>
      </c>
      <c r="B135">
        <f t="shared" si="5"/>
        <v>134</v>
      </c>
      <c r="C135" s="34" t="str">
        <f>'2026 Muniinfo'!A39</f>
        <v>0214</v>
      </c>
      <c r="D135" s="34" t="str">
        <f>'2026 Muniinfo'!B39</f>
        <v>Emerson Borough</v>
      </c>
      <c r="E135" s="34" t="str">
        <f>'2026 Muniinfo'!C39</f>
        <v>Bergen</v>
      </c>
      <c r="F135">
        <f>'2026 Muniinfo'!D39</f>
        <v>1</v>
      </c>
      <c r="G135" t="str">
        <f>'2026 Muniinfo'!E39</f>
        <v>Ineligible</v>
      </c>
    </row>
    <row r="136" spans="1:7" ht="16.5" x14ac:dyDescent="0.3">
      <c r="A136" t="str">
        <f t="shared" si="4"/>
        <v>Englewood City, Bergen County</v>
      </c>
      <c r="B136">
        <f t="shared" si="5"/>
        <v>135</v>
      </c>
      <c r="C136" s="34" t="str">
        <f>'2026 Muniinfo'!A40</f>
        <v>0215</v>
      </c>
      <c r="D136" s="34" t="str">
        <f>'2026 Muniinfo'!B40</f>
        <v>Englewood City</v>
      </c>
      <c r="E136" s="34" t="str">
        <f>'2026 Muniinfo'!C40</f>
        <v>Bergen</v>
      </c>
      <c r="F136">
        <f>'2026 Muniinfo'!D40</f>
        <v>2</v>
      </c>
      <c r="G136" t="str">
        <f>'2026 Muniinfo'!E40</f>
        <v>Eligible</v>
      </c>
    </row>
    <row r="137" spans="1:7" ht="16.5" x14ac:dyDescent="0.3">
      <c r="A137" t="str">
        <f t="shared" si="4"/>
        <v>Englewood Cliffs Borough, Bergen County</v>
      </c>
      <c r="B137">
        <f t="shared" si="5"/>
        <v>136</v>
      </c>
      <c r="C137" s="34" t="str">
        <f>'2026 Muniinfo'!A41</f>
        <v>0216</v>
      </c>
      <c r="D137" s="34" t="str">
        <f>'2026 Muniinfo'!B41</f>
        <v>Englewood Cliffs Borough</v>
      </c>
      <c r="E137" s="34" t="str">
        <f>'2026 Muniinfo'!C41</f>
        <v>Bergen</v>
      </c>
      <c r="F137">
        <f>'2026 Muniinfo'!D41</f>
        <v>3</v>
      </c>
      <c r="G137" t="str">
        <f>'2026 Muniinfo'!E41</f>
        <v>Ineligible</v>
      </c>
    </row>
    <row r="138" spans="1:7" ht="16.5" x14ac:dyDescent="0.3">
      <c r="A138" t="str">
        <f t="shared" si="4"/>
        <v>Englishtown Borough, Monmouth County</v>
      </c>
      <c r="B138">
        <f t="shared" si="5"/>
        <v>137</v>
      </c>
      <c r="C138" s="34" t="str">
        <f>'2026 Muniinfo'!A334</f>
        <v>1312</v>
      </c>
      <c r="D138" s="34" t="str">
        <f>'2026 Muniinfo'!B334</f>
        <v>Englishtown Borough</v>
      </c>
      <c r="E138" s="34" t="str">
        <f>'2026 Muniinfo'!C334</f>
        <v>Monmouth</v>
      </c>
      <c r="F138">
        <f>'2026 Muniinfo'!D334</f>
        <v>1</v>
      </c>
      <c r="G138" t="str">
        <f>'2026 Muniinfo'!E334</f>
        <v>Ineligible</v>
      </c>
    </row>
    <row r="139" spans="1:7" ht="16.5" x14ac:dyDescent="0.3">
      <c r="A139" t="str">
        <f t="shared" si="4"/>
        <v>Essex Fells Township, Essex County</v>
      </c>
      <c r="B139">
        <f t="shared" si="5"/>
        <v>138</v>
      </c>
      <c r="C139" s="34" t="str">
        <f>'2026 Muniinfo'!A207</f>
        <v>0706</v>
      </c>
      <c r="D139" s="34" t="str">
        <f>'2026 Muniinfo'!B207</f>
        <v>Essex Fells Township</v>
      </c>
      <c r="E139" s="34" t="str">
        <f>'2026 Muniinfo'!C207</f>
        <v>Essex</v>
      </c>
      <c r="F139">
        <f>'2026 Muniinfo'!D207</f>
        <v>2</v>
      </c>
      <c r="G139" t="str">
        <f>'2026 Muniinfo'!E207</f>
        <v>Eligible</v>
      </c>
    </row>
    <row r="140" spans="1:7" ht="16.5" x14ac:dyDescent="0.3">
      <c r="A140" t="str">
        <f t="shared" si="4"/>
        <v>Estell Manor City, Atlantic County</v>
      </c>
      <c r="B140">
        <f t="shared" si="5"/>
        <v>139</v>
      </c>
      <c r="C140" s="34" t="str">
        <f>'2026 Muniinfo'!A11</f>
        <v>0109</v>
      </c>
      <c r="D140" s="34" t="str">
        <f>'2026 Muniinfo'!B11</f>
        <v>Estell Manor City</v>
      </c>
      <c r="E140" s="34" t="str">
        <f>'2026 Muniinfo'!C11</f>
        <v>Atlantic</v>
      </c>
      <c r="F140">
        <f>'2026 Muniinfo'!D11</f>
        <v>3</v>
      </c>
      <c r="G140" t="str">
        <f>'2026 Muniinfo'!E11</f>
        <v>Eligible</v>
      </c>
    </row>
    <row r="141" spans="1:7" ht="16.5" x14ac:dyDescent="0.3">
      <c r="A141" t="str">
        <f t="shared" si="4"/>
        <v>Evesham Township, Burlington County</v>
      </c>
      <c r="B141">
        <f t="shared" si="5"/>
        <v>140</v>
      </c>
      <c r="C141" s="34" t="str">
        <f>'2026 Muniinfo'!A108</f>
        <v>0313</v>
      </c>
      <c r="D141" s="34" t="str">
        <f>'2026 Muniinfo'!B108</f>
        <v>Evesham Township</v>
      </c>
      <c r="E141" s="34" t="str">
        <f>'2026 Muniinfo'!C108</f>
        <v>Burlington</v>
      </c>
      <c r="F141">
        <f>'2026 Muniinfo'!D108</f>
        <v>1</v>
      </c>
      <c r="G141" t="str">
        <f>'2026 Muniinfo'!E108</f>
        <v>Ineligible</v>
      </c>
    </row>
    <row r="142" spans="1:7" ht="16.5" x14ac:dyDescent="0.3">
      <c r="A142" t="str">
        <f t="shared" si="4"/>
        <v>Ewing Township, Mercer County</v>
      </c>
      <c r="B142">
        <f t="shared" si="5"/>
        <v>141</v>
      </c>
      <c r="C142" s="34" t="str">
        <f>'2026 Muniinfo'!A287</f>
        <v>1102</v>
      </c>
      <c r="D142" s="34" t="str">
        <f>'2026 Muniinfo'!B287</f>
        <v>Ewing Township</v>
      </c>
      <c r="E142" s="34" t="str">
        <f>'2026 Muniinfo'!C287</f>
        <v>Mercer</v>
      </c>
      <c r="F142">
        <f>'2026 Muniinfo'!D287</f>
        <v>1</v>
      </c>
      <c r="G142" t="str">
        <f>'2026 Muniinfo'!E287</f>
        <v>Ineligible</v>
      </c>
    </row>
    <row r="143" spans="1:7" ht="16.5" x14ac:dyDescent="0.3">
      <c r="A143" t="str">
        <f t="shared" si="4"/>
        <v>Fair Haven Borough, Monmouth County</v>
      </c>
      <c r="B143">
        <f t="shared" si="5"/>
        <v>142</v>
      </c>
      <c r="C143" s="34" t="str">
        <f>'2026 Muniinfo'!A335</f>
        <v>1313</v>
      </c>
      <c r="D143" s="34" t="str">
        <f>'2026 Muniinfo'!B335</f>
        <v>Fair Haven Borough</v>
      </c>
      <c r="E143" s="34" t="str">
        <f>'2026 Muniinfo'!C335</f>
        <v>Monmouth</v>
      </c>
      <c r="F143">
        <f>'2026 Muniinfo'!D335</f>
        <v>2</v>
      </c>
      <c r="G143" t="str">
        <f>'2026 Muniinfo'!E335</f>
        <v>Eligible</v>
      </c>
    </row>
    <row r="144" spans="1:7" ht="16.5" x14ac:dyDescent="0.3">
      <c r="A144" t="str">
        <f t="shared" si="4"/>
        <v>Fair Lawn Borough, Bergen County</v>
      </c>
      <c r="B144">
        <f t="shared" si="5"/>
        <v>143</v>
      </c>
      <c r="C144" s="34" t="str">
        <f>'2026 Muniinfo'!A42</f>
        <v>0217</v>
      </c>
      <c r="D144" s="34" t="str">
        <f>'2026 Muniinfo'!B42</f>
        <v>Fair Lawn Borough</v>
      </c>
      <c r="E144" s="34" t="str">
        <f>'2026 Muniinfo'!C42</f>
        <v>Bergen</v>
      </c>
      <c r="F144">
        <f>'2026 Muniinfo'!D42</f>
        <v>1</v>
      </c>
      <c r="G144" t="str">
        <f>'2026 Muniinfo'!E42</f>
        <v>Ineligible</v>
      </c>
    </row>
    <row r="145" spans="1:7" ht="16.5" x14ac:dyDescent="0.3">
      <c r="A145" t="str">
        <f t="shared" si="4"/>
        <v>Fairfield Borough, Cumberland County</v>
      </c>
      <c r="B145">
        <f t="shared" si="5"/>
        <v>144</v>
      </c>
      <c r="C145" s="34" t="str">
        <f>'2026 Muniinfo'!A192</f>
        <v>0605</v>
      </c>
      <c r="D145" s="34" t="str">
        <f>'2026 Muniinfo'!B192</f>
        <v>Fairfield Borough</v>
      </c>
      <c r="E145" s="34" t="str">
        <f>'2026 Muniinfo'!C192</f>
        <v>Cumberland</v>
      </c>
      <c r="F145">
        <f>'2026 Muniinfo'!D192</f>
        <v>2</v>
      </c>
      <c r="G145" t="str">
        <f>'2026 Muniinfo'!E192</f>
        <v>Eligible</v>
      </c>
    </row>
    <row r="146" spans="1:7" ht="16.5" x14ac:dyDescent="0.3">
      <c r="A146" t="str">
        <f t="shared" si="4"/>
        <v>Fairfield Borough, Essex County</v>
      </c>
      <c r="B146">
        <f t="shared" si="5"/>
        <v>145</v>
      </c>
      <c r="C146" s="34" t="str">
        <f>'2026 Muniinfo'!A208</f>
        <v>0707</v>
      </c>
      <c r="D146" s="34" t="str">
        <f>'2026 Muniinfo'!B208</f>
        <v>Fairfield Borough</v>
      </c>
      <c r="E146" s="34" t="str">
        <f>'2026 Muniinfo'!C208</f>
        <v>Essex</v>
      </c>
      <c r="F146">
        <f>'2026 Muniinfo'!D208</f>
        <v>3</v>
      </c>
      <c r="G146" t="str">
        <f>'2026 Muniinfo'!E208</f>
        <v>Eligible</v>
      </c>
    </row>
    <row r="147" spans="1:7" ht="16.5" x14ac:dyDescent="0.3">
      <c r="A147" t="str">
        <f t="shared" si="4"/>
        <v>Fairview Borough, Bergen County</v>
      </c>
      <c r="B147">
        <f t="shared" si="5"/>
        <v>146</v>
      </c>
      <c r="C147" s="34" t="str">
        <f>'2026 Muniinfo'!A43</f>
        <v>0218</v>
      </c>
      <c r="D147" s="34" t="str">
        <f>'2026 Muniinfo'!B43</f>
        <v>Fairview Borough</v>
      </c>
      <c r="E147" s="34" t="str">
        <f>'2026 Muniinfo'!C43</f>
        <v>Bergen</v>
      </c>
      <c r="F147">
        <f>'2026 Muniinfo'!D43</f>
        <v>2</v>
      </c>
      <c r="G147" t="str">
        <f>'2026 Muniinfo'!E43</f>
        <v>Ineligible</v>
      </c>
    </row>
    <row r="148" spans="1:7" ht="16.5" x14ac:dyDescent="0.3">
      <c r="A148" t="str">
        <f t="shared" si="4"/>
        <v>Fanwood Borough, Union County</v>
      </c>
      <c r="B148">
        <f t="shared" si="5"/>
        <v>147</v>
      </c>
      <c r="C148" s="34" t="str">
        <f>'2026 Muniinfo'!A528</f>
        <v>2005</v>
      </c>
      <c r="D148" s="34" t="str">
        <f>'2026 Muniinfo'!B528</f>
        <v>Fanwood Borough</v>
      </c>
      <c r="E148" s="34" t="str">
        <f>'2026 Muniinfo'!C528</f>
        <v>Union</v>
      </c>
      <c r="F148">
        <f>'2026 Muniinfo'!D528</f>
        <v>3</v>
      </c>
      <c r="G148" t="str">
        <f>'2026 Muniinfo'!E528</f>
        <v>Ineligible</v>
      </c>
    </row>
    <row r="149" spans="1:7" ht="16.5" x14ac:dyDescent="0.3">
      <c r="A149" t="str">
        <f t="shared" si="4"/>
        <v>Far Hills Borough, Somerset County</v>
      </c>
      <c r="B149">
        <f t="shared" si="5"/>
        <v>148</v>
      </c>
      <c r="C149" s="34" t="str">
        <f>'2026 Muniinfo'!A485</f>
        <v>1807</v>
      </c>
      <c r="D149" s="34" t="str">
        <f>'2026 Muniinfo'!B485</f>
        <v>Far Hills Borough</v>
      </c>
      <c r="E149" s="34" t="str">
        <f>'2026 Muniinfo'!C485</f>
        <v>Somerset</v>
      </c>
      <c r="F149">
        <f>'2026 Muniinfo'!D485</f>
        <v>2</v>
      </c>
      <c r="G149" t="str">
        <f>'2026 Muniinfo'!E485</f>
        <v>Eligible</v>
      </c>
    </row>
    <row r="150" spans="1:7" ht="16.5" x14ac:dyDescent="0.3">
      <c r="A150" t="str">
        <f t="shared" si="4"/>
        <v>Farmingdale Borough, Monmouth County</v>
      </c>
      <c r="B150">
        <f t="shared" si="5"/>
        <v>149</v>
      </c>
      <c r="C150" s="34" t="str">
        <f>'2026 Muniinfo'!A336</f>
        <v>1314</v>
      </c>
      <c r="D150" s="34" t="str">
        <f>'2026 Muniinfo'!B336</f>
        <v>Farmingdale Borough</v>
      </c>
      <c r="E150" s="34" t="str">
        <f>'2026 Muniinfo'!C336</f>
        <v>Monmouth</v>
      </c>
      <c r="F150">
        <f>'2026 Muniinfo'!D336</f>
        <v>3</v>
      </c>
      <c r="G150" t="str">
        <f>'2026 Muniinfo'!E336</f>
        <v>Eligible</v>
      </c>
    </row>
    <row r="151" spans="1:7" ht="16.5" x14ac:dyDescent="0.3">
      <c r="A151" t="str">
        <f t="shared" si="4"/>
        <v>Fieldsboro Borough, Burlington County</v>
      </c>
      <c r="B151">
        <f t="shared" si="5"/>
        <v>150</v>
      </c>
      <c r="C151" s="34" t="str">
        <f>'2026 Muniinfo'!A109</f>
        <v>0314</v>
      </c>
      <c r="D151" s="34" t="str">
        <f>'2026 Muniinfo'!B109</f>
        <v>Fieldsboro Borough</v>
      </c>
      <c r="E151" s="34" t="str">
        <f>'2026 Muniinfo'!C109</f>
        <v>Burlington</v>
      </c>
      <c r="F151">
        <f>'2026 Muniinfo'!D109</f>
        <v>2</v>
      </c>
      <c r="G151" t="str">
        <f>'2026 Muniinfo'!E109</f>
        <v>Ineligible</v>
      </c>
    </row>
    <row r="152" spans="1:7" ht="16.5" x14ac:dyDescent="0.3">
      <c r="A152" t="str">
        <f t="shared" si="4"/>
        <v>Flemington Borough, Hunterdon County</v>
      </c>
      <c r="B152">
        <f t="shared" si="5"/>
        <v>151</v>
      </c>
      <c r="C152" s="34" t="str">
        <f>'2026 Muniinfo'!A268</f>
        <v>1009</v>
      </c>
      <c r="D152" s="34" t="str">
        <f>'2026 Muniinfo'!B268</f>
        <v>Flemington Borough</v>
      </c>
      <c r="E152" s="34" t="str">
        <f>'2026 Muniinfo'!C268</f>
        <v>Hunterdon</v>
      </c>
      <c r="F152">
        <f>'2026 Muniinfo'!D268</f>
        <v>3</v>
      </c>
      <c r="G152" t="str">
        <f>'2026 Muniinfo'!E268</f>
        <v>Eligible</v>
      </c>
    </row>
    <row r="153" spans="1:7" ht="16.5" x14ac:dyDescent="0.3">
      <c r="A153" t="str">
        <f t="shared" si="4"/>
        <v>Florence Township, Burlington County</v>
      </c>
      <c r="B153">
        <f t="shared" si="5"/>
        <v>152</v>
      </c>
      <c r="C153" s="34" t="str">
        <f>'2026 Muniinfo'!A110</f>
        <v>0315</v>
      </c>
      <c r="D153" s="34" t="str">
        <f>'2026 Muniinfo'!B110</f>
        <v>Florence Township</v>
      </c>
      <c r="E153" s="34" t="str">
        <f>'2026 Muniinfo'!C110</f>
        <v>Burlington</v>
      </c>
      <c r="F153">
        <f>'2026 Muniinfo'!D110</f>
        <v>3</v>
      </c>
      <c r="G153" t="str">
        <f>'2026 Muniinfo'!E110</f>
        <v>Eligible</v>
      </c>
    </row>
    <row r="154" spans="1:7" ht="16.5" x14ac:dyDescent="0.3">
      <c r="A154" t="str">
        <f t="shared" si="4"/>
        <v>Florham Park Borough, Morris County</v>
      </c>
      <c r="B154">
        <f t="shared" si="5"/>
        <v>153</v>
      </c>
      <c r="C154" s="34" t="str">
        <f>'2026 Muniinfo'!A386</f>
        <v>1411</v>
      </c>
      <c r="D154" s="34" t="str">
        <f>'2026 Muniinfo'!B386</f>
        <v>Florham Park Borough</v>
      </c>
      <c r="E154" s="34" t="str">
        <f>'2026 Muniinfo'!C386</f>
        <v>Morris</v>
      </c>
      <c r="F154">
        <f>'2026 Muniinfo'!D386</f>
        <v>2</v>
      </c>
      <c r="G154" t="str">
        <f>'2026 Muniinfo'!E386</f>
        <v>Eligible</v>
      </c>
    </row>
    <row r="155" spans="1:7" ht="16.5" x14ac:dyDescent="0.3">
      <c r="A155" t="str">
        <f t="shared" si="4"/>
        <v>Folsom Borough, Atlantic County</v>
      </c>
      <c r="B155">
        <f t="shared" si="5"/>
        <v>154</v>
      </c>
      <c r="C155" s="34" t="str">
        <f>'2026 Muniinfo'!A12</f>
        <v>0110</v>
      </c>
      <c r="D155" s="34" t="str">
        <f>'2026 Muniinfo'!B12</f>
        <v>Folsom Borough</v>
      </c>
      <c r="E155" s="34" t="str">
        <f>'2026 Muniinfo'!C12</f>
        <v>Atlantic</v>
      </c>
      <c r="F155">
        <f>'2026 Muniinfo'!D12</f>
        <v>1</v>
      </c>
      <c r="G155" t="str">
        <f>'2026 Muniinfo'!E12</f>
        <v>Ineligible</v>
      </c>
    </row>
    <row r="156" spans="1:7" ht="16.5" x14ac:dyDescent="0.3">
      <c r="A156" t="str">
        <f t="shared" si="4"/>
        <v>Fort Lee Borough, Bergen County</v>
      </c>
      <c r="B156">
        <f t="shared" si="5"/>
        <v>155</v>
      </c>
      <c r="C156" s="34" t="str">
        <f>'2026 Muniinfo'!A44</f>
        <v>0219</v>
      </c>
      <c r="D156" s="34" t="str">
        <f>'2026 Muniinfo'!B44</f>
        <v>Fort Lee Borough</v>
      </c>
      <c r="E156" s="34" t="str">
        <f>'2026 Muniinfo'!C44</f>
        <v>Bergen</v>
      </c>
      <c r="F156">
        <f>'2026 Muniinfo'!D44</f>
        <v>3</v>
      </c>
      <c r="G156" t="str">
        <f>'2026 Muniinfo'!E44</f>
        <v>Ineligible</v>
      </c>
    </row>
    <row r="157" spans="1:7" ht="16.5" x14ac:dyDescent="0.3">
      <c r="A157" t="str">
        <f t="shared" si="4"/>
        <v>Frankford Township, Sussex County</v>
      </c>
      <c r="B157">
        <f t="shared" si="5"/>
        <v>156</v>
      </c>
      <c r="C157" s="34" t="str">
        <f>'2026 Muniinfo'!A504</f>
        <v>1905</v>
      </c>
      <c r="D157" s="34" t="str">
        <f>'2026 Muniinfo'!B504</f>
        <v>Frankford Township</v>
      </c>
      <c r="E157" s="34" t="str">
        <f>'2026 Muniinfo'!C504</f>
        <v>Sussex</v>
      </c>
      <c r="F157">
        <f>'2026 Muniinfo'!D504</f>
        <v>3</v>
      </c>
      <c r="G157" t="str">
        <f>'2026 Muniinfo'!E504</f>
        <v>Eligible</v>
      </c>
    </row>
    <row r="158" spans="1:7" ht="16.5" x14ac:dyDescent="0.3">
      <c r="A158" t="str">
        <f t="shared" si="4"/>
        <v>Franklin Borough, Sussex County</v>
      </c>
      <c r="B158">
        <f t="shared" si="5"/>
        <v>157</v>
      </c>
      <c r="C158" s="34" t="str">
        <f>'2026 Muniinfo'!A505</f>
        <v>1906</v>
      </c>
      <c r="D158" s="34" t="str">
        <f>'2026 Muniinfo'!B505</f>
        <v>Franklin Borough</v>
      </c>
      <c r="E158" s="34" t="str">
        <f>'2026 Muniinfo'!C505</f>
        <v>Sussex</v>
      </c>
      <c r="F158">
        <f>'2026 Muniinfo'!D505</f>
        <v>1</v>
      </c>
      <c r="G158" t="str">
        <f>'2026 Muniinfo'!E505</f>
        <v>Ineligible</v>
      </c>
    </row>
    <row r="159" spans="1:7" ht="16.5" x14ac:dyDescent="0.3">
      <c r="A159" t="str">
        <f t="shared" si="4"/>
        <v>Franklin Lakes Borough, Bergen County</v>
      </c>
      <c r="B159">
        <f t="shared" si="5"/>
        <v>158</v>
      </c>
      <c r="C159" s="34" t="str">
        <f>'2026 Muniinfo'!A45</f>
        <v>0220</v>
      </c>
      <c r="D159" s="34" t="str">
        <f>'2026 Muniinfo'!B45</f>
        <v>Franklin Lakes Borough</v>
      </c>
      <c r="E159" s="34" t="str">
        <f>'2026 Muniinfo'!C45</f>
        <v>Bergen</v>
      </c>
      <c r="F159">
        <f>'2026 Muniinfo'!D45</f>
        <v>1</v>
      </c>
      <c r="G159" t="str">
        <f>'2026 Muniinfo'!E45</f>
        <v>Ineligible</v>
      </c>
    </row>
    <row r="160" spans="1:7" ht="16.5" x14ac:dyDescent="0.3">
      <c r="A160" t="str">
        <f t="shared" si="4"/>
        <v>Franklin Township, Gloucester County</v>
      </c>
      <c r="B160">
        <f t="shared" si="5"/>
        <v>159</v>
      </c>
      <c r="C160" s="34" t="str">
        <f>'2026 Muniinfo'!A228</f>
        <v>0805</v>
      </c>
      <c r="D160" s="34" t="str">
        <f>'2026 Muniinfo'!B228</f>
        <v>Franklin Township</v>
      </c>
      <c r="E160" s="34" t="str">
        <f>'2026 Muniinfo'!C228</f>
        <v>Gloucester</v>
      </c>
      <c r="F160">
        <f>'2026 Muniinfo'!D228</f>
        <v>2</v>
      </c>
      <c r="G160" t="str">
        <f>'2026 Muniinfo'!E228</f>
        <v>Ineligible</v>
      </c>
    </row>
    <row r="161" spans="1:7" ht="16.5" x14ac:dyDescent="0.3">
      <c r="A161" t="str">
        <f t="shared" si="4"/>
        <v>Franklin Township, Hunterdon County</v>
      </c>
      <c r="B161">
        <f t="shared" si="5"/>
        <v>160</v>
      </c>
      <c r="C161" s="34" t="str">
        <f>'2026 Muniinfo'!A269</f>
        <v>1010</v>
      </c>
      <c r="D161" s="34" t="str">
        <f>'2026 Muniinfo'!B269</f>
        <v>Franklin Township</v>
      </c>
      <c r="E161" s="34" t="str">
        <f>'2026 Muniinfo'!C269</f>
        <v>Hunterdon</v>
      </c>
      <c r="F161">
        <f>'2026 Muniinfo'!D269</f>
        <v>1</v>
      </c>
      <c r="G161" t="str">
        <f>'2026 Muniinfo'!E269</f>
        <v>Ineligible</v>
      </c>
    </row>
    <row r="162" spans="1:7" ht="16.5" x14ac:dyDescent="0.3">
      <c r="A162" t="str">
        <f t="shared" si="4"/>
        <v>Franklin Township, Somerset County</v>
      </c>
      <c r="B162">
        <f t="shared" si="5"/>
        <v>161</v>
      </c>
      <c r="C162" s="34" t="str">
        <f>'2026 Muniinfo'!A486</f>
        <v>1808</v>
      </c>
      <c r="D162" s="34" t="str">
        <f>'2026 Muniinfo'!B486</f>
        <v>Franklin Township</v>
      </c>
      <c r="E162" s="34" t="str">
        <f>'2026 Muniinfo'!C486</f>
        <v>Somerset</v>
      </c>
      <c r="F162">
        <f>'2026 Muniinfo'!D486</f>
        <v>3</v>
      </c>
      <c r="G162" t="str">
        <f>'2026 Muniinfo'!E486</f>
        <v>Eligible</v>
      </c>
    </row>
    <row r="163" spans="1:7" ht="16.5" x14ac:dyDescent="0.3">
      <c r="A163" t="str">
        <f t="shared" si="4"/>
        <v>Franklin Township, Warren County</v>
      </c>
      <c r="B163">
        <f t="shared" si="5"/>
        <v>162</v>
      </c>
      <c r="C163" s="34" t="str">
        <f>'2026 Muniinfo'!A549</f>
        <v>2105</v>
      </c>
      <c r="D163" s="34" t="str">
        <f>'2026 Muniinfo'!B549</f>
        <v>Franklin Township</v>
      </c>
      <c r="E163" s="34" t="str">
        <f>'2026 Muniinfo'!C549</f>
        <v>Warren</v>
      </c>
      <c r="F163">
        <f>'2026 Muniinfo'!D549</f>
        <v>3</v>
      </c>
      <c r="G163" t="str">
        <f>'2026 Muniinfo'!E549</f>
        <v>Eligible</v>
      </c>
    </row>
    <row r="164" spans="1:7" ht="16.5" x14ac:dyDescent="0.3">
      <c r="A164" t="str">
        <f t="shared" si="4"/>
        <v>Fredon Township, Sussex County</v>
      </c>
      <c r="B164">
        <f t="shared" si="5"/>
        <v>163</v>
      </c>
      <c r="C164" s="34" t="str">
        <f>'2026 Muniinfo'!A506</f>
        <v>1907</v>
      </c>
      <c r="D164" s="34" t="str">
        <f>'2026 Muniinfo'!B506</f>
        <v>Fredon Township</v>
      </c>
      <c r="E164" s="34" t="str">
        <f>'2026 Muniinfo'!C506</f>
        <v>Sussex</v>
      </c>
      <c r="F164">
        <f>'2026 Muniinfo'!D506</f>
        <v>2</v>
      </c>
      <c r="G164" t="str">
        <f>'2026 Muniinfo'!E506</f>
        <v>Eligible</v>
      </c>
    </row>
    <row r="165" spans="1:7" ht="16.5" x14ac:dyDescent="0.3">
      <c r="A165" t="str">
        <f t="shared" si="4"/>
        <v>Freehold Borough, Monmouth County</v>
      </c>
      <c r="B165">
        <f t="shared" si="5"/>
        <v>164</v>
      </c>
      <c r="C165" s="34" t="str">
        <f>'2026 Muniinfo'!A337</f>
        <v>1315</v>
      </c>
      <c r="D165" s="34" t="str">
        <f>'2026 Muniinfo'!B337</f>
        <v>Freehold Borough</v>
      </c>
      <c r="E165" s="34" t="str">
        <f>'2026 Muniinfo'!C337</f>
        <v>Monmouth</v>
      </c>
      <c r="F165">
        <f>'2026 Muniinfo'!D337</f>
        <v>1</v>
      </c>
      <c r="G165" t="str">
        <f>'2026 Muniinfo'!E337</f>
        <v>Ineligible</v>
      </c>
    </row>
    <row r="166" spans="1:7" ht="16.5" x14ac:dyDescent="0.3">
      <c r="A166" t="str">
        <f t="shared" si="4"/>
        <v>Freehold Township, Monmouth County</v>
      </c>
      <c r="B166">
        <f t="shared" si="5"/>
        <v>165</v>
      </c>
      <c r="C166" s="34" t="str">
        <f>'2026 Muniinfo'!A338</f>
        <v>1316</v>
      </c>
      <c r="D166" s="34" t="str">
        <f>'2026 Muniinfo'!B338</f>
        <v>Freehold Township</v>
      </c>
      <c r="E166" s="34" t="str">
        <f>'2026 Muniinfo'!C338</f>
        <v>Monmouth</v>
      </c>
      <c r="F166">
        <f>'2026 Muniinfo'!D338</f>
        <v>2</v>
      </c>
      <c r="G166" t="str">
        <f>'2026 Muniinfo'!E338</f>
        <v>Eligible</v>
      </c>
    </row>
    <row r="167" spans="1:7" ht="16.5" x14ac:dyDescent="0.3">
      <c r="A167" t="str">
        <f t="shared" si="4"/>
        <v>Frelinghuysen Township, Warren County</v>
      </c>
      <c r="B167">
        <f t="shared" si="5"/>
        <v>166</v>
      </c>
      <c r="C167" s="34" t="str">
        <f>'2026 Muniinfo'!A550</f>
        <v>2106</v>
      </c>
      <c r="D167" s="34" t="str">
        <f>'2026 Muniinfo'!B550</f>
        <v>Frelinghuysen Township</v>
      </c>
      <c r="E167" s="34" t="str">
        <f>'2026 Muniinfo'!C550</f>
        <v>Warren</v>
      </c>
      <c r="F167">
        <f>'2026 Muniinfo'!D550</f>
        <v>1</v>
      </c>
      <c r="G167" t="str">
        <f>'2026 Muniinfo'!E550</f>
        <v>Ineligible</v>
      </c>
    </row>
    <row r="168" spans="1:7" ht="16.5" x14ac:dyDescent="0.3">
      <c r="A168" t="str">
        <f t="shared" si="4"/>
        <v>Frenchtown Borough, Hunterdon County</v>
      </c>
      <c r="B168">
        <f t="shared" si="5"/>
        <v>167</v>
      </c>
      <c r="C168" s="34" t="str">
        <f>'2026 Muniinfo'!A270</f>
        <v>1011</v>
      </c>
      <c r="D168" s="34" t="str">
        <f>'2026 Muniinfo'!B270</f>
        <v>Frenchtown Borough</v>
      </c>
      <c r="E168" s="34" t="str">
        <f>'2026 Muniinfo'!C270</f>
        <v>Hunterdon</v>
      </c>
      <c r="F168">
        <f>'2026 Muniinfo'!D270</f>
        <v>2</v>
      </c>
      <c r="G168" t="str">
        <f>'2026 Muniinfo'!E270</f>
        <v>Ineligible</v>
      </c>
    </row>
    <row r="169" spans="1:7" ht="16.5" x14ac:dyDescent="0.3">
      <c r="A169" t="str">
        <f t="shared" si="4"/>
        <v>Galloway Township, Atlantic County</v>
      </c>
      <c r="B169">
        <f t="shared" si="5"/>
        <v>168</v>
      </c>
      <c r="C169" s="34" t="str">
        <f>'2026 Muniinfo'!A13</f>
        <v>0111</v>
      </c>
      <c r="D169" s="34" t="str">
        <f>'2026 Muniinfo'!B13</f>
        <v>Galloway Township</v>
      </c>
      <c r="E169" s="34" t="str">
        <f>'2026 Muniinfo'!C13</f>
        <v>Atlantic</v>
      </c>
      <c r="F169">
        <f>'2026 Muniinfo'!D13</f>
        <v>2</v>
      </c>
      <c r="G169" t="str">
        <f>'2026 Muniinfo'!E13</f>
        <v>Eligible</v>
      </c>
    </row>
    <row r="170" spans="1:7" ht="16.5" x14ac:dyDescent="0.3">
      <c r="A170" t="str">
        <f t="shared" si="4"/>
        <v>Garfield City, Bergen County</v>
      </c>
      <c r="B170">
        <f t="shared" si="5"/>
        <v>169</v>
      </c>
      <c r="C170" s="34" t="str">
        <f>'2026 Muniinfo'!A46</f>
        <v>0221</v>
      </c>
      <c r="D170" s="34" t="str">
        <f>'2026 Muniinfo'!B46</f>
        <v>Garfield City</v>
      </c>
      <c r="E170" s="34" t="str">
        <f>'2026 Muniinfo'!C46</f>
        <v>Bergen</v>
      </c>
      <c r="F170">
        <f>'2026 Muniinfo'!D46</f>
        <v>2</v>
      </c>
      <c r="G170" t="str">
        <f>'2026 Muniinfo'!E46</f>
        <v>Ineligible</v>
      </c>
    </row>
    <row r="171" spans="1:7" ht="16.5" x14ac:dyDescent="0.3">
      <c r="A171" t="str">
        <f t="shared" si="4"/>
        <v>Garwood Borough, Union County</v>
      </c>
      <c r="B171">
        <f t="shared" si="5"/>
        <v>170</v>
      </c>
      <c r="C171" s="34" t="str">
        <f>'2026 Muniinfo'!A529</f>
        <v>2006</v>
      </c>
      <c r="D171" s="34" t="str">
        <f>'2026 Muniinfo'!B529</f>
        <v>Garwood Borough</v>
      </c>
      <c r="E171" s="34" t="str">
        <f>'2026 Muniinfo'!C529</f>
        <v>Union</v>
      </c>
      <c r="F171">
        <f>'2026 Muniinfo'!D529</f>
        <v>1</v>
      </c>
      <c r="G171" t="str">
        <f>'2026 Muniinfo'!E529</f>
        <v>Ineligible</v>
      </c>
    </row>
    <row r="172" spans="1:7" ht="16.5" x14ac:dyDescent="0.3">
      <c r="A172" t="str">
        <f t="shared" si="4"/>
        <v>Gibbsboro Borough, Camden County</v>
      </c>
      <c r="B172">
        <f t="shared" si="5"/>
        <v>171</v>
      </c>
      <c r="C172" s="34" t="str">
        <f>'2026 Muniinfo'!A148</f>
        <v>0413</v>
      </c>
      <c r="D172" s="34" t="str">
        <f>'2026 Muniinfo'!B148</f>
        <v>Gibbsboro Borough</v>
      </c>
      <c r="E172" s="34" t="str">
        <f>'2026 Muniinfo'!C148</f>
        <v>Camden</v>
      </c>
      <c r="F172">
        <f>'2026 Muniinfo'!D148</f>
        <v>2</v>
      </c>
      <c r="G172" t="str">
        <f>'2026 Muniinfo'!E148</f>
        <v>Eligible</v>
      </c>
    </row>
    <row r="173" spans="1:7" ht="16.5" x14ac:dyDescent="0.3">
      <c r="A173" t="str">
        <f t="shared" si="4"/>
        <v>Glassboro Borough, Gloucester County</v>
      </c>
      <c r="B173">
        <f t="shared" si="5"/>
        <v>172</v>
      </c>
      <c r="C173" s="34" t="str">
        <f>'2026 Muniinfo'!A229</f>
        <v>0806</v>
      </c>
      <c r="D173" s="34" t="str">
        <f>'2026 Muniinfo'!B229</f>
        <v>Glassboro Borough</v>
      </c>
      <c r="E173" s="34" t="str">
        <f>'2026 Muniinfo'!C229</f>
        <v>Gloucester</v>
      </c>
      <c r="F173">
        <f>'2026 Muniinfo'!D229</f>
        <v>3</v>
      </c>
      <c r="G173" t="str">
        <f>'2026 Muniinfo'!E229</f>
        <v>Ineligible</v>
      </c>
    </row>
    <row r="174" spans="1:7" ht="16.5" x14ac:dyDescent="0.3">
      <c r="A174" t="str">
        <f t="shared" si="4"/>
        <v>Glen Gardner Borough, Hunterdon County</v>
      </c>
      <c r="B174">
        <f t="shared" si="5"/>
        <v>173</v>
      </c>
      <c r="C174" s="34" t="str">
        <f>'2026 Muniinfo'!A271</f>
        <v>1012</v>
      </c>
      <c r="D174" s="34" t="str">
        <f>'2026 Muniinfo'!B271</f>
        <v>Glen Gardner Borough</v>
      </c>
      <c r="E174" s="34" t="str">
        <f>'2026 Muniinfo'!C271</f>
        <v>Hunterdon</v>
      </c>
      <c r="F174">
        <f>'2026 Muniinfo'!D271</f>
        <v>3</v>
      </c>
      <c r="G174" t="str">
        <f>'2026 Muniinfo'!E271</f>
        <v>Eligible</v>
      </c>
    </row>
    <row r="175" spans="1:7" ht="16.5" x14ac:dyDescent="0.3">
      <c r="A175" t="str">
        <f t="shared" si="4"/>
        <v>Glen Ridge Borough, Essex County</v>
      </c>
      <c r="B175">
        <f t="shared" si="5"/>
        <v>174</v>
      </c>
      <c r="C175" s="34" t="str">
        <f>'2026 Muniinfo'!A209</f>
        <v>0708</v>
      </c>
      <c r="D175" s="34" t="str">
        <f>'2026 Muniinfo'!B209</f>
        <v>Glen Ridge Borough</v>
      </c>
      <c r="E175" s="34" t="str">
        <f>'2026 Muniinfo'!C209</f>
        <v>Essex</v>
      </c>
      <c r="F175">
        <f>'2026 Muniinfo'!D209</f>
        <v>1</v>
      </c>
      <c r="G175" t="str">
        <f>'2026 Muniinfo'!E209</f>
        <v>Ineligible</v>
      </c>
    </row>
    <row r="176" spans="1:7" ht="16.5" x14ac:dyDescent="0.3">
      <c r="A176" t="str">
        <f t="shared" si="4"/>
        <v>Glen Rock Borough, Bergen County</v>
      </c>
      <c r="B176">
        <f t="shared" si="5"/>
        <v>175</v>
      </c>
      <c r="C176" s="34" t="str">
        <f>'2026 Muniinfo'!A47</f>
        <v>0222</v>
      </c>
      <c r="D176" s="34" t="str">
        <f>'2026 Muniinfo'!B47</f>
        <v>Glen Rock Borough</v>
      </c>
      <c r="E176" s="34" t="str">
        <f>'2026 Muniinfo'!C47</f>
        <v>Bergen</v>
      </c>
      <c r="F176">
        <f>'2026 Muniinfo'!D47</f>
        <v>3</v>
      </c>
      <c r="G176" t="str">
        <f>'2026 Muniinfo'!E47</f>
        <v>Ineligible</v>
      </c>
    </row>
    <row r="177" spans="1:7" ht="16.5" x14ac:dyDescent="0.3">
      <c r="A177" t="str">
        <f t="shared" si="4"/>
        <v>Gloucester City City, Camden County</v>
      </c>
      <c r="B177">
        <f t="shared" si="5"/>
        <v>176</v>
      </c>
      <c r="C177" s="34" t="str">
        <f>'2026 Muniinfo'!A149</f>
        <v>0414</v>
      </c>
      <c r="D177" s="34" t="str">
        <f>'2026 Muniinfo'!B149</f>
        <v>Gloucester City City</v>
      </c>
      <c r="E177" s="34" t="str">
        <f>'2026 Muniinfo'!C149</f>
        <v>Camden</v>
      </c>
      <c r="F177">
        <f>'2026 Muniinfo'!D149</f>
        <v>3</v>
      </c>
      <c r="G177" t="str">
        <f>'2026 Muniinfo'!E149</f>
        <v>Ineligible</v>
      </c>
    </row>
    <row r="178" spans="1:7" ht="16.5" x14ac:dyDescent="0.3">
      <c r="A178" t="str">
        <f t="shared" si="4"/>
        <v>Gloucester Township, Camden County</v>
      </c>
      <c r="B178">
        <f t="shared" si="5"/>
        <v>177</v>
      </c>
      <c r="C178" s="34" t="str">
        <f>'2026 Muniinfo'!A150</f>
        <v>0415</v>
      </c>
      <c r="D178" s="34" t="str">
        <f>'2026 Muniinfo'!B150</f>
        <v>Gloucester Township</v>
      </c>
      <c r="E178" s="34" t="str">
        <f>'2026 Muniinfo'!C150</f>
        <v>Camden</v>
      </c>
      <c r="F178">
        <f>'2026 Muniinfo'!D150</f>
        <v>1</v>
      </c>
      <c r="G178" t="str">
        <f>'2026 Muniinfo'!E150</f>
        <v>Ineligible</v>
      </c>
    </row>
    <row r="179" spans="1:7" ht="16.5" x14ac:dyDescent="0.3">
      <c r="A179" t="str">
        <f t="shared" si="4"/>
        <v>Green Brook Township, Somerset County</v>
      </c>
      <c r="B179">
        <f t="shared" si="5"/>
        <v>178</v>
      </c>
      <c r="C179" s="34" t="str">
        <f>'2026 Muniinfo'!A487</f>
        <v>1809</v>
      </c>
      <c r="D179" s="34" t="str">
        <f>'2026 Muniinfo'!B487</f>
        <v>Green Brook Township</v>
      </c>
      <c r="E179" s="34" t="str">
        <f>'2026 Muniinfo'!C487</f>
        <v>Somerset</v>
      </c>
      <c r="F179">
        <f>'2026 Muniinfo'!D487</f>
        <v>1</v>
      </c>
      <c r="G179" t="str">
        <f>'2026 Muniinfo'!E487</f>
        <v>Ineligible</v>
      </c>
    </row>
    <row r="180" spans="1:7" ht="16.5" x14ac:dyDescent="0.3">
      <c r="A180" t="str">
        <f t="shared" si="4"/>
        <v>Green Township, Sussex County</v>
      </c>
      <c r="B180">
        <f t="shared" si="5"/>
        <v>179</v>
      </c>
      <c r="C180" s="34" t="str">
        <f>'2026 Muniinfo'!A507</f>
        <v>1908</v>
      </c>
      <c r="D180" s="34" t="str">
        <f>'2026 Muniinfo'!B507</f>
        <v>Green Township</v>
      </c>
      <c r="E180" s="34" t="str">
        <f>'2026 Muniinfo'!C507</f>
        <v>Sussex</v>
      </c>
      <c r="F180">
        <f>'2026 Muniinfo'!D507</f>
        <v>3</v>
      </c>
      <c r="G180" t="str">
        <f>'2026 Muniinfo'!E507</f>
        <v>Eligible</v>
      </c>
    </row>
    <row r="181" spans="1:7" ht="16.5" x14ac:dyDescent="0.3">
      <c r="A181" t="str">
        <f t="shared" si="4"/>
        <v>Greenwich Township, Cumberland County</v>
      </c>
      <c r="B181">
        <f t="shared" si="5"/>
        <v>180</v>
      </c>
      <c r="C181" s="34" t="str">
        <f>'2026 Muniinfo'!A193</f>
        <v>0606</v>
      </c>
      <c r="D181" s="34" t="str">
        <f>'2026 Muniinfo'!B193</f>
        <v>Greenwich Township</v>
      </c>
      <c r="E181" s="34" t="str">
        <f>'2026 Muniinfo'!C193</f>
        <v>Cumberland</v>
      </c>
      <c r="F181">
        <f>'2026 Muniinfo'!D193</f>
        <v>3</v>
      </c>
      <c r="G181" t="str">
        <f>'2026 Muniinfo'!E193</f>
        <v>Eligible</v>
      </c>
    </row>
    <row r="182" spans="1:7" ht="16.5" x14ac:dyDescent="0.3">
      <c r="A182" t="str">
        <f t="shared" si="4"/>
        <v>Greenwich Township, Gloucester County</v>
      </c>
      <c r="B182">
        <f t="shared" si="5"/>
        <v>181</v>
      </c>
      <c r="C182" s="34" t="str">
        <f>'2026 Muniinfo'!A230</f>
        <v>0807</v>
      </c>
      <c r="D182" s="34" t="str">
        <f>'2026 Muniinfo'!B230</f>
        <v>Greenwich Township</v>
      </c>
      <c r="E182" s="34" t="str">
        <f>'2026 Muniinfo'!C230</f>
        <v>Gloucester</v>
      </c>
      <c r="F182">
        <f>'2026 Muniinfo'!D230</f>
        <v>1</v>
      </c>
      <c r="G182" t="str">
        <f>'2026 Muniinfo'!E230</f>
        <v>Ineligible</v>
      </c>
    </row>
    <row r="183" spans="1:7" ht="16.5" x14ac:dyDescent="0.3">
      <c r="A183" t="str">
        <f t="shared" si="4"/>
        <v>Greenwich Township, Warren County</v>
      </c>
      <c r="B183">
        <f t="shared" si="5"/>
        <v>182</v>
      </c>
      <c r="C183" s="34" t="str">
        <f>'2026 Muniinfo'!A551</f>
        <v>2107</v>
      </c>
      <c r="D183" s="34" t="str">
        <f>'2026 Muniinfo'!B551</f>
        <v>Greenwich Township</v>
      </c>
      <c r="E183" s="34" t="str">
        <f>'2026 Muniinfo'!C551</f>
        <v>Warren</v>
      </c>
      <c r="F183">
        <f>'2026 Muniinfo'!D551</f>
        <v>2</v>
      </c>
      <c r="G183" t="str">
        <f>'2026 Muniinfo'!E551</f>
        <v>Eligible</v>
      </c>
    </row>
    <row r="184" spans="1:7" ht="16.5" x14ac:dyDescent="0.3">
      <c r="A184" t="str">
        <f t="shared" si="4"/>
        <v>Guttenberg Town, Hudson County</v>
      </c>
      <c r="B184">
        <f t="shared" si="5"/>
        <v>183</v>
      </c>
      <c r="C184" s="34" t="str">
        <f>'2026 Muniinfo'!A250</f>
        <v>0903</v>
      </c>
      <c r="D184" s="34" t="str">
        <f>'2026 Muniinfo'!B250</f>
        <v>Guttenberg Town</v>
      </c>
      <c r="E184" s="34" t="str">
        <f>'2026 Muniinfo'!C250</f>
        <v>Hudson</v>
      </c>
      <c r="F184">
        <f>'2026 Muniinfo'!D250</f>
        <v>3</v>
      </c>
      <c r="G184" t="str">
        <f>'2026 Muniinfo'!E250</f>
        <v>Eligible</v>
      </c>
    </row>
    <row r="185" spans="1:7" ht="16.5" x14ac:dyDescent="0.3">
      <c r="A185" t="str">
        <f t="shared" si="4"/>
        <v>Hackensack City, Bergen County</v>
      </c>
      <c r="B185">
        <f t="shared" si="5"/>
        <v>184</v>
      </c>
      <c r="C185" s="34" t="str">
        <f>'2026 Muniinfo'!A48</f>
        <v>0223</v>
      </c>
      <c r="D185" s="34" t="str">
        <f>'2026 Muniinfo'!B48</f>
        <v>Hackensack City</v>
      </c>
      <c r="E185" s="34" t="str">
        <f>'2026 Muniinfo'!C48</f>
        <v>Bergen</v>
      </c>
      <c r="F185">
        <f>'2026 Muniinfo'!D48</f>
        <v>1</v>
      </c>
      <c r="G185" t="str">
        <f>'2026 Muniinfo'!E48</f>
        <v>Ineligible</v>
      </c>
    </row>
    <row r="186" spans="1:7" ht="16.5" x14ac:dyDescent="0.3">
      <c r="A186" t="str">
        <f t="shared" si="4"/>
        <v>Hackettstown Town, Warren County</v>
      </c>
      <c r="B186">
        <f t="shared" si="5"/>
        <v>185</v>
      </c>
      <c r="C186" s="34" t="str">
        <f>'2026 Muniinfo'!A552</f>
        <v>2108</v>
      </c>
      <c r="D186" s="34" t="str">
        <f>'2026 Muniinfo'!B552</f>
        <v>Hackettstown Town</v>
      </c>
      <c r="E186" s="34" t="str">
        <f>'2026 Muniinfo'!C552</f>
        <v>Warren</v>
      </c>
      <c r="F186">
        <f>'2026 Muniinfo'!D552</f>
        <v>3</v>
      </c>
      <c r="G186" t="str">
        <f>'2026 Muniinfo'!E552</f>
        <v>Eligible</v>
      </c>
    </row>
    <row r="187" spans="1:7" ht="16.5" x14ac:dyDescent="0.3">
      <c r="A187" t="str">
        <f t="shared" si="4"/>
        <v>Haddon Heights Borough, Camden County</v>
      </c>
      <c r="B187">
        <f t="shared" si="5"/>
        <v>186</v>
      </c>
      <c r="C187" s="34" t="str">
        <f>'2026 Muniinfo'!A153</f>
        <v>0418</v>
      </c>
      <c r="D187" s="34" t="str">
        <f>'2026 Muniinfo'!B153</f>
        <v>Haddon Heights Borough</v>
      </c>
      <c r="E187" s="34" t="str">
        <f>'2026 Muniinfo'!C153</f>
        <v>Camden</v>
      </c>
      <c r="F187">
        <f>'2026 Muniinfo'!D153</f>
        <v>1</v>
      </c>
      <c r="G187" t="str">
        <f>'2026 Muniinfo'!E153</f>
        <v>Ineligible</v>
      </c>
    </row>
    <row r="188" spans="1:7" ht="16.5" x14ac:dyDescent="0.3">
      <c r="A188" t="str">
        <f t="shared" si="4"/>
        <v>Haddon Township, Camden County</v>
      </c>
      <c r="B188">
        <f t="shared" si="5"/>
        <v>187</v>
      </c>
      <c r="C188" s="34" t="str">
        <f>'2026 Muniinfo'!A151</f>
        <v>0416</v>
      </c>
      <c r="D188" s="34" t="str">
        <f>'2026 Muniinfo'!B151</f>
        <v>Haddon Township</v>
      </c>
      <c r="E188" s="34" t="str">
        <f>'2026 Muniinfo'!C151</f>
        <v>Camden</v>
      </c>
      <c r="F188">
        <f>'2026 Muniinfo'!D151</f>
        <v>2</v>
      </c>
      <c r="G188" t="str">
        <f>'2026 Muniinfo'!E151</f>
        <v>Eligible</v>
      </c>
    </row>
    <row r="189" spans="1:7" ht="16.5" x14ac:dyDescent="0.3">
      <c r="A189" t="str">
        <f t="shared" si="4"/>
        <v>Haddonfield Borough, Camden County</v>
      </c>
      <c r="B189">
        <f t="shared" si="5"/>
        <v>188</v>
      </c>
      <c r="C189" s="34" t="str">
        <f>'2026 Muniinfo'!A152</f>
        <v>0417</v>
      </c>
      <c r="D189" s="34" t="str">
        <f>'2026 Muniinfo'!B152</f>
        <v>Haddonfield Borough</v>
      </c>
      <c r="E189" s="34" t="str">
        <f>'2026 Muniinfo'!C152</f>
        <v>Camden</v>
      </c>
      <c r="F189">
        <f>'2026 Muniinfo'!D152</f>
        <v>3</v>
      </c>
      <c r="G189" t="str">
        <f>'2026 Muniinfo'!E152</f>
        <v>Eligible</v>
      </c>
    </row>
    <row r="190" spans="1:7" ht="16.5" x14ac:dyDescent="0.3">
      <c r="A190" t="str">
        <f t="shared" si="4"/>
        <v>Hainesport Township, Burlington County</v>
      </c>
      <c r="B190">
        <f t="shared" si="5"/>
        <v>189</v>
      </c>
      <c r="C190" s="34" t="str">
        <f>'2026 Muniinfo'!A111</f>
        <v>0316</v>
      </c>
      <c r="D190" s="34" t="str">
        <f>'2026 Muniinfo'!B111</f>
        <v>Hainesport Township</v>
      </c>
      <c r="E190" s="34" t="str">
        <f>'2026 Muniinfo'!C111</f>
        <v>Burlington</v>
      </c>
      <c r="F190">
        <f>'2026 Muniinfo'!D111</f>
        <v>1</v>
      </c>
      <c r="G190" t="str">
        <f>'2026 Muniinfo'!E111</f>
        <v>Ineligible</v>
      </c>
    </row>
    <row r="191" spans="1:7" ht="16.5" x14ac:dyDescent="0.3">
      <c r="A191" t="str">
        <f t="shared" si="4"/>
        <v>Haledon Borough, Passaic County</v>
      </c>
      <c r="B191">
        <f t="shared" si="5"/>
        <v>190</v>
      </c>
      <c r="C191" s="34" t="str">
        <f>'2026 Muniinfo'!A450</f>
        <v>1603</v>
      </c>
      <c r="D191" s="34" t="str">
        <f>'2026 Muniinfo'!B450</f>
        <v>Haledon Borough</v>
      </c>
      <c r="E191" s="34" t="str">
        <f>'2026 Muniinfo'!C450</f>
        <v>Passaic</v>
      </c>
      <c r="F191">
        <f>'2026 Muniinfo'!D450</f>
        <v>3</v>
      </c>
      <c r="G191" t="str">
        <f>'2026 Muniinfo'!E450</f>
        <v>Ineligible</v>
      </c>
    </row>
    <row r="192" spans="1:7" ht="16.5" x14ac:dyDescent="0.3">
      <c r="A192" t="str">
        <f t="shared" si="4"/>
        <v>Hamburg Borough, Sussex County</v>
      </c>
      <c r="B192">
        <f t="shared" si="5"/>
        <v>191</v>
      </c>
      <c r="C192" s="34" t="str">
        <f>'2026 Muniinfo'!A508</f>
        <v>1909</v>
      </c>
      <c r="D192" s="34" t="str">
        <f>'2026 Muniinfo'!B508</f>
        <v>Hamburg Borough</v>
      </c>
      <c r="E192" s="34" t="str">
        <f>'2026 Muniinfo'!C508</f>
        <v>Sussex</v>
      </c>
      <c r="F192">
        <f>'2026 Muniinfo'!D508</f>
        <v>1</v>
      </c>
      <c r="G192" t="str">
        <f>'2026 Muniinfo'!E508</f>
        <v>Ineligible</v>
      </c>
    </row>
    <row r="193" spans="1:7" ht="16.5" x14ac:dyDescent="0.3">
      <c r="A193" t="str">
        <f t="shared" si="4"/>
        <v>Hamilton Township, Atlantic County</v>
      </c>
      <c r="B193">
        <f t="shared" si="5"/>
        <v>192</v>
      </c>
      <c r="C193" s="34" t="str">
        <f>'2026 Muniinfo'!A14</f>
        <v>0112</v>
      </c>
      <c r="D193" s="34" t="str">
        <f>'2026 Muniinfo'!B14</f>
        <v>Hamilton Township</v>
      </c>
      <c r="E193" s="34" t="str">
        <f>'2026 Muniinfo'!C14</f>
        <v>Atlantic</v>
      </c>
      <c r="F193">
        <f>'2026 Muniinfo'!D14</f>
        <v>3</v>
      </c>
      <c r="G193" t="str">
        <f>'2026 Muniinfo'!E14</f>
        <v>Eligible</v>
      </c>
    </row>
    <row r="194" spans="1:7" ht="16.5" x14ac:dyDescent="0.3">
      <c r="A194" t="str">
        <f t="shared" si="4"/>
        <v>Hamilton Township, Mercer County</v>
      </c>
      <c r="B194">
        <f t="shared" si="5"/>
        <v>193</v>
      </c>
      <c r="C194" s="34" t="str">
        <f>'2026 Muniinfo'!A288</f>
        <v>1103</v>
      </c>
      <c r="D194" s="34" t="str">
        <f>'2026 Muniinfo'!B288</f>
        <v>Hamilton Township</v>
      </c>
      <c r="E194" s="34" t="str">
        <f>'2026 Muniinfo'!C288</f>
        <v>Mercer</v>
      </c>
      <c r="F194">
        <f>'2026 Muniinfo'!D288</f>
        <v>2</v>
      </c>
      <c r="G194" t="str">
        <f>'2026 Muniinfo'!E288</f>
        <v>Eligible</v>
      </c>
    </row>
    <row r="195" spans="1:7" ht="16.5" x14ac:dyDescent="0.3">
      <c r="A195" t="str">
        <f t="shared" ref="A195:A258" si="6">D195&amp;", "&amp;E195&amp;" County"</f>
        <v>Hammonton Township, Atlantic County</v>
      </c>
      <c r="B195">
        <f t="shared" si="5"/>
        <v>194</v>
      </c>
      <c r="C195" s="34" t="str">
        <f>'2026 Muniinfo'!A15</f>
        <v>0113</v>
      </c>
      <c r="D195" s="34" t="str">
        <f>'2026 Muniinfo'!B15</f>
        <v>Hammonton Township</v>
      </c>
      <c r="E195" s="34" t="str">
        <f>'2026 Muniinfo'!C15</f>
        <v>Atlantic</v>
      </c>
      <c r="F195">
        <f>'2026 Muniinfo'!D15</f>
        <v>1</v>
      </c>
      <c r="G195" t="str">
        <f>'2026 Muniinfo'!E15</f>
        <v>Ineligible</v>
      </c>
    </row>
    <row r="196" spans="1:7" ht="16.5" x14ac:dyDescent="0.3">
      <c r="A196" t="str">
        <f t="shared" si="6"/>
        <v>Hampton Borough, Hunterdon County</v>
      </c>
      <c r="B196">
        <f t="shared" si="5"/>
        <v>195</v>
      </c>
      <c r="C196" s="34" t="str">
        <f>'2026 Muniinfo'!A272</f>
        <v>1013</v>
      </c>
      <c r="D196" s="34" t="str">
        <f>'2026 Muniinfo'!B272</f>
        <v>Hampton Borough</v>
      </c>
      <c r="E196" s="34" t="str">
        <f>'2026 Muniinfo'!C272</f>
        <v>Hunterdon</v>
      </c>
      <c r="F196">
        <f>'2026 Muniinfo'!D272</f>
        <v>1</v>
      </c>
      <c r="G196" t="str">
        <f>'2026 Muniinfo'!E272</f>
        <v>Ineligible</v>
      </c>
    </row>
    <row r="197" spans="1:7" ht="16.5" x14ac:dyDescent="0.3">
      <c r="A197" t="str">
        <f t="shared" si="6"/>
        <v>Hampton Township, Sussex County</v>
      </c>
      <c r="B197">
        <f t="shared" ref="B197:B260" si="7">B196+1</f>
        <v>196</v>
      </c>
      <c r="C197" s="34" t="str">
        <f>'2026 Muniinfo'!A509</f>
        <v>1910</v>
      </c>
      <c r="D197" s="34" t="str">
        <f>'2026 Muniinfo'!B509</f>
        <v>Hampton Township</v>
      </c>
      <c r="E197" s="34" t="str">
        <f>'2026 Muniinfo'!C509</f>
        <v>Sussex</v>
      </c>
      <c r="F197">
        <f>'2026 Muniinfo'!D509</f>
        <v>2</v>
      </c>
      <c r="G197" t="str">
        <f>'2026 Muniinfo'!E509</f>
        <v>Eligible</v>
      </c>
    </row>
    <row r="198" spans="1:7" ht="16.5" x14ac:dyDescent="0.3">
      <c r="A198" t="str">
        <f t="shared" si="6"/>
        <v>Hanover Township, Morris County</v>
      </c>
      <c r="B198">
        <f t="shared" si="7"/>
        <v>197</v>
      </c>
      <c r="C198" s="34" t="str">
        <f>'2026 Muniinfo'!A387</f>
        <v>1412</v>
      </c>
      <c r="D198" s="34" t="str">
        <f>'2026 Muniinfo'!B387</f>
        <v>Hanover Township</v>
      </c>
      <c r="E198" s="34" t="str">
        <f>'2026 Muniinfo'!C387</f>
        <v>Morris</v>
      </c>
      <c r="F198">
        <f>'2026 Muniinfo'!D387</f>
        <v>3</v>
      </c>
      <c r="G198" t="str">
        <f>'2026 Muniinfo'!E387</f>
        <v>Eligible</v>
      </c>
    </row>
    <row r="199" spans="1:7" ht="16.5" x14ac:dyDescent="0.3">
      <c r="A199" t="str">
        <f t="shared" si="6"/>
        <v>Harding Township, Morris County</v>
      </c>
      <c r="B199">
        <f t="shared" si="7"/>
        <v>198</v>
      </c>
      <c r="C199" s="34" t="str">
        <f>'2026 Muniinfo'!A388</f>
        <v>1413</v>
      </c>
      <c r="D199" s="34" t="str">
        <f>'2026 Muniinfo'!B388</f>
        <v>Harding Township</v>
      </c>
      <c r="E199" s="34" t="str">
        <f>'2026 Muniinfo'!C388</f>
        <v>Morris</v>
      </c>
      <c r="F199">
        <f>'2026 Muniinfo'!D388</f>
        <v>1</v>
      </c>
      <c r="G199" t="str">
        <f>'2026 Muniinfo'!E388</f>
        <v>Ineligible</v>
      </c>
    </row>
    <row r="200" spans="1:7" ht="16.5" x14ac:dyDescent="0.3">
      <c r="A200" t="str">
        <f t="shared" si="6"/>
        <v>Hardwick Township, Warren County</v>
      </c>
      <c r="B200">
        <f t="shared" si="7"/>
        <v>199</v>
      </c>
      <c r="C200" s="34" t="str">
        <f>'2026 Muniinfo'!A553</f>
        <v>2109</v>
      </c>
      <c r="D200" s="34" t="str">
        <f>'2026 Muniinfo'!B553</f>
        <v>Hardwick Township</v>
      </c>
      <c r="E200" s="34" t="str">
        <f>'2026 Muniinfo'!C553</f>
        <v>Warren</v>
      </c>
      <c r="F200">
        <f>'2026 Muniinfo'!D553</f>
        <v>1</v>
      </c>
      <c r="G200" t="str">
        <f>'2026 Muniinfo'!E553</f>
        <v>Ineligible</v>
      </c>
    </row>
    <row r="201" spans="1:7" ht="16.5" x14ac:dyDescent="0.3">
      <c r="A201" t="str">
        <f t="shared" si="6"/>
        <v>Hardyston Township, Sussex County</v>
      </c>
      <c r="B201">
        <f t="shared" si="7"/>
        <v>200</v>
      </c>
      <c r="C201" s="34" t="str">
        <f>'2026 Muniinfo'!A510</f>
        <v>1911</v>
      </c>
      <c r="D201" s="34" t="str">
        <f>'2026 Muniinfo'!B510</f>
        <v>Hardyston Township</v>
      </c>
      <c r="E201" s="34" t="str">
        <f>'2026 Muniinfo'!C510</f>
        <v>Sussex</v>
      </c>
      <c r="F201">
        <f>'2026 Muniinfo'!D510</f>
        <v>3</v>
      </c>
      <c r="G201" t="str">
        <f>'2026 Muniinfo'!E510</f>
        <v>Eligible</v>
      </c>
    </row>
    <row r="202" spans="1:7" ht="16.5" x14ac:dyDescent="0.3">
      <c r="A202" t="str">
        <f t="shared" si="6"/>
        <v>Harmony Township, Warren County</v>
      </c>
      <c r="B202">
        <f t="shared" si="7"/>
        <v>201</v>
      </c>
      <c r="C202" s="34" t="str">
        <f>'2026 Muniinfo'!A554</f>
        <v>2110</v>
      </c>
      <c r="D202" s="34" t="str">
        <f>'2026 Muniinfo'!B554</f>
        <v>Harmony Township</v>
      </c>
      <c r="E202" s="34" t="str">
        <f>'2026 Muniinfo'!C554</f>
        <v>Warren</v>
      </c>
      <c r="F202">
        <f>'2026 Muniinfo'!D554</f>
        <v>2</v>
      </c>
      <c r="G202" t="str">
        <f>'2026 Muniinfo'!E554</f>
        <v>Eligible</v>
      </c>
    </row>
    <row r="203" spans="1:7" ht="16.5" x14ac:dyDescent="0.3">
      <c r="A203" t="str">
        <f t="shared" si="6"/>
        <v>Harrington Park Borough, Bergen County</v>
      </c>
      <c r="B203">
        <f t="shared" si="7"/>
        <v>202</v>
      </c>
      <c r="C203" s="34" t="str">
        <f>'2026 Muniinfo'!A49</f>
        <v>0224</v>
      </c>
      <c r="D203" s="34" t="str">
        <f>'2026 Muniinfo'!B49</f>
        <v>Harrington Park Borough</v>
      </c>
      <c r="E203" s="34" t="str">
        <f>'2026 Muniinfo'!C49</f>
        <v>Bergen</v>
      </c>
      <c r="F203">
        <f>'2026 Muniinfo'!D49</f>
        <v>2</v>
      </c>
      <c r="G203" t="str">
        <f>'2026 Muniinfo'!E49</f>
        <v>Eligible</v>
      </c>
    </row>
    <row r="204" spans="1:7" ht="16.5" x14ac:dyDescent="0.3">
      <c r="A204" t="str">
        <f t="shared" si="6"/>
        <v>Harrison Town, Hudson County</v>
      </c>
      <c r="B204">
        <f t="shared" si="7"/>
        <v>203</v>
      </c>
      <c r="C204" s="34" t="str">
        <f>'2026 Muniinfo'!A251</f>
        <v>0904</v>
      </c>
      <c r="D204" s="34" t="str">
        <f>'2026 Muniinfo'!B251</f>
        <v>Harrison Town</v>
      </c>
      <c r="E204" s="34" t="str">
        <f>'2026 Muniinfo'!C251</f>
        <v>Hudson</v>
      </c>
      <c r="F204">
        <f>'2026 Muniinfo'!D251</f>
        <v>1</v>
      </c>
      <c r="G204" t="str">
        <f>'2026 Muniinfo'!E251</f>
        <v>Ineligible</v>
      </c>
    </row>
    <row r="205" spans="1:7" ht="16.5" x14ac:dyDescent="0.3">
      <c r="A205" t="str">
        <f t="shared" si="6"/>
        <v>Harrison Township, Gloucester County</v>
      </c>
      <c r="B205">
        <f t="shared" si="7"/>
        <v>204</v>
      </c>
      <c r="C205" s="34" t="str">
        <f>'2026 Muniinfo'!A231</f>
        <v>0808</v>
      </c>
      <c r="D205" s="34" t="str">
        <f>'2026 Muniinfo'!B231</f>
        <v>Harrison Township</v>
      </c>
      <c r="E205" s="34" t="str">
        <f>'2026 Muniinfo'!C231</f>
        <v>Gloucester</v>
      </c>
      <c r="F205">
        <f>'2026 Muniinfo'!D231</f>
        <v>2</v>
      </c>
      <c r="G205" t="str">
        <f>'2026 Muniinfo'!E231</f>
        <v>Eligible</v>
      </c>
    </row>
    <row r="206" spans="1:7" ht="16.5" x14ac:dyDescent="0.3">
      <c r="A206" t="str">
        <f t="shared" si="6"/>
        <v>Harvey Cedars Borough, Ocean County</v>
      </c>
      <c r="B206">
        <f t="shared" si="7"/>
        <v>205</v>
      </c>
      <c r="C206" s="34" t="str">
        <f>'2026 Muniinfo'!A423</f>
        <v>1509</v>
      </c>
      <c r="D206" s="34" t="str">
        <f>'2026 Muniinfo'!B423</f>
        <v>Harvey Cedars Borough</v>
      </c>
      <c r="E206" s="34" t="str">
        <f>'2026 Muniinfo'!C423</f>
        <v>Ocean</v>
      </c>
      <c r="F206">
        <f>'2026 Muniinfo'!D423</f>
        <v>3</v>
      </c>
      <c r="G206" t="str">
        <f>'2026 Muniinfo'!E423</f>
        <v>Eligible</v>
      </c>
    </row>
    <row r="207" spans="1:7" ht="16.5" x14ac:dyDescent="0.3">
      <c r="A207" t="str">
        <f t="shared" si="6"/>
        <v>Hasbrouck Heights Borough, Bergen County</v>
      </c>
      <c r="B207">
        <f t="shared" si="7"/>
        <v>206</v>
      </c>
      <c r="C207" s="34" t="str">
        <f>'2026 Muniinfo'!A50</f>
        <v>0225</v>
      </c>
      <c r="D207" s="34" t="str">
        <f>'2026 Muniinfo'!B50</f>
        <v>Hasbrouck Heights Borough</v>
      </c>
      <c r="E207" s="34" t="str">
        <f>'2026 Muniinfo'!C50</f>
        <v>Bergen</v>
      </c>
      <c r="F207">
        <f>'2026 Muniinfo'!D50</f>
        <v>3</v>
      </c>
      <c r="G207" t="str">
        <f>'2026 Muniinfo'!E50</f>
        <v>Ineligible</v>
      </c>
    </row>
    <row r="208" spans="1:7" ht="16.5" x14ac:dyDescent="0.3">
      <c r="A208" t="str">
        <f t="shared" si="6"/>
        <v>Haworth Borough, Bergen County</v>
      </c>
      <c r="B208">
        <f t="shared" si="7"/>
        <v>207</v>
      </c>
      <c r="C208" s="34" t="str">
        <f>'2026 Muniinfo'!A51</f>
        <v>0226</v>
      </c>
      <c r="D208" s="34" t="str">
        <f>'2026 Muniinfo'!B51</f>
        <v>Haworth Borough</v>
      </c>
      <c r="E208" s="34" t="str">
        <f>'2026 Muniinfo'!C51</f>
        <v>Bergen</v>
      </c>
      <c r="F208">
        <f>'2026 Muniinfo'!D51</f>
        <v>1</v>
      </c>
      <c r="G208" t="str">
        <f>'2026 Muniinfo'!E51</f>
        <v>Ineligible</v>
      </c>
    </row>
    <row r="209" spans="1:7" ht="16.5" x14ac:dyDescent="0.3">
      <c r="A209" t="str">
        <f t="shared" si="6"/>
        <v>Hawthorne Borough, Passaic County</v>
      </c>
      <c r="B209">
        <f t="shared" si="7"/>
        <v>208</v>
      </c>
      <c r="C209" s="34" t="str">
        <f>'2026 Muniinfo'!A451</f>
        <v>1604</v>
      </c>
      <c r="D209" s="34" t="str">
        <f>'2026 Muniinfo'!B451</f>
        <v>Hawthorne Borough</v>
      </c>
      <c r="E209" s="34" t="str">
        <f>'2026 Muniinfo'!C451</f>
        <v>Passaic</v>
      </c>
      <c r="F209">
        <f>'2026 Muniinfo'!D451</f>
        <v>1</v>
      </c>
      <c r="G209" t="str">
        <f>'2026 Muniinfo'!E451</f>
        <v>Ineligible</v>
      </c>
    </row>
    <row r="210" spans="1:7" ht="16.5" x14ac:dyDescent="0.3">
      <c r="A210" t="str">
        <f t="shared" si="6"/>
        <v>Hazlet Township, Monmouth County</v>
      </c>
      <c r="B210">
        <f t="shared" si="7"/>
        <v>209</v>
      </c>
      <c r="C210" s="34" t="str">
        <f>'2026 Muniinfo'!A361</f>
        <v>1339</v>
      </c>
      <c r="D210" s="34" t="str">
        <f>'2026 Muniinfo'!B361</f>
        <v>Hazlet Township</v>
      </c>
      <c r="E210" s="34" t="str">
        <f>'2026 Muniinfo'!C361</f>
        <v>Monmouth</v>
      </c>
      <c r="F210">
        <f>'2026 Muniinfo'!D361</f>
        <v>1</v>
      </c>
      <c r="G210" t="str">
        <f>'2026 Muniinfo'!E361</f>
        <v>Ineligible</v>
      </c>
    </row>
    <row r="211" spans="1:7" ht="16.5" x14ac:dyDescent="0.3">
      <c r="A211" t="str">
        <f t="shared" si="6"/>
        <v>Helmetta Borough, Middlesex County</v>
      </c>
      <c r="B211">
        <f t="shared" si="7"/>
        <v>210</v>
      </c>
      <c r="C211" s="34" t="str">
        <f>'2026 Muniinfo'!A303</f>
        <v>1206</v>
      </c>
      <c r="D211" s="34" t="str">
        <f>'2026 Muniinfo'!B303</f>
        <v>Helmetta Borough</v>
      </c>
      <c r="E211" s="34" t="str">
        <f>'2026 Muniinfo'!C303</f>
        <v>Middlesex</v>
      </c>
      <c r="F211">
        <f>'2026 Muniinfo'!D303</f>
        <v>3</v>
      </c>
      <c r="G211" t="str">
        <f>'2026 Muniinfo'!E303</f>
        <v>Eligible</v>
      </c>
    </row>
    <row r="212" spans="1:7" ht="16.5" x14ac:dyDescent="0.3">
      <c r="A212" t="str">
        <f t="shared" si="6"/>
        <v>High Bridge Borough, Hunterdon County</v>
      </c>
      <c r="B212">
        <f t="shared" si="7"/>
        <v>211</v>
      </c>
      <c r="C212" s="34" t="str">
        <f>'2026 Muniinfo'!A273</f>
        <v>1014</v>
      </c>
      <c r="D212" s="34" t="str">
        <f>'2026 Muniinfo'!B273</f>
        <v>High Bridge Borough</v>
      </c>
      <c r="E212" s="34" t="str">
        <f>'2026 Muniinfo'!C273</f>
        <v>Hunterdon</v>
      </c>
      <c r="F212">
        <f>'2026 Muniinfo'!D273</f>
        <v>2</v>
      </c>
      <c r="G212" t="str">
        <f>'2026 Muniinfo'!E273</f>
        <v>Eligible</v>
      </c>
    </row>
    <row r="213" spans="1:7" ht="16.5" x14ac:dyDescent="0.3">
      <c r="A213" t="str">
        <f t="shared" si="6"/>
        <v>Highland Park Borough, Middlesex County</v>
      </c>
      <c r="B213">
        <f t="shared" si="7"/>
        <v>212</v>
      </c>
      <c r="C213" s="34" t="str">
        <f>'2026 Muniinfo'!A304</f>
        <v>1207</v>
      </c>
      <c r="D213" s="34" t="str">
        <f>'2026 Muniinfo'!B304</f>
        <v>Highland Park Borough</v>
      </c>
      <c r="E213" s="34" t="str">
        <f>'2026 Muniinfo'!C304</f>
        <v>Middlesex</v>
      </c>
      <c r="F213">
        <f>'2026 Muniinfo'!D304</f>
        <v>1</v>
      </c>
      <c r="G213" t="str">
        <f>'2026 Muniinfo'!E304</f>
        <v>Ineligible</v>
      </c>
    </row>
    <row r="214" spans="1:7" ht="16.5" x14ac:dyDescent="0.3">
      <c r="A214" t="str">
        <f t="shared" si="6"/>
        <v>Highlands Borough, Monmouth County</v>
      </c>
      <c r="B214">
        <f t="shared" si="7"/>
        <v>213</v>
      </c>
      <c r="C214" s="34" t="str">
        <f>'2026 Muniinfo'!A339</f>
        <v>1317</v>
      </c>
      <c r="D214" s="34" t="str">
        <f>'2026 Muniinfo'!B339</f>
        <v>Highlands Borough</v>
      </c>
      <c r="E214" s="34" t="str">
        <f>'2026 Muniinfo'!C339</f>
        <v>Monmouth</v>
      </c>
      <c r="F214">
        <f>'2026 Muniinfo'!D339</f>
        <v>3</v>
      </c>
      <c r="G214" t="str">
        <f>'2026 Muniinfo'!E339</f>
        <v>Eligible</v>
      </c>
    </row>
    <row r="215" spans="1:7" ht="16.5" x14ac:dyDescent="0.3">
      <c r="A215" t="str">
        <f t="shared" si="6"/>
        <v>Hightstown Borough, Mercer County</v>
      </c>
      <c r="B215">
        <f t="shared" si="7"/>
        <v>214</v>
      </c>
      <c r="C215" s="34" t="str">
        <f>'2026 Muniinfo'!A289</f>
        <v>1104</v>
      </c>
      <c r="D215" s="34" t="str">
        <f>'2026 Muniinfo'!B289</f>
        <v>Hightstown Borough</v>
      </c>
      <c r="E215" s="34" t="str">
        <f>'2026 Muniinfo'!C289</f>
        <v>Mercer</v>
      </c>
      <c r="F215">
        <f>'2026 Muniinfo'!D289</f>
        <v>3</v>
      </c>
      <c r="G215" t="str">
        <f>'2026 Muniinfo'!E289</f>
        <v>Eligible</v>
      </c>
    </row>
    <row r="216" spans="1:7" ht="16.5" x14ac:dyDescent="0.3">
      <c r="A216" t="str">
        <f t="shared" si="6"/>
        <v>Hillsborough Township, Somerset County</v>
      </c>
      <c r="B216">
        <f t="shared" si="7"/>
        <v>215</v>
      </c>
      <c r="C216" s="34" t="str">
        <f>'2026 Muniinfo'!A488</f>
        <v>1810</v>
      </c>
      <c r="D216" s="34" t="str">
        <f>'2026 Muniinfo'!B488</f>
        <v>Hillsborough Township</v>
      </c>
      <c r="E216" s="34" t="str">
        <f>'2026 Muniinfo'!C488</f>
        <v>Somerset</v>
      </c>
      <c r="F216">
        <f>'2026 Muniinfo'!D488</f>
        <v>2</v>
      </c>
      <c r="G216" t="str">
        <f>'2026 Muniinfo'!E488</f>
        <v>Ineligible</v>
      </c>
    </row>
    <row r="217" spans="1:7" ht="16.5" x14ac:dyDescent="0.3">
      <c r="A217" t="str">
        <f t="shared" si="6"/>
        <v>Hillsdale Borough, Bergen County</v>
      </c>
      <c r="B217">
        <f t="shared" si="7"/>
        <v>216</v>
      </c>
      <c r="C217" s="34" t="str">
        <f>'2026 Muniinfo'!A52</f>
        <v>0227</v>
      </c>
      <c r="D217" s="34" t="str">
        <f>'2026 Muniinfo'!B52</f>
        <v>Hillsdale Borough</v>
      </c>
      <c r="E217" s="34" t="str">
        <f>'2026 Muniinfo'!C52</f>
        <v>Bergen</v>
      </c>
      <c r="F217">
        <f>'2026 Muniinfo'!D52</f>
        <v>2</v>
      </c>
      <c r="G217" t="str">
        <f>'2026 Muniinfo'!E52</f>
        <v>Eligible</v>
      </c>
    </row>
    <row r="218" spans="1:7" ht="16.5" x14ac:dyDescent="0.3">
      <c r="A218" t="str">
        <f t="shared" si="6"/>
        <v>Hillside Township, Union County</v>
      </c>
      <c r="B218">
        <f t="shared" si="7"/>
        <v>217</v>
      </c>
      <c r="C218" s="34" t="str">
        <f>'2026 Muniinfo'!A530</f>
        <v>2007</v>
      </c>
      <c r="D218" s="34" t="str">
        <f>'2026 Muniinfo'!B530</f>
        <v>Hillside Township</v>
      </c>
      <c r="E218" s="34" t="str">
        <f>'2026 Muniinfo'!C530</f>
        <v>Union</v>
      </c>
      <c r="F218">
        <f>'2026 Muniinfo'!D530</f>
        <v>2</v>
      </c>
      <c r="G218" t="str">
        <f>'2026 Muniinfo'!E530</f>
        <v>Ineligible</v>
      </c>
    </row>
    <row r="219" spans="1:7" ht="16.5" x14ac:dyDescent="0.3">
      <c r="A219" t="str">
        <f t="shared" si="6"/>
        <v>Hi-nella Borough, Camden County</v>
      </c>
      <c r="B219">
        <f t="shared" si="7"/>
        <v>218</v>
      </c>
      <c r="C219" s="34" t="str">
        <f>'2026 Muniinfo'!A154</f>
        <v>0419</v>
      </c>
      <c r="D219" s="34" t="str">
        <f>'2026 Muniinfo'!B154</f>
        <v>Hi-nella Borough</v>
      </c>
      <c r="E219" s="34" t="str">
        <f>'2026 Muniinfo'!C154</f>
        <v>Camden</v>
      </c>
      <c r="F219">
        <f>'2026 Muniinfo'!D154</f>
        <v>2</v>
      </c>
      <c r="G219" t="str">
        <f>'2026 Muniinfo'!E154</f>
        <v>Eligible</v>
      </c>
    </row>
    <row r="220" spans="1:7" ht="16.5" x14ac:dyDescent="0.3">
      <c r="A220" t="str">
        <f t="shared" si="6"/>
        <v>Hoboken City, Hudson County</v>
      </c>
      <c r="B220">
        <f t="shared" si="7"/>
        <v>219</v>
      </c>
      <c r="C220" s="34" t="str">
        <f>'2026 Muniinfo'!A252</f>
        <v>0905</v>
      </c>
      <c r="D220" s="34" t="str">
        <f>'2026 Muniinfo'!B252</f>
        <v>Hoboken City</v>
      </c>
      <c r="E220" s="34" t="str">
        <f>'2026 Muniinfo'!C252</f>
        <v>Hudson</v>
      </c>
      <c r="F220">
        <f>'2026 Muniinfo'!D252</f>
        <v>2</v>
      </c>
      <c r="G220" t="str">
        <f>'2026 Muniinfo'!E252</f>
        <v>Ineligible</v>
      </c>
    </row>
    <row r="221" spans="1:7" ht="16.5" x14ac:dyDescent="0.3">
      <c r="A221" t="str">
        <f t="shared" si="6"/>
        <v>Ho-Ho-Kus Borough, Bergen County</v>
      </c>
      <c r="B221">
        <f t="shared" si="7"/>
        <v>220</v>
      </c>
      <c r="C221" s="34" t="str">
        <f>'2026 Muniinfo'!A53</f>
        <v>0228</v>
      </c>
      <c r="D221" s="34" t="str">
        <f>'2026 Muniinfo'!B53</f>
        <v>Ho-Ho-Kus Borough</v>
      </c>
      <c r="E221" s="34" t="str">
        <f>'2026 Muniinfo'!C53</f>
        <v>Bergen</v>
      </c>
      <c r="F221">
        <f>'2026 Muniinfo'!D53</f>
        <v>3</v>
      </c>
      <c r="G221" t="str">
        <f>'2026 Muniinfo'!E53</f>
        <v>Eligible</v>
      </c>
    </row>
    <row r="222" spans="1:7" ht="16.5" x14ac:dyDescent="0.3">
      <c r="A222" t="str">
        <f t="shared" si="6"/>
        <v>Holland Township, Hunterdon County</v>
      </c>
      <c r="B222">
        <f t="shared" si="7"/>
        <v>221</v>
      </c>
      <c r="C222" s="34" t="str">
        <f>'2026 Muniinfo'!A274</f>
        <v>1015</v>
      </c>
      <c r="D222" s="34" t="str">
        <f>'2026 Muniinfo'!B274</f>
        <v>Holland Township</v>
      </c>
      <c r="E222" s="34" t="str">
        <f>'2026 Muniinfo'!C274</f>
        <v>Hunterdon</v>
      </c>
      <c r="F222">
        <f>'2026 Muniinfo'!D274</f>
        <v>3</v>
      </c>
      <c r="G222" t="str">
        <f>'2026 Muniinfo'!E274</f>
        <v>Eligible</v>
      </c>
    </row>
    <row r="223" spans="1:7" ht="16.5" x14ac:dyDescent="0.3">
      <c r="A223" t="str">
        <f t="shared" si="6"/>
        <v>Holmdel Township, Monmouth County</v>
      </c>
      <c r="B223">
        <f t="shared" si="7"/>
        <v>222</v>
      </c>
      <c r="C223" s="34" t="str">
        <f>'2026 Muniinfo'!A340</f>
        <v>1318</v>
      </c>
      <c r="D223" s="34" t="str">
        <f>'2026 Muniinfo'!B340</f>
        <v>Holmdel Township</v>
      </c>
      <c r="E223" s="34" t="str">
        <f>'2026 Muniinfo'!C340</f>
        <v>Monmouth</v>
      </c>
      <c r="F223">
        <f>'2026 Muniinfo'!D340</f>
        <v>1</v>
      </c>
      <c r="G223" t="str">
        <f>'2026 Muniinfo'!E340</f>
        <v>Ineligible</v>
      </c>
    </row>
    <row r="224" spans="1:7" ht="16.5" x14ac:dyDescent="0.3">
      <c r="A224" t="str">
        <f t="shared" si="6"/>
        <v>Hopatcong Borough, Sussex County</v>
      </c>
      <c r="B224">
        <f t="shared" si="7"/>
        <v>223</v>
      </c>
      <c r="C224" s="34" t="str">
        <f>'2026 Muniinfo'!A511</f>
        <v>1912</v>
      </c>
      <c r="D224" s="34" t="str">
        <f>'2026 Muniinfo'!B511</f>
        <v>Hopatcong Borough</v>
      </c>
      <c r="E224" s="34" t="str">
        <f>'2026 Muniinfo'!C511</f>
        <v>Sussex</v>
      </c>
      <c r="F224">
        <f>'2026 Muniinfo'!D511</f>
        <v>1</v>
      </c>
      <c r="G224" t="str">
        <f>'2026 Muniinfo'!E511</f>
        <v>Ineligible</v>
      </c>
    </row>
    <row r="225" spans="1:7" ht="16.5" x14ac:dyDescent="0.3">
      <c r="A225" t="str">
        <f t="shared" si="6"/>
        <v>Hope Township, Warren County</v>
      </c>
      <c r="B225">
        <f t="shared" si="7"/>
        <v>224</v>
      </c>
      <c r="C225" s="34" t="str">
        <f>'2026 Muniinfo'!A555</f>
        <v>2111</v>
      </c>
      <c r="D225" s="34" t="str">
        <f>'2026 Muniinfo'!B555</f>
        <v>Hope Township</v>
      </c>
      <c r="E225" s="34" t="str">
        <f>'2026 Muniinfo'!C555</f>
        <v>Warren</v>
      </c>
      <c r="F225">
        <f>'2026 Muniinfo'!D555</f>
        <v>3</v>
      </c>
      <c r="G225" t="str">
        <f>'2026 Muniinfo'!E555</f>
        <v>Eligible</v>
      </c>
    </row>
    <row r="226" spans="1:7" ht="16.5" x14ac:dyDescent="0.3">
      <c r="A226" t="str">
        <f t="shared" si="6"/>
        <v>Hopewell Borough, Mercer County</v>
      </c>
      <c r="B226">
        <f t="shared" si="7"/>
        <v>225</v>
      </c>
      <c r="C226" s="34" t="str">
        <f>'2026 Muniinfo'!A290</f>
        <v>1105</v>
      </c>
      <c r="D226" s="34" t="str">
        <f>'2026 Muniinfo'!B290</f>
        <v>Hopewell Borough</v>
      </c>
      <c r="E226" s="34" t="str">
        <f>'2026 Muniinfo'!C290</f>
        <v>Mercer</v>
      </c>
      <c r="F226">
        <f>'2026 Muniinfo'!D290</f>
        <v>1</v>
      </c>
      <c r="G226" t="str">
        <f>'2026 Muniinfo'!E290</f>
        <v>Ineligible</v>
      </c>
    </row>
    <row r="227" spans="1:7" ht="16.5" x14ac:dyDescent="0.3">
      <c r="A227" t="str">
        <f t="shared" si="6"/>
        <v>Hopewell Township, Cumberland County</v>
      </c>
      <c r="B227">
        <f t="shared" si="7"/>
        <v>226</v>
      </c>
      <c r="C227" s="34" t="str">
        <f>'2026 Muniinfo'!A194</f>
        <v>0607</v>
      </c>
      <c r="D227" s="34" t="str">
        <f>'2026 Muniinfo'!B194</f>
        <v>Hopewell Township</v>
      </c>
      <c r="E227" s="34" t="str">
        <f>'2026 Muniinfo'!C194</f>
        <v>Cumberland</v>
      </c>
      <c r="F227">
        <f>'2026 Muniinfo'!D194</f>
        <v>1</v>
      </c>
      <c r="G227" t="str">
        <f>'2026 Muniinfo'!E194</f>
        <v>Ineligible</v>
      </c>
    </row>
    <row r="228" spans="1:7" ht="16.5" x14ac:dyDescent="0.3">
      <c r="A228" t="str">
        <f t="shared" si="6"/>
        <v>Hopewell Township, Mercer County</v>
      </c>
      <c r="B228">
        <f t="shared" si="7"/>
        <v>227</v>
      </c>
      <c r="C228" s="34" t="str">
        <f>'2026 Muniinfo'!A291</f>
        <v>1106</v>
      </c>
      <c r="D228" s="34" t="str">
        <f>'2026 Muniinfo'!B291</f>
        <v>Hopewell Township</v>
      </c>
      <c r="E228" s="34" t="str">
        <f>'2026 Muniinfo'!C291</f>
        <v>Mercer</v>
      </c>
      <c r="F228">
        <f>'2026 Muniinfo'!D291</f>
        <v>2</v>
      </c>
      <c r="G228" t="str">
        <f>'2026 Muniinfo'!E291</f>
        <v>Eligible</v>
      </c>
    </row>
    <row r="229" spans="1:7" ht="16.5" x14ac:dyDescent="0.3">
      <c r="A229" t="str">
        <f t="shared" si="6"/>
        <v>Howell Township, Monmouth County</v>
      </c>
      <c r="B229">
        <f t="shared" si="7"/>
        <v>228</v>
      </c>
      <c r="C229" s="34" t="str">
        <f>'2026 Muniinfo'!A341</f>
        <v>1319</v>
      </c>
      <c r="D229" s="34" t="str">
        <f>'2026 Muniinfo'!B341</f>
        <v>Howell Township</v>
      </c>
      <c r="E229" s="34" t="str">
        <f>'2026 Muniinfo'!C341</f>
        <v>Monmouth</v>
      </c>
      <c r="F229">
        <f>'2026 Muniinfo'!D341</f>
        <v>2</v>
      </c>
      <c r="G229" t="str">
        <f>'2026 Muniinfo'!E341</f>
        <v>Eligible</v>
      </c>
    </row>
    <row r="230" spans="1:7" ht="16.5" x14ac:dyDescent="0.3">
      <c r="A230" t="str">
        <f t="shared" si="6"/>
        <v>Independence Township, Warren County</v>
      </c>
      <c r="B230">
        <f t="shared" si="7"/>
        <v>229</v>
      </c>
      <c r="C230" s="34" t="str">
        <f>'2026 Muniinfo'!A556</f>
        <v>2112</v>
      </c>
      <c r="D230" s="34" t="str">
        <f>'2026 Muniinfo'!B556</f>
        <v>Independence Township</v>
      </c>
      <c r="E230" s="34" t="str">
        <f>'2026 Muniinfo'!C556</f>
        <v>Warren</v>
      </c>
      <c r="F230">
        <f>'2026 Muniinfo'!D556</f>
        <v>1</v>
      </c>
      <c r="G230" t="str">
        <f>'2026 Muniinfo'!E556</f>
        <v>Ineligible</v>
      </c>
    </row>
    <row r="231" spans="1:7" ht="16.5" x14ac:dyDescent="0.3">
      <c r="A231" t="str">
        <f t="shared" si="6"/>
        <v>Interlaken Borough, Monmouth County</v>
      </c>
      <c r="B231">
        <f t="shared" si="7"/>
        <v>230</v>
      </c>
      <c r="C231" s="34" t="str">
        <f>'2026 Muniinfo'!A342</f>
        <v>1320</v>
      </c>
      <c r="D231" s="34" t="str">
        <f>'2026 Muniinfo'!B342</f>
        <v>Interlaken Borough</v>
      </c>
      <c r="E231" s="34" t="str">
        <f>'2026 Muniinfo'!C342</f>
        <v>Monmouth</v>
      </c>
      <c r="F231">
        <f>'2026 Muniinfo'!D342</f>
        <v>3</v>
      </c>
      <c r="G231" t="str">
        <f>'2026 Muniinfo'!E342</f>
        <v>Eligible</v>
      </c>
    </row>
    <row r="232" spans="1:7" ht="16.5" x14ac:dyDescent="0.3">
      <c r="A232" t="str">
        <f t="shared" si="6"/>
        <v>Irvington Township, Essex County</v>
      </c>
      <c r="B232">
        <f t="shared" si="7"/>
        <v>231</v>
      </c>
      <c r="C232" s="34" t="str">
        <f>'2026 Muniinfo'!A210</f>
        <v>0709</v>
      </c>
      <c r="D232" s="34" t="str">
        <f>'2026 Muniinfo'!B210</f>
        <v>Irvington Township</v>
      </c>
      <c r="E232" s="34" t="str">
        <f>'2026 Muniinfo'!C210</f>
        <v>Essex</v>
      </c>
      <c r="F232">
        <f>'2026 Muniinfo'!D210</f>
        <v>2</v>
      </c>
      <c r="G232" t="str">
        <f>'2026 Muniinfo'!E210</f>
        <v>Ineligible</v>
      </c>
    </row>
    <row r="233" spans="1:7" ht="16.5" x14ac:dyDescent="0.3">
      <c r="A233" t="str">
        <f t="shared" si="6"/>
        <v>Island Heights Borough, Ocean County</v>
      </c>
      <c r="B233">
        <f t="shared" si="7"/>
        <v>232</v>
      </c>
      <c r="C233" s="34" t="str">
        <f>'2026 Muniinfo'!A424</f>
        <v>1510</v>
      </c>
      <c r="D233" s="34" t="str">
        <f>'2026 Muniinfo'!B424</f>
        <v>Island Heights Borough</v>
      </c>
      <c r="E233" s="34" t="str">
        <f>'2026 Muniinfo'!C424</f>
        <v>Ocean</v>
      </c>
      <c r="F233">
        <f>'2026 Muniinfo'!D424</f>
        <v>1</v>
      </c>
      <c r="G233" t="str">
        <f>'2026 Muniinfo'!E424</f>
        <v>Ineligible</v>
      </c>
    </row>
    <row r="234" spans="1:7" ht="16.5" x14ac:dyDescent="0.3">
      <c r="A234" t="str">
        <f t="shared" si="6"/>
        <v>Jackson Township, Ocean County</v>
      </c>
      <c r="B234">
        <f t="shared" si="7"/>
        <v>233</v>
      </c>
      <c r="C234" s="34" t="str">
        <f>'2026 Muniinfo'!A425</f>
        <v>1511</v>
      </c>
      <c r="D234" s="34" t="str">
        <f>'2026 Muniinfo'!B425</f>
        <v>Jackson Township</v>
      </c>
      <c r="E234" s="34" t="str">
        <f>'2026 Muniinfo'!C425</f>
        <v>Ocean</v>
      </c>
      <c r="F234">
        <f>'2026 Muniinfo'!D425</f>
        <v>2</v>
      </c>
      <c r="G234" t="str">
        <f>'2026 Muniinfo'!E425</f>
        <v>Eligible</v>
      </c>
    </row>
    <row r="235" spans="1:7" ht="16.5" x14ac:dyDescent="0.3">
      <c r="A235" t="str">
        <f t="shared" si="6"/>
        <v>Jamesburg Borough, Middlesex County</v>
      </c>
      <c r="B235">
        <f t="shared" si="7"/>
        <v>234</v>
      </c>
      <c r="C235" s="34" t="str">
        <f>'2026 Muniinfo'!A305</f>
        <v>1208</v>
      </c>
      <c r="D235" s="34" t="str">
        <f>'2026 Muniinfo'!B305</f>
        <v>Jamesburg Borough</v>
      </c>
      <c r="E235" s="34" t="str">
        <f>'2026 Muniinfo'!C305</f>
        <v>Middlesex</v>
      </c>
      <c r="F235">
        <f>'2026 Muniinfo'!D305</f>
        <v>2</v>
      </c>
      <c r="G235" t="str">
        <f>'2026 Muniinfo'!E305</f>
        <v>Ineligible</v>
      </c>
    </row>
    <row r="236" spans="1:7" ht="16.5" x14ac:dyDescent="0.3">
      <c r="A236" t="str">
        <f t="shared" si="6"/>
        <v>Jefferson Township, Morris County</v>
      </c>
      <c r="B236">
        <f t="shared" si="7"/>
        <v>235</v>
      </c>
      <c r="C236" s="34" t="str">
        <f>'2026 Muniinfo'!A389</f>
        <v>1414</v>
      </c>
      <c r="D236" s="34" t="str">
        <f>'2026 Muniinfo'!B389</f>
        <v>Jefferson Township</v>
      </c>
      <c r="E236" s="34" t="str">
        <f>'2026 Muniinfo'!C389</f>
        <v>Morris</v>
      </c>
      <c r="F236">
        <f>'2026 Muniinfo'!D389</f>
        <v>2</v>
      </c>
      <c r="G236" t="str">
        <f>'2026 Muniinfo'!E389</f>
        <v>Eligible</v>
      </c>
    </row>
    <row r="237" spans="1:7" ht="16.5" x14ac:dyDescent="0.3">
      <c r="A237" t="str">
        <f t="shared" si="6"/>
        <v>Jersey City City, Hudson County</v>
      </c>
      <c r="B237">
        <f t="shared" si="7"/>
        <v>236</v>
      </c>
      <c r="C237" s="34" t="str">
        <f>'2026 Muniinfo'!A253</f>
        <v>0906</v>
      </c>
      <c r="D237" s="34" t="str">
        <f>'2026 Muniinfo'!B253</f>
        <v>Jersey City City</v>
      </c>
      <c r="E237" s="34" t="str">
        <f>'2026 Muniinfo'!C253</f>
        <v>Hudson</v>
      </c>
      <c r="F237">
        <f>'2026 Muniinfo'!D253</f>
        <v>3</v>
      </c>
      <c r="G237" t="str">
        <f>'2026 Muniinfo'!E253</f>
        <v>Ineligible</v>
      </c>
    </row>
    <row r="238" spans="1:7" ht="16.5" x14ac:dyDescent="0.3">
      <c r="A238" t="str">
        <f t="shared" si="6"/>
        <v>Keansburg Borough, Monmouth County</v>
      </c>
      <c r="B238">
        <f t="shared" si="7"/>
        <v>237</v>
      </c>
      <c r="C238" s="34" t="str">
        <f>'2026 Muniinfo'!A343</f>
        <v>1321</v>
      </c>
      <c r="D238" s="34" t="str">
        <f>'2026 Muniinfo'!B343</f>
        <v>Keansburg Borough</v>
      </c>
      <c r="E238" s="34" t="str">
        <f>'2026 Muniinfo'!C343</f>
        <v>Monmouth</v>
      </c>
      <c r="F238">
        <f>'2026 Muniinfo'!D343</f>
        <v>1</v>
      </c>
      <c r="G238" t="str">
        <f>'2026 Muniinfo'!E343</f>
        <v>Ineligible</v>
      </c>
    </row>
    <row r="239" spans="1:7" ht="16.5" x14ac:dyDescent="0.3">
      <c r="A239" t="str">
        <f t="shared" si="6"/>
        <v>Kearny Town, Hudson County</v>
      </c>
      <c r="B239">
        <f t="shared" si="7"/>
        <v>238</v>
      </c>
      <c r="C239" s="34" t="str">
        <f>'2026 Muniinfo'!A254</f>
        <v>0907</v>
      </c>
      <c r="D239" s="34" t="str">
        <f>'2026 Muniinfo'!B254</f>
        <v>Kearny Town</v>
      </c>
      <c r="E239" s="34" t="str">
        <f>'2026 Muniinfo'!C254</f>
        <v>Hudson</v>
      </c>
      <c r="F239">
        <f>'2026 Muniinfo'!D254</f>
        <v>1</v>
      </c>
      <c r="G239" t="str">
        <f>'2026 Muniinfo'!E254</f>
        <v>Ineligible</v>
      </c>
    </row>
    <row r="240" spans="1:7" ht="16.5" x14ac:dyDescent="0.3">
      <c r="A240" t="str">
        <f t="shared" si="6"/>
        <v>Kenilworth Borough, Union County</v>
      </c>
      <c r="B240">
        <f t="shared" si="7"/>
        <v>239</v>
      </c>
      <c r="C240" s="34" t="str">
        <f>'2026 Muniinfo'!A531</f>
        <v>2008</v>
      </c>
      <c r="D240" s="34" t="str">
        <f>'2026 Muniinfo'!B531</f>
        <v>Kenilworth Borough</v>
      </c>
      <c r="E240" s="34" t="str">
        <f>'2026 Muniinfo'!C531</f>
        <v>Union</v>
      </c>
      <c r="F240">
        <f>'2026 Muniinfo'!D531</f>
        <v>3</v>
      </c>
      <c r="G240" t="str">
        <f>'2026 Muniinfo'!E531</f>
        <v>Ineligible</v>
      </c>
    </row>
    <row r="241" spans="1:7" ht="16.5" x14ac:dyDescent="0.3">
      <c r="A241" t="str">
        <f t="shared" si="6"/>
        <v>Keyport Borough, Monmouth County</v>
      </c>
      <c r="B241">
        <f t="shared" si="7"/>
        <v>240</v>
      </c>
      <c r="C241" s="34" t="str">
        <f>'2026 Muniinfo'!A344</f>
        <v>1322</v>
      </c>
      <c r="D241" s="34" t="str">
        <f>'2026 Muniinfo'!B344</f>
        <v>Keyport Borough</v>
      </c>
      <c r="E241" s="34" t="str">
        <f>'2026 Muniinfo'!C344</f>
        <v>Monmouth</v>
      </c>
      <c r="F241">
        <f>'2026 Muniinfo'!D344</f>
        <v>2</v>
      </c>
      <c r="G241" t="str">
        <f>'2026 Muniinfo'!E344</f>
        <v>Eligible</v>
      </c>
    </row>
    <row r="242" spans="1:7" ht="16.5" x14ac:dyDescent="0.3">
      <c r="A242" t="str">
        <f t="shared" si="6"/>
        <v>Kingwood Township, Hunterdon County</v>
      </c>
      <c r="B242">
        <f t="shared" si="7"/>
        <v>241</v>
      </c>
      <c r="C242" s="34" t="str">
        <f>'2026 Muniinfo'!A275</f>
        <v>1016</v>
      </c>
      <c r="D242" s="34" t="str">
        <f>'2026 Muniinfo'!B275</f>
        <v>Kingwood Township</v>
      </c>
      <c r="E242" s="34" t="str">
        <f>'2026 Muniinfo'!C275</f>
        <v>Hunterdon</v>
      </c>
      <c r="F242">
        <f>'2026 Muniinfo'!D275</f>
        <v>1</v>
      </c>
      <c r="G242" t="str">
        <f>'2026 Muniinfo'!E275</f>
        <v>Ineligible</v>
      </c>
    </row>
    <row r="243" spans="1:7" ht="16.5" x14ac:dyDescent="0.3">
      <c r="A243" t="str">
        <f t="shared" si="6"/>
        <v>Kinnelon Borough, Morris County</v>
      </c>
      <c r="B243">
        <f t="shared" si="7"/>
        <v>242</v>
      </c>
      <c r="C243" s="34" t="str">
        <f>'2026 Muniinfo'!A390</f>
        <v>1415</v>
      </c>
      <c r="D243" s="34" t="str">
        <f>'2026 Muniinfo'!B390</f>
        <v>Kinnelon Borough</v>
      </c>
      <c r="E243" s="34" t="str">
        <f>'2026 Muniinfo'!C390</f>
        <v>Morris</v>
      </c>
      <c r="F243">
        <f>'2026 Muniinfo'!D390</f>
        <v>3</v>
      </c>
      <c r="G243" t="str">
        <f>'2026 Muniinfo'!E390</f>
        <v>Eligible</v>
      </c>
    </row>
    <row r="244" spans="1:7" ht="16.5" x14ac:dyDescent="0.3">
      <c r="A244" t="str">
        <f t="shared" si="6"/>
        <v>Knowlton Township, Warren County</v>
      </c>
      <c r="B244">
        <f t="shared" si="7"/>
        <v>243</v>
      </c>
      <c r="C244" s="34" t="str">
        <f>'2026 Muniinfo'!A557</f>
        <v>2113</v>
      </c>
      <c r="D244" s="34" t="str">
        <f>'2026 Muniinfo'!B557</f>
        <v>Knowlton Township</v>
      </c>
      <c r="E244" s="34" t="str">
        <f>'2026 Muniinfo'!C557</f>
        <v>Warren</v>
      </c>
      <c r="F244">
        <f>'2026 Muniinfo'!D557</f>
        <v>2</v>
      </c>
      <c r="G244" t="str">
        <f>'2026 Muniinfo'!E557</f>
        <v>Eligible</v>
      </c>
    </row>
    <row r="245" spans="1:7" ht="16.5" x14ac:dyDescent="0.3">
      <c r="A245" t="str">
        <f t="shared" si="6"/>
        <v>Lacey Township, Ocean County</v>
      </c>
      <c r="B245">
        <f t="shared" si="7"/>
        <v>244</v>
      </c>
      <c r="C245" s="34" t="str">
        <f>'2026 Muniinfo'!A426</f>
        <v>1512</v>
      </c>
      <c r="D245" s="34" t="str">
        <f>'2026 Muniinfo'!B426</f>
        <v>Lacey Township</v>
      </c>
      <c r="E245" s="34" t="str">
        <f>'2026 Muniinfo'!C426</f>
        <v>Ocean</v>
      </c>
      <c r="F245">
        <f>'2026 Muniinfo'!D426</f>
        <v>3</v>
      </c>
      <c r="G245" t="str">
        <f>'2026 Muniinfo'!E426</f>
        <v>Eligible</v>
      </c>
    </row>
    <row r="246" spans="1:7" ht="16.5" x14ac:dyDescent="0.3">
      <c r="A246" t="str">
        <f t="shared" si="6"/>
        <v>Lafayette Township, Sussex County</v>
      </c>
      <c r="B246">
        <f t="shared" si="7"/>
        <v>245</v>
      </c>
      <c r="C246" s="34" t="str">
        <f>'2026 Muniinfo'!A512</f>
        <v>1913</v>
      </c>
      <c r="D246" s="34" t="str">
        <f>'2026 Muniinfo'!B512</f>
        <v>Lafayette Township</v>
      </c>
      <c r="E246" s="34" t="str">
        <f>'2026 Muniinfo'!C512</f>
        <v>Sussex</v>
      </c>
      <c r="F246">
        <f>'2026 Muniinfo'!D512</f>
        <v>2</v>
      </c>
      <c r="G246" t="str">
        <f>'2026 Muniinfo'!E512</f>
        <v>Eligible</v>
      </c>
    </row>
    <row r="247" spans="1:7" ht="16.5" x14ac:dyDescent="0.3">
      <c r="A247" t="str">
        <f t="shared" si="6"/>
        <v>Lake Como Borough, Monmouth County</v>
      </c>
      <c r="B247">
        <f t="shared" si="7"/>
        <v>246</v>
      </c>
      <c r="C247" s="34" t="str">
        <f>'2026 Muniinfo'!A369</f>
        <v>1347</v>
      </c>
      <c r="D247" s="34" t="str">
        <f>'2026 Muniinfo'!B369</f>
        <v>Lake Como Borough</v>
      </c>
      <c r="E247" s="34" t="str">
        <f>'2026 Muniinfo'!C369</f>
        <v>Monmouth</v>
      </c>
      <c r="F247">
        <f>'2026 Muniinfo'!D369</f>
        <v>3</v>
      </c>
      <c r="G247" t="str">
        <f>'2026 Muniinfo'!E369</f>
        <v>Eligible</v>
      </c>
    </row>
    <row r="248" spans="1:7" ht="16.5" x14ac:dyDescent="0.3">
      <c r="A248" t="str">
        <f t="shared" si="6"/>
        <v>Lakehurst Borough, Ocean County</v>
      </c>
      <c r="B248">
        <f t="shared" si="7"/>
        <v>247</v>
      </c>
      <c r="C248" s="34" t="str">
        <f>'2026 Muniinfo'!A427</f>
        <v>1513</v>
      </c>
      <c r="D248" s="34" t="str">
        <f>'2026 Muniinfo'!B427</f>
        <v>Lakehurst Borough</v>
      </c>
      <c r="E248" s="34" t="str">
        <f>'2026 Muniinfo'!C427</f>
        <v>Ocean</v>
      </c>
      <c r="F248">
        <f>'2026 Muniinfo'!D427</f>
        <v>1</v>
      </c>
      <c r="G248" t="str">
        <f>'2026 Muniinfo'!E427</f>
        <v>Ineligible</v>
      </c>
    </row>
    <row r="249" spans="1:7" ht="16.5" x14ac:dyDescent="0.3">
      <c r="A249" t="str">
        <f t="shared" si="6"/>
        <v>Lakewood Township, Ocean County</v>
      </c>
      <c r="B249">
        <f t="shared" si="7"/>
        <v>248</v>
      </c>
      <c r="C249" s="34" t="str">
        <f>'2026 Muniinfo'!A428</f>
        <v>1514</v>
      </c>
      <c r="D249" s="34" t="str">
        <f>'2026 Muniinfo'!B428</f>
        <v>Lakewood Township</v>
      </c>
      <c r="E249" s="34" t="str">
        <f>'2026 Muniinfo'!C428</f>
        <v>Ocean</v>
      </c>
      <c r="F249">
        <f>'2026 Muniinfo'!D428</f>
        <v>2</v>
      </c>
      <c r="G249" t="str">
        <f>'2026 Muniinfo'!E428</f>
        <v>Ineligible</v>
      </c>
    </row>
    <row r="250" spans="1:7" ht="16.5" x14ac:dyDescent="0.3">
      <c r="A250" t="str">
        <f t="shared" si="6"/>
        <v>Lambertville City, Hunterdon County</v>
      </c>
      <c r="B250">
        <f t="shared" si="7"/>
        <v>249</v>
      </c>
      <c r="C250" s="34" t="str">
        <f>'2026 Muniinfo'!A276</f>
        <v>1017</v>
      </c>
      <c r="D250" s="34" t="str">
        <f>'2026 Muniinfo'!B276</f>
        <v>Lambertville City</v>
      </c>
      <c r="E250" s="34" t="str">
        <f>'2026 Muniinfo'!C276</f>
        <v>Hunterdon</v>
      </c>
      <c r="F250">
        <f>'2026 Muniinfo'!D276</f>
        <v>2</v>
      </c>
      <c r="G250" t="str">
        <f>'2026 Muniinfo'!E276</f>
        <v>Ineligible</v>
      </c>
    </row>
    <row r="251" spans="1:7" ht="16.5" x14ac:dyDescent="0.3">
      <c r="A251" t="str">
        <f t="shared" si="6"/>
        <v>Laurel Springs Borough, Camden County</v>
      </c>
      <c r="B251">
        <f t="shared" si="7"/>
        <v>250</v>
      </c>
      <c r="C251" s="34" t="str">
        <f>'2026 Muniinfo'!A155</f>
        <v>0420</v>
      </c>
      <c r="D251" s="34" t="str">
        <f>'2026 Muniinfo'!B155</f>
        <v>Laurel Springs Borough</v>
      </c>
      <c r="E251" s="34" t="str">
        <f>'2026 Muniinfo'!C155</f>
        <v>Camden</v>
      </c>
      <c r="F251">
        <f>'2026 Muniinfo'!D155</f>
        <v>3</v>
      </c>
      <c r="G251" t="str">
        <f>'2026 Muniinfo'!E155</f>
        <v>Eligible</v>
      </c>
    </row>
    <row r="252" spans="1:7" ht="16.5" x14ac:dyDescent="0.3">
      <c r="A252" t="str">
        <f t="shared" si="6"/>
        <v>Lavallette Borough, Ocean County</v>
      </c>
      <c r="B252">
        <f t="shared" si="7"/>
        <v>251</v>
      </c>
      <c r="C252" s="34" t="str">
        <f>'2026 Muniinfo'!A429</f>
        <v>1515</v>
      </c>
      <c r="D252" s="34" t="str">
        <f>'2026 Muniinfo'!B429</f>
        <v>Lavallette Borough</v>
      </c>
      <c r="E252" s="34" t="str">
        <f>'2026 Muniinfo'!C429</f>
        <v>Ocean</v>
      </c>
      <c r="F252">
        <f>'2026 Muniinfo'!D429</f>
        <v>3</v>
      </c>
      <c r="G252" t="str">
        <f>'2026 Muniinfo'!E429</f>
        <v>Eligible</v>
      </c>
    </row>
    <row r="253" spans="1:7" ht="16.5" x14ac:dyDescent="0.3">
      <c r="A253" t="str">
        <f t="shared" si="6"/>
        <v>Lawnside Borough, Camden County</v>
      </c>
      <c r="B253">
        <f t="shared" si="7"/>
        <v>252</v>
      </c>
      <c r="C253" s="34" t="str">
        <f>'2026 Muniinfo'!A156</f>
        <v>0421</v>
      </c>
      <c r="D253" s="34" t="str">
        <f>'2026 Muniinfo'!B156</f>
        <v>Lawnside Borough</v>
      </c>
      <c r="E253" s="34" t="str">
        <f>'2026 Muniinfo'!C156</f>
        <v>Camden</v>
      </c>
      <c r="F253">
        <f>'2026 Muniinfo'!D156</f>
        <v>1</v>
      </c>
      <c r="G253" t="str">
        <f>'2026 Muniinfo'!E156</f>
        <v>Ineligible</v>
      </c>
    </row>
    <row r="254" spans="1:7" ht="16.5" x14ac:dyDescent="0.3">
      <c r="A254" t="str">
        <f t="shared" si="6"/>
        <v>Lawrence Township, Cumberland County</v>
      </c>
      <c r="B254">
        <f t="shared" si="7"/>
        <v>253</v>
      </c>
      <c r="C254" s="34" t="str">
        <f>'2026 Muniinfo'!A195</f>
        <v>0608</v>
      </c>
      <c r="D254" s="34" t="str">
        <f>'2026 Muniinfo'!B195</f>
        <v>Lawrence Township</v>
      </c>
      <c r="E254" s="34" t="str">
        <f>'2026 Muniinfo'!C195</f>
        <v>Cumberland</v>
      </c>
      <c r="F254">
        <f>'2026 Muniinfo'!D195</f>
        <v>2</v>
      </c>
      <c r="G254" t="str">
        <f>'2026 Muniinfo'!E195</f>
        <v>Eligible</v>
      </c>
    </row>
    <row r="255" spans="1:7" ht="16.5" x14ac:dyDescent="0.3">
      <c r="A255" t="str">
        <f t="shared" si="6"/>
        <v>Lawrence Township, Mercer County</v>
      </c>
      <c r="B255">
        <f t="shared" si="7"/>
        <v>254</v>
      </c>
      <c r="C255" s="34" t="str">
        <f>'2026 Muniinfo'!A292</f>
        <v>1107</v>
      </c>
      <c r="D255" s="34" t="str">
        <f>'2026 Muniinfo'!B292</f>
        <v>Lawrence Township</v>
      </c>
      <c r="E255" s="34" t="str">
        <f>'2026 Muniinfo'!C292</f>
        <v>Mercer</v>
      </c>
      <c r="F255">
        <f>'2026 Muniinfo'!D292</f>
        <v>3</v>
      </c>
      <c r="G255" t="str">
        <f>'2026 Muniinfo'!E292</f>
        <v>Eligible</v>
      </c>
    </row>
    <row r="256" spans="1:7" ht="16.5" x14ac:dyDescent="0.3">
      <c r="A256" t="str">
        <f t="shared" si="6"/>
        <v>Lebanon Borough, Hunterdon County</v>
      </c>
      <c r="B256">
        <f t="shared" si="7"/>
        <v>255</v>
      </c>
      <c r="C256" s="34" t="str">
        <f>'2026 Muniinfo'!A277</f>
        <v>1018</v>
      </c>
      <c r="D256" s="34" t="str">
        <f>'2026 Muniinfo'!B277</f>
        <v>Lebanon Borough</v>
      </c>
      <c r="E256" s="34" t="str">
        <f>'2026 Muniinfo'!C277</f>
        <v>Hunterdon</v>
      </c>
      <c r="F256">
        <f>'2026 Muniinfo'!D277</f>
        <v>3</v>
      </c>
      <c r="G256" t="str">
        <f>'2026 Muniinfo'!E277</f>
        <v>Eligible</v>
      </c>
    </row>
    <row r="257" spans="1:7" ht="16.5" x14ac:dyDescent="0.3">
      <c r="A257" t="str">
        <f t="shared" si="6"/>
        <v>Lebanon Township, Hunterdon County</v>
      </c>
      <c r="B257">
        <f t="shared" si="7"/>
        <v>256</v>
      </c>
      <c r="C257" s="34" t="str">
        <f>'2026 Muniinfo'!A278</f>
        <v>1019</v>
      </c>
      <c r="D257" s="34" t="str">
        <f>'2026 Muniinfo'!B278</f>
        <v>Lebanon Township</v>
      </c>
      <c r="E257" s="34" t="str">
        <f>'2026 Muniinfo'!C278</f>
        <v>Hunterdon</v>
      </c>
      <c r="F257">
        <f>'2026 Muniinfo'!D278</f>
        <v>1</v>
      </c>
      <c r="G257" t="str">
        <f>'2026 Muniinfo'!E278</f>
        <v>Ineligible</v>
      </c>
    </row>
    <row r="258" spans="1:7" ht="16.5" x14ac:dyDescent="0.3">
      <c r="A258" t="str">
        <f t="shared" si="6"/>
        <v>Leonia Borough, Bergen County</v>
      </c>
      <c r="B258">
        <f t="shared" si="7"/>
        <v>257</v>
      </c>
      <c r="C258" s="34" t="str">
        <f>'2026 Muniinfo'!A54</f>
        <v>0229</v>
      </c>
      <c r="D258" s="34" t="str">
        <f>'2026 Muniinfo'!B54</f>
        <v>Leonia Borough</v>
      </c>
      <c r="E258" s="34" t="str">
        <f>'2026 Muniinfo'!C54</f>
        <v>Bergen</v>
      </c>
      <c r="F258">
        <f>'2026 Muniinfo'!D54</f>
        <v>1</v>
      </c>
      <c r="G258" t="str">
        <f>'2026 Muniinfo'!E54</f>
        <v>Ineligible</v>
      </c>
    </row>
    <row r="259" spans="1:7" ht="16.5" x14ac:dyDescent="0.3">
      <c r="A259" t="str">
        <f t="shared" ref="A259:A322" si="8">D259&amp;", "&amp;E259&amp;" County"</f>
        <v>Liberty Township, Warren County</v>
      </c>
      <c r="B259">
        <f t="shared" si="7"/>
        <v>258</v>
      </c>
      <c r="C259" s="34" t="str">
        <f>'2026 Muniinfo'!A558</f>
        <v>2114</v>
      </c>
      <c r="D259" s="34" t="str">
        <f>'2026 Muniinfo'!B558</f>
        <v>Liberty Township</v>
      </c>
      <c r="E259" s="34" t="str">
        <f>'2026 Muniinfo'!C558</f>
        <v>Warren</v>
      </c>
      <c r="F259">
        <f>'2026 Muniinfo'!D558</f>
        <v>3</v>
      </c>
      <c r="G259" t="str">
        <f>'2026 Muniinfo'!E558</f>
        <v>Eligible</v>
      </c>
    </row>
    <row r="260" spans="1:7" ht="16.5" x14ac:dyDescent="0.3">
      <c r="A260" t="str">
        <f t="shared" si="8"/>
        <v>Lincoln Park Borough, Morris County</v>
      </c>
      <c r="B260">
        <f t="shared" si="7"/>
        <v>259</v>
      </c>
      <c r="C260" s="34" t="str">
        <f>'2026 Muniinfo'!A391</f>
        <v>1416</v>
      </c>
      <c r="D260" s="34" t="str">
        <f>'2026 Muniinfo'!B391</f>
        <v>Lincoln Park Borough</v>
      </c>
      <c r="E260" s="34" t="str">
        <f>'2026 Muniinfo'!C391</f>
        <v>Morris</v>
      </c>
      <c r="F260">
        <f>'2026 Muniinfo'!D391</f>
        <v>1</v>
      </c>
      <c r="G260" t="str">
        <f>'2026 Muniinfo'!E391</f>
        <v>Ineligible</v>
      </c>
    </row>
    <row r="261" spans="1:7" ht="16.5" x14ac:dyDescent="0.3">
      <c r="A261" t="str">
        <f t="shared" si="8"/>
        <v>Linden City, Union County</v>
      </c>
      <c r="B261">
        <f t="shared" ref="B261:B324" si="9">B260+1</f>
        <v>260</v>
      </c>
      <c r="C261" s="34" t="str">
        <f>'2026 Muniinfo'!A532</f>
        <v>2009</v>
      </c>
      <c r="D261" s="34" t="str">
        <f>'2026 Muniinfo'!B532</f>
        <v>Linden City</v>
      </c>
      <c r="E261" s="34" t="str">
        <f>'2026 Muniinfo'!C532</f>
        <v>Union</v>
      </c>
      <c r="F261">
        <f>'2026 Muniinfo'!D532</f>
        <v>1</v>
      </c>
      <c r="G261" t="str">
        <f>'2026 Muniinfo'!E532</f>
        <v>Ineligible</v>
      </c>
    </row>
    <row r="262" spans="1:7" ht="16.5" x14ac:dyDescent="0.3">
      <c r="A262" t="str">
        <f t="shared" si="8"/>
        <v>Lindenwold Borough, Camden County</v>
      </c>
      <c r="B262">
        <f t="shared" si="9"/>
        <v>261</v>
      </c>
      <c r="C262" s="34" t="str">
        <f>'2026 Muniinfo'!A157</f>
        <v>0422</v>
      </c>
      <c r="D262" s="34" t="str">
        <f>'2026 Muniinfo'!B157</f>
        <v>Lindenwold Borough</v>
      </c>
      <c r="E262" s="34" t="str">
        <f>'2026 Muniinfo'!C157</f>
        <v>Camden</v>
      </c>
      <c r="F262">
        <f>'2026 Muniinfo'!D157</f>
        <v>2</v>
      </c>
      <c r="G262" t="str">
        <f>'2026 Muniinfo'!E157</f>
        <v>Ineligible</v>
      </c>
    </row>
    <row r="263" spans="1:7" ht="16.5" x14ac:dyDescent="0.3">
      <c r="A263" t="str">
        <f t="shared" si="8"/>
        <v>Linwood City, Atlantic County</v>
      </c>
      <c r="B263">
        <f t="shared" si="9"/>
        <v>262</v>
      </c>
      <c r="C263" s="34" t="str">
        <f>'2026 Muniinfo'!A16</f>
        <v>0114</v>
      </c>
      <c r="D263" s="34" t="str">
        <f>'2026 Muniinfo'!B16</f>
        <v>Linwood City</v>
      </c>
      <c r="E263" s="34" t="str">
        <f>'2026 Muniinfo'!C16</f>
        <v>Atlantic</v>
      </c>
      <c r="F263">
        <f>'2026 Muniinfo'!D16</f>
        <v>2</v>
      </c>
      <c r="G263" t="str">
        <f>'2026 Muniinfo'!E16</f>
        <v>Eligible</v>
      </c>
    </row>
    <row r="264" spans="1:7" ht="16.5" x14ac:dyDescent="0.3">
      <c r="A264" t="str">
        <f t="shared" si="8"/>
        <v>Little Egg Harbor Township, Ocean County</v>
      </c>
      <c r="B264">
        <f t="shared" si="9"/>
        <v>263</v>
      </c>
      <c r="C264" s="34" t="str">
        <f>'2026 Muniinfo'!A430</f>
        <v>1516</v>
      </c>
      <c r="D264" s="34" t="str">
        <f>'2026 Muniinfo'!B430</f>
        <v>Little Egg Harbor Township</v>
      </c>
      <c r="E264" s="34" t="str">
        <f>'2026 Muniinfo'!C430</f>
        <v>Ocean</v>
      </c>
      <c r="F264">
        <f>'2026 Muniinfo'!D430</f>
        <v>1</v>
      </c>
      <c r="G264" t="str">
        <f>'2026 Muniinfo'!E430</f>
        <v>Ineligible</v>
      </c>
    </row>
    <row r="265" spans="1:7" ht="16.5" x14ac:dyDescent="0.3">
      <c r="A265" t="str">
        <f t="shared" si="8"/>
        <v>Little Falls Township, Passaic County</v>
      </c>
      <c r="B265">
        <f t="shared" si="9"/>
        <v>264</v>
      </c>
      <c r="C265" s="34" t="str">
        <f>'2026 Muniinfo'!A452</f>
        <v>1605</v>
      </c>
      <c r="D265" s="34" t="str">
        <f>'2026 Muniinfo'!B452</f>
        <v>Little Falls Township</v>
      </c>
      <c r="E265" s="34" t="str">
        <f>'2026 Muniinfo'!C452</f>
        <v>Passaic</v>
      </c>
      <c r="F265">
        <f>'2026 Muniinfo'!D452</f>
        <v>2</v>
      </c>
      <c r="G265" t="str">
        <f>'2026 Muniinfo'!E452</f>
        <v>Ineligible</v>
      </c>
    </row>
    <row r="266" spans="1:7" ht="16.5" x14ac:dyDescent="0.3">
      <c r="A266" t="str">
        <f t="shared" si="8"/>
        <v>Little Ferry Borough, Bergen County</v>
      </c>
      <c r="B266">
        <f t="shared" si="9"/>
        <v>265</v>
      </c>
      <c r="C266" s="34" t="str">
        <f>'2026 Muniinfo'!A55</f>
        <v>0230</v>
      </c>
      <c r="D266" s="34" t="str">
        <f>'2026 Muniinfo'!B55</f>
        <v>Little Ferry Borough</v>
      </c>
      <c r="E266" s="34" t="str">
        <f>'2026 Muniinfo'!C55</f>
        <v>Bergen</v>
      </c>
      <c r="F266">
        <f>'2026 Muniinfo'!D55</f>
        <v>2</v>
      </c>
      <c r="G266" t="str">
        <f>'2026 Muniinfo'!E55</f>
        <v>Eligible</v>
      </c>
    </row>
    <row r="267" spans="1:7" ht="16.5" x14ac:dyDescent="0.3">
      <c r="A267" t="str">
        <f t="shared" si="8"/>
        <v>Little Silver Borough, Monmouth County</v>
      </c>
      <c r="B267">
        <f t="shared" si="9"/>
        <v>266</v>
      </c>
      <c r="C267" s="34" t="str">
        <f>'2026 Muniinfo'!A345</f>
        <v>1323</v>
      </c>
      <c r="D267" s="34" t="str">
        <f>'2026 Muniinfo'!B345</f>
        <v>Little Silver Borough</v>
      </c>
      <c r="E267" s="34" t="str">
        <f>'2026 Muniinfo'!C345</f>
        <v>Monmouth</v>
      </c>
      <c r="F267">
        <f>'2026 Muniinfo'!D345</f>
        <v>3</v>
      </c>
      <c r="G267" t="str">
        <f>'2026 Muniinfo'!E345</f>
        <v>Eligible</v>
      </c>
    </row>
    <row r="268" spans="1:7" ht="16.5" x14ac:dyDescent="0.3">
      <c r="A268" t="str">
        <f t="shared" si="8"/>
        <v>Livingston Township, Essex County</v>
      </c>
      <c r="B268">
        <f t="shared" si="9"/>
        <v>267</v>
      </c>
      <c r="C268" s="34" t="str">
        <f>'2026 Muniinfo'!A211</f>
        <v>0710</v>
      </c>
      <c r="D268" s="34" t="str">
        <f>'2026 Muniinfo'!B211</f>
        <v>Livingston Township</v>
      </c>
      <c r="E268" s="34" t="str">
        <f>'2026 Muniinfo'!C211</f>
        <v>Essex</v>
      </c>
      <c r="F268">
        <f>'2026 Muniinfo'!D211</f>
        <v>3</v>
      </c>
      <c r="G268" t="str">
        <f>'2026 Muniinfo'!E211</f>
        <v>Ineligible</v>
      </c>
    </row>
    <row r="269" spans="1:7" ht="16.5" x14ac:dyDescent="0.3">
      <c r="A269" t="str">
        <f t="shared" si="8"/>
        <v>Loch Arbour Village, Monmouth County</v>
      </c>
      <c r="B269">
        <f t="shared" si="9"/>
        <v>268</v>
      </c>
      <c r="C269" s="34" t="str">
        <f>'2026 Muniinfo'!A346</f>
        <v>1324</v>
      </c>
      <c r="D269" s="34" t="str">
        <f>'2026 Muniinfo'!B346</f>
        <v>Loch Arbour Village</v>
      </c>
      <c r="E269" s="34" t="str">
        <f>'2026 Muniinfo'!C346</f>
        <v>Monmouth</v>
      </c>
      <c r="F269">
        <f>'2026 Muniinfo'!D346</f>
        <v>1</v>
      </c>
      <c r="G269" t="str">
        <f>'2026 Muniinfo'!E346</f>
        <v>Ineligible</v>
      </c>
    </row>
    <row r="270" spans="1:7" ht="16.5" x14ac:dyDescent="0.3">
      <c r="A270" t="str">
        <f t="shared" si="8"/>
        <v>Lodi Borough, Bergen County</v>
      </c>
      <c r="B270">
        <f t="shared" si="9"/>
        <v>269</v>
      </c>
      <c r="C270" s="34" t="str">
        <f>'2026 Muniinfo'!A56</f>
        <v>0231</v>
      </c>
      <c r="D270" s="34" t="str">
        <f>'2026 Muniinfo'!B56</f>
        <v>Lodi Borough</v>
      </c>
      <c r="E270" s="34" t="str">
        <f>'2026 Muniinfo'!C56</f>
        <v>Bergen</v>
      </c>
      <c r="F270">
        <f>'2026 Muniinfo'!D56</f>
        <v>3</v>
      </c>
      <c r="G270" t="str">
        <f>'2026 Muniinfo'!E56</f>
        <v>Ineligible</v>
      </c>
    </row>
    <row r="271" spans="1:7" ht="16.5" x14ac:dyDescent="0.3">
      <c r="A271" t="str">
        <f t="shared" si="8"/>
        <v>Logan Township, Gloucester County</v>
      </c>
      <c r="B271">
        <f t="shared" si="9"/>
        <v>270</v>
      </c>
      <c r="C271" s="34" t="str">
        <f>'2026 Muniinfo'!A232</f>
        <v>0809</v>
      </c>
      <c r="D271" s="34" t="str">
        <f>'2026 Muniinfo'!B232</f>
        <v>Logan Township</v>
      </c>
      <c r="E271" s="34" t="str">
        <f>'2026 Muniinfo'!C232</f>
        <v>Gloucester</v>
      </c>
      <c r="F271">
        <f>'2026 Muniinfo'!D232</f>
        <v>3</v>
      </c>
      <c r="G271" t="str">
        <f>'2026 Muniinfo'!E232</f>
        <v>Eligible</v>
      </c>
    </row>
    <row r="272" spans="1:7" ht="16.5" x14ac:dyDescent="0.3">
      <c r="A272" t="str">
        <f t="shared" si="8"/>
        <v>Long Beach Township, Ocean County</v>
      </c>
      <c r="B272">
        <f t="shared" si="9"/>
        <v>271</v>
      </c>
      <c r="C272" s="34" t="str">
        <f>'2026 Muniinfo'!A431</f>
        <v>1517</v>
      </c>
      <c r="D272" s="34" t="str">
        <f>'2026 Muniinfo'!B431</f>
        <v>Long Beach Township</v>
      </c>
      <c r="E272" s="34" t="str">
        <f>'2026 Muniinfo'!C431</f>
        <v>Ocean</v>
      </c>
      <c r="F272">
        <f>'2026 Muniinfo'!D431</f>
        <v>2</v>
      </c>
      <c r="G272" t="str">
        <f>'2026 Muniinfo'!E431</f>
        <v>Eligible</v>
      </c>
    </row>
    <row r="273" spans="1:7" ht="16.5" x14ac:dyDescent="0.3">
      <c r="A273" t="str">
        <f t="shared" si="8"/>
        <v>Long Branch City, Monmouth County</v>
      </c>
      <c r="B273">
        <f t="shared" si="9"/>
        <v>272</v>
      </c>
      <c r="C273" s="34" t="str">
        <f>'2026 Muniinfo'!A347</f>
        <v>1325</v>
      </c>
      <c r="D273" s="34" t="str">
        <f>'2026 Muniinfo'!B347</f>
        <v>Long Branch City</v>
      </c>
      <c r="E273" s="34" t="str">
        <f>'2026 Muniinfo'!C347</f>
        <v>Monmouth</v>
      </c>
      <c r="F273">
        <f>'2026 Muniinfo'!D347</f>
        <v>2</v>
      </c>
      <c r="G273" t="str">
        <f>'2026 Muniinfo'!E347</f>
        <v>Ineligible</v>
      </c>
    </row>
    <row r="274" spans="1:7" ht="16.5" x14ac:dyDescent="0.3">
      <c r="A274" t="str">
        <f t="shared" si="8"/>
        <v>Long Hill Township, Morris County</v>
      </c>
      <c r="B274">
        <f t="shared" si="9"/>
        <v>273</v>
      </c>
      <c r="C274" s="34" t="str">
        <f>'2026 Muniinfo'!A405</f>
        <v>1430</v>
      </c>
      <c r="D274" s="34" t="str">
        <f>'2026 Muniinfo'!B405</f>
        <v>Long Hill Township</v>
      </c>
      <c r="E274" s="34" t="str">
        <f>'2026 Muniinfo'!C405</f>
        <v>Morris</v>
      </c>
      <c r="F274">
        <f>'2026 Muniinfo'!D405</f>
        <v>3</v>
      </c>
      <c r="G274" t="str">
        <f>'2026 Muniinfo'!E405</f>
        <v>Eligible</v>
      </c>
    </row>
    <row r="275" spans="1:7" ht="16.5" x14ac:dyDescent="0.3">
      <c r="A275" t="str">
        <f t="shared" si="8"/>
        <v>Longport City, Atlantic County</v>
      </c>
      <c r="B275">
        <f t="shared" si="9"/>
        <v>274</v>
      </c>
      <c r="C275" s="34" t="str">
        <f>'2026 Muniinfo'!A17</f>
        <v>0115</v>
      </c>
      <c r="D275" s="34" t="str">
        <f>'2026 Muniinfo'!B17</f>
        <v>Longport City</v>
      </c>
      <c r="E275" s="34" t="str">
        <f>'2026 Muniinfo'!C17</f>
        <v>Atlantic</v>
      </c>
      <c r="F275">
        <f>'2026 Muniinfo'!D17</f>
        <v>3</v>
      </c>
      <c r="G275" t="str">
        <f>'2026 Muniinfo'!E17</f>
        <v>Eligible</v>
      </c>
    </row>
    <row r="276" spans="1:7" ht="16.5" x14ac:dyDescent="0.3">
      <c r="A276" t="str">
        <f t="shared" si="8"/>
        <v>Lopatcong Township, Warren County</v>
      </c>
      <c r="B276">
        <f t="shared" si="9"/>
        <v>275</v>
      </c>
      <c r="C276" s="34" t="str">
        <f>'2026 Muniinfo'!A559</f>
        <v>2115</v>
      </c>
      <c r="D276" s="34" t="str">
        <f>'2026 Muniinfo'!B559</f>
        <v>Lopatcong Township</v>
      </c>
      <c r="E276" s="34" t="str">
        <f>'2026 Muniinfo'!C559</f>
        <v>Warren</v>
      </c>
      <c r="F276">
        <f>'2026 Muniinfo'!D559</f>
        <v>1</v>
      </c>
      <c r="G276" t="str">
        <f>'2026 Muniinfo'!E559</f>
        <v>Ineligible</v>
      </c>
    </row>
    <row r="277" spans="1:7" ht="16.5" x14ac:dyDescent="0.3">
      <c r="A277" t="str">
        <f t="shared" si="8"/>
        <v>Lower Alloways Creek Township, Salem County</v>
      </c>
      <c r="B277">
        <f t="shared" si="9"/>
        <v>276</v>
      </c>
      <c r="C277" s="34" t="str">
        <f>'2026 Muniinfo'!A467</f>
        <v>1704</v>
      </c>
      <c r="D277" s="34" t="str">
        <f>'2026 Muniinfo'!B467</f>
        <v>Lower Alloways Creek Township</v>
      </c>
      <c r="E277" s="34" t="str">
        <f>'2026 Muniinfo'!C467</f>
        <v>Salem</v>
      </c>
      <c r="F277">
        <f>'2026 Muniinfo'!D467</f>
        <v>2</v>
      </c>
      <c r="G277" t="str">
        <f>'2026 Muniinfo'!E467</f>
        <v>Ineligible</v>
      </c>
    </row>
    <row r="278" spans="1:7" ht="16.5" x14ac:dyDescent="0.3">
      <c r="A278" t="str">
        <f t="shared" si="8"/>
        <v>Lower Township, Cape May County</v>
      </c>
      <c r="B278">
        <f t="shared" si="9"/>
        <v>277</v>
      </c>
      <c r="C278" s="34" t="str">
        <f>'2026 Muniinfo'!A176</f>
        <v>0505</v>
      </c>
      <c r="D278" s="34" t="str">
        <f>'2026 Muniinfo'!B176</f>
        <v>Lower Township</v>
      </c>
      <c r="E278" s="34" t="str">
        <f>'2026 Muniinfo'!C176</f>
        <v>Cape May</v>
      </c>
      <c r="F278">
        <f>'2026 Muniinfo'!D176</f>
        <v>1</v>
      </c>
      <c r="G278" t="str">
        <f>'2026 Muniinfo'!E176</f>
        <v>Ineligible</v>
      </c>
    </row>
    <row r="279" spans="1:7" ht="16.5" x14ac:dyDescent="0.3">
      <c r="A279" t="str">
        <f t="shared" si="8"/>
        <v>Lumberton Township, Burlington County</v>
      </c>
      <c r="B279">
        <f t="shared" si="9"/>
        <v>278</v>
      </c>
      <c r="C279" s="34" t="str">
        <f>'2026 Muniinfo'!A112</f>
        <v>0317</v>
      </c>
      <c r="D279" s="34" t="str">
        <f>'2026 Muniinfo'!B112</f>
        <v>Lumberton Township</v>
      </c>
      <c r="E279" s="34" t="str">
        <f>'2026 Muniinfo'!C112</f>
        <v>Burlington</v>
      </c>
      <c r="F279">
        <f>'2026 Muniinfo'!D112</f>
        <v>2</v>
      </c>
      <c r="G279" t="str">
        <f>'2026 Muniinfo'!E112</f>
        <v>Eligible</v>
      </c>
    </row>
    <row r="280" spans="1:7" ht="16.5" x14ac:dyDescent="0.3">
      <c r="A280" t="str">
        <f t="shared" si="8"/>
        <v>Lyndhurst Township, Bergen County</v>
      </c>
      <c r="B280">
        <f t="shared" si="9"/>
        <v>279</v>
      </c>
      <c r="C280" s="34" t="str">
        <f>'2026 Muniinfo'!A57</f>
        <v>0232</v>
      </c>
      <c r="D280" s="34" t="str">
        <f>'2026 Muniinfo'!B57</f>
        <v>Lyndhurst Township</v>
      </c>
      <c r="E280" s="34" t="str">
        <f>'2026 Muniinfo'!C57</f>
        <v>Bergen</v>
      </c>
      <c r="F280">
        <f>'2026 Muniinfo'!D57</f>
        <v>1</v>
      </c>
      <c r="G280" t="str">
        <f>'2026 Muniinfo'!E57</f>
        <v>Ineligible</v>
      </c>
    </row>
    <row r="281" spans="1:7" ht="16.5" x14ac:dyDescent="0.3">
      <c r="A281" t="str">
        <f t="shared" si="8"/>
        <v>Madison Borough, Morris County</v>
      </c>
      <c r="B281">
        <f t="shared" si="9"/>
        <v>280</v>
      </c>
      <c r="C281" s="34" t="str">
        <f>'2026 Muniinfo'!A392</f>
        <v>1417</v>
      </c>
      <c r="D281" s="34" t="str">
        <f>'2026 Muniinfo'!B392</f>
        <v>Madison Borough</v>
      </c>
      <c r="E281" s="34" t="str">
        <f>'2026 Muniinfo'!C392</f>
        <v>Morris</v>
      </c>
      <c r="F281">
        <f>'2026 Muniinfo'!D392</f>
        <v>2</v>
      </c>
      <c r="G281" t="str">
        <f>'2026 Muniinfo'!E392</f>
        <v>Eligible</v>
      </c>
    </row>
    <row r="282" spans="1:7" ht="16.5" x14ac:dyDescent="0.3">
      <c r="A282" t="str">
        <f t="shared" si="8"/>
        <v>Magnolia Borough, Camden County</v>
      </c>
      <c r="B282">
        <f t="shared" si="9"/>
        <v>281</v>
      </c>
      <c r="C282" s="34" t="str">
        <f>'2026 Muniinfo'!A158</f>
        <v>0423</v>
      </c>
      <c r="D282" s="34" t="str">
        <f>'2026 Muniinfo'!B158</f>
        <v>Magnolia Borough</v>
      </c>
      <c r="E282" s="34" t="str">
        <f>'2026 Muniinfo'!C158</f>
        <v>Camden</v>
      </c>
      <c r="F282">
        <f>'2026 Muniinfo'!D158</f>
        <v>3</v>
      </c>
      <c r="G282" t="str">
        <f>'2026 Muniinfo'!E158</f>
        <v>Eligible</v>
      </c>
    </row>
    <row r="283" spans="1:7" ht="16.5" x14ac:dyDescent="0.3">
      <c r="A283" t="str">
        <f t="shared" si="8"/>
        <v>Mahwah Township, Bergen County</v>
      </c>
      <c r="B283">
        <f t="shared" si="9"/>
        <v>282</v>
      </c>
      <c r="C283" s="34" t="str">
        <f>'2026 Muniinfo'!A58</f>
        <v>0233</v>
      </c>
      <c r="D283" s="34" t="str">
        <f>'2026 Muniinfo'!B58</f>
        <v>Mahwah Township</v>
      </c>
      <c r="E283" s="34" t="str">
        <f>'2026 Muniinfo'!C58</f>
        <v>Bergen</v>
      </c>
      <c r="F283">
        <f>'2026 Muniinfo'!D58</f>
        <v>2</v>
      </c>
      <c r="G283" t="str">
        <f>'2026 Muniinfo'!E58</f>
        <v>Eligible</v>
      </c>
    </row>
    <row r="284" spans="1:7" ht="16.5" x14ac:dyDescent="0.3">
      <c r="A284" t="str">
        <f t="shared" si="8"/>
        <v>Manalapan Township, Monmouth County</v>
      </c>
      <c r="B284">
        <f t="shared" si="9"/>
        <v>283</v>
      </c>
      <c r="C284" s="34" t="str">
        <f>'2026 Muniinfo'!A348</f>
        <v>1326</v>
      </c>
      <c r="D284" s="34" t="str">
        <f>'2026 Muniinfo'!B348</f>
        <v>Manalapan Township</v>
      </c>
      <c r="E284" s="34" t="str">
        <f>'2026 Muniinfo'!C348</f>
        <v>Monmouth</v>
      </c>
      <c r="F284">
        <f>'2026 Muniinfo'!D348</f>
        <v>3</v>
      </c>
      <c r="G284" t="str">
        <f>'2026 Muniinfo'!E348</f>
        <v>Eligible</v>
      </c>
    </row>
    <row r="285" spans="1:7" ht="16.5" x14ac:dyDescent="0.3">
      <c r="A285" t="str">
        <f t="shared" si="8"/>
        <v>Manasquan Borough, Monmouth County</v>
      </c>
      <c r="B285">
        <f t="shared" si="9"/>
        <v>284</v>
      </c>
      <c r="C285" s="34" t="str">
        <f>'2026 Muniinfo'!A349</f>
        <v>1327</v>
      </c>
      <c r="D285" s="34" t="str">
        <f>'2026 Muniinfo'!B349</f>
        <v>Manasquan Borough</v>
      </c>
      <c r="E285" s="34" t="str">
        <f>'2026 Muniinfo'!C349</f>
        <v>Monmouth</v>
      </c>
      <c r="F285">
        <f>'2026 Muniinfo'!D349</f>
        <v>1</v>
      </c>
      <c r="G285" t="str">
        <f>'2026 Muniinfo'!E349</f>
        <v>Ineligible</v>
      </c>
    </row>
    <row r="286" spans="1:7" ht="16.5" x14ac:dyDescent="0.3">
      <c r="A286" t="str">
        <f t="shared" si="8"/>
        <v>Manchester Township, Ocean County</v>
      </c>
      <c r="B286">
        <f t="shared" si="9"/>
        <v>285</v>
      </c>
      <c r="C286" s="34" t="str">
        <f>'2026 Muniinfo'!A432</f>
        <v>1518</v>
      </c>
      <c r="D286" s="34" t="str">
        <f>'2026 Muniinfo'!B432</f>
        <v>Manchester Township</v>
      </c>
      <c r="E286" s="34" t="str">
        <f>'2026 Muniinfo'!C432</f>
        <v>Ocean</v>
      </c>
      <c r="F286">
        <f>'2026 Muniinfo'!D432</f>
        <v>3</v>
      </c>
      <c r="G286" t="str">
        <f>'2026 Muniinfo'!E432</f>
        <v>Eligible</v>
      </c>
    </row>
    <row r="287" spans="1:7" ht="16.5" x14ac:dyDescent="0.3">
      <c r="A287" t="str">
        <f t="shared" si="8"/>
        <v>Mannington Township, Salem County</v>
      </c>
      <c r="B287">
        <f t="shared" si="9"/>
        <v>286</v>
      </c>
      <c r="C287" s="34" t="str">
        <f>'2026 Muniinfo'!A468</f>
        <v>1705</v>
      </c>
      <c r="D287" s="34" t="str">
        <f>'2026 Muniinfo'!B468</f>
        <v>Mannington Township</v>
      </c>
      <c r="E287" s="34" t="str">
        <f>'2026 Muniinfo'!C468</f>
        <v>Salem</v>
      </c>
      <c r="F287">
        <f>'2026 Muniinfo'!D468</f>
        <v>3</v>
      </c>
      <c r="G287" t="str">
        <f>'2026 Muniinfo'!E468</f>
        <v>Eligible</v>
      </c>
    </row>
    <row r="288" spans="1:7" ht="16.5" x14ac:dyDescent="0.3">
      <c r="A288" t="str">
        <f t="shared" si="8"/>
        <v>Mansfield Township, Burlington County</v>
      </c>
      <c r="B288">
        <f t="shared" si="9"/>
        <v>287</v>
      </c>
      <c r="C288" s="34" t="str">
        <f>'2026 Muniinfo'!A113</f>
        <v>0318</v>
      </c>
      <c r="D288" s="34" t="str">
        <f>'2026 Muniinfo'!B113</f>
        <v>Mansfield Township</v>
      </c>
      <c r="E288" s="34" t="str">
        <f>'2026 Muniinfo'!C113</f>
        <v>Burlington</v>
      </c>
      <c r="F288">
        <f>'2026 Muniinfo'!D113</f>
        <v>3</v>
      </c>
      <c r="G288" t="str">
        <f>'2026 Muniinfo'!E113</f>
        <v>Eligible</v>
      </c>
    </row>
    <row r="289" spans="1:7" ht="16.5" x14ac:dyDescent="0.3">
      <c r="A289" t="str">
        <f t="shared" si="8"/>
        <v>Mansfield Township, Warren County</v>
      </c>
      <c r="B289">
        <f t="shared" si="9"/>
        <v>288</v>
      </c>
      <c r="C289" s="34" t="str">
        <f>'2026 Muniinfo'!A560</f>
        <v>2116</v>
      </c>
      <c r="D289" s="34" t="str">
        <f>'2026 Muniinfo'!B560</f>
        <v>Mansfield Township</v>
      </c>
      <c r="E289" s="34" t="str">
        <f>'2026 Muniinfo'!C560</f>
        <v>Warren</v>
      </c>
      <c r="F289">
        <f>'2026 Muniinfo'!D560</f>
        <v>2</v>
      </c>
      <c r="G289" t="str">
        <f>'2026 Muniinfo'!E560</f>
        <v>Ineligible</v>
      </c>
    </row>
    <row r="290" spans="1:7" ht="16.5" x14ac:dyDescent="0.3">
      <c r="A290" t="str">
        <f t="shared" si="8"/>
        <v>Mantoloking Borough, Ocean County</v>
      </c>
      <c r="B290">
        <f t="shared" si="9"/>
        <v>289</v>
      </c>
      <c r="C290" s="34" t="str">
        <f>'2026 Muniinfo'!A433</f>
        <v>1519</v>
      </c>
      <c r="D290" s="34" t="str">
        <f>'2026 Muniinfo'!B433</f>
        <v>Mantoloking Borough</v>
      </c>
      <c r="E290" s="34" t="str">
        <f>'2026 Muniinfo'!C433</f>
        <v>Ocean</v>
      </c>
      <c r="F290">
        <f>'2026 Muniinfo'!D433</f>
        <v>1</v>
      </c>
      <c r="G290" t="str">
        <f>'2026 Muniinfo'!E433</f>
        <v>Ineligible</v>
      </c>
    </row>
    <row r="291" spans="1:7" ht="16.5" x14ac:dyDescent="0.3">
      <c r="A291" t="str">
        <f t="shared" si="8"/>
        <v>Mantua Township, Gloucester County</v>
      </c>
      <c r="B291">
        <f t="shared" si="9"/>
        <v>290</v>
      </c>
      <c r="C291" s="34" t="str">
        <f>'2026 Muniinfo'!A233</f>
        <v>0810</v>
      </c>
      <c r="D291" s="34" t="str">
        <f>'2026 Muniinfo'!B233</f>
        <v>Mantua Township</v>
      </c>
      <c r="E291" s="34" t="str">
        <f>'2026 Muniinfo'!C233</f>
        <v>Gloucester</v>
      </c>
      <c r="F291">
        <f>'2026 Muniinfo'!D233</f>
        <v>1</v>
      </c>
      <c r="G291" t="str">
        <f>'2026 Muniinfo'!E233</f>
        <v>Ineligible</v>
      </c>
    </row>
    <row r="292" spans="1:7" ht="16.5" x14ac:dyDescent="0.3">
      <c r="A292" t="str">
        <f t="shared" si="8"/>
        <v>Manville Borough, Somerset County</v>
      </c>
      <c r="B292">
        <f t="shared" si="9"/>
        <v>291</v>
      </c>
      <c r="C292" s="34" t="str">
        <f>'2026 Muniinfo'!A489</f>
        <v>1811</v>
      </c>
      <c r="D292" s="34" t="str">
        <f>'2026 Muniinfo'!B489</f>
        <v>Manville Borough</v>
      </c>
      <c r="E292" s="34" t="str">
        <f>'2026 Muniinfo'!C489</f>
        <v>Somerset</v>
      </c>
      <c r="F292">
        <f>'2026 Muniinfo'!D489</f>
        <v>3</v>
      </c>
      <c r="G292" t="str">
        <f>'2026 Muniinfo'!E489</f>
        <v>Ineligible</v>
      </c>
    </row>
    <row r="293" spans="1:7" ht="16.5" x14ac:dyDescent="0.3">
      <c r="A293" t="str">
        <f t="shared" si="8"/>
        <v>Maple Shade Borough, Burlington County</v>
      </c>
      <c r="B293">
        <f t="shared" si="9"/>
        <v>292</v>
      </c>
      <c r="C293" s="34" t="str">
        <f>'2026 Muniinfo'!A114</f>
        <v>0319</v>
      </c>
      <c r="D293" s="34" t="str">
        <f>'2026 Muniinfo'!B114</f>
        <v>Maple Shade Borough</v>
      </c>
      <c r="E293" s="34" t="str">
        <f>'2026 Muniinfo'!C114</f>
        <v>Burlington</v>
      </c>
      <c r="F293">
        <f>'2026 Muniinfo'!D114</f>
        <v>1</v>
      </c>
      <c r="G293" t="str">
        <f>'2026 Muniinfo'!E114</f>
        <v>Ineligible</v>
      </c>
    </row>
    <row r="294" spans="1:7" ht="16.5" x14ac:dyDescent="0.3">
      <c r="A294" t="str">
        <f t="shared" si="8"/>
        <v>Maplewood Township., Essex County</v>
      </c>
      <c r="B294">
        <f t="shared" si="9"/>
        <v>293</v>
      </c>
      <c r="C294" s="34" t="str">
        <f>'2026 Muniinfo'!A212</f>
        <v>0711</v>
      </c>
      <c r="D294" s="34" t="str">
        <f>'2026 Muniinfo'!B212</f>
        <v>Maplewood Township.</v>
      </c>
      <c r="E294" s="34" t="str">
        <f>'2026 Muniinfo'!C212</f>
        <v>Essex</v>
      </c>
      <c r="F294">
        <f>'2026 Muniinfo'!D212</f>
        <v>1</v>
      </c>
      <c r="G294" t="str">
        <f>'2026 Muniinfo'!E212</f>
        <v>Ineligible</v>
      </c>
    </row>
    <row r="295" spans="1:7" ht="16.5" x14ac:dyDescent="0.3">
      <c r="A295" t="str">
        <f t="shared" si="8"/>
        <v>Margate City, Atlantic County</v>
      </c>
      <c r="B295">
        <f t="shared" si="9"/>
        <v>294</v>
      </c>
      <c r="C295" s="34" t="str">
        <f>'2026 Muniinfo'!A18</f>
        <v>0116</v>
      </c>
      <c r="D295" s="34" t="str">
        <f>'2026 Muniinfo'!B18</f>
        <v>Margate City</v>
      </c>
      <c r="E295" s="34" t="str">
        <f>'2026 Muniinfo'!C18</f>
        <v>Atlantic</v>
      </c>
      <c r="F295">
        <f>'2026 Muniinfo'!D18</f>
        <v>1</v>
      </c>
      <c r="G295" t="str">
        <f>'2026 Muniinfo'!E18</f>
        <v>Ineligible</v>
      </c>
    </row>
    <row r="296" spans="1:7" ht="16.5" x14ac:dyDescent="0.3">
      <c r="A296" t="str">
        <f t="shared" si="8"/>
        <v>Marlboro Township, Monmouth County</v>
      </c>
      <c r="B296">
        <f t="shared" si="9"/>
        <v>295</v>
      </c>
      <c r="C296" s="34" t="str">
        <f>'2026 Muniinfo'!A350</f>
        <v>1328</v>
      </c>
      <c r="D296" s="34" t="str">
        <f>'2026 Muniinfo'!B350</f>
        <v>Marlboro Township</v>
      </c>
      <c r="E296" s="34" t="str">
        <f>'2026 Muniinfo'!C350</f>
        <v>Monmouth</v>
      </c>
      <c r="F296">
        <f>'2026 Muniinfo'!D350</f>
        <v>2</v>
      </c>
      <c r="G296" t="str">
        <f>'2026 Muniinfo'!E350</f>
        <v>Eligible</v>
      </c>
    </row>
    <row r="297" spans="1:7" ht="16.5" x14ac:dyDescent="0.3">
      <c r="A297" t="str">
        <f t="shared" si="8"/>
        <v>Matawan Borough, Monmouth County</v>
      </c>
      <c r="B297">
        <f t="shared" si="9"/>
        <v>296</v>
      </c>
      <c r="C297" s="34" t="str">
        <f>'2026 Muniinfo'!A351</f>
        <v>1329</v>
      </c>
      <c r="D297" s="34" t="str">
        <f>'2026 Muniinfo'!B351</f>
        <v>Matawan Borough</v>
      </c>
      <c r="E297" s="34" t="str">
        <f>'2026 Muniinfo'!C351</f>
        <v>Monmouth</v>
      </c>
      <c r="F297">
        <f>'2026 Muniinfo'!D351</f>
        <v>3</v>
      </c>
      <c r="G297" t="str">
        <f>'2026 Muniinfo'!E351</f>
        <v>Eligible</v>
      </c>
    </row>
    <row r="298" spans="1:7" ht="16.5" x14ac:dyDescent="0.3">
      <c r="A298" t="str">
        <f t="shared" si="8"/>
        <v>Maurice River Township, Cumberland County</v>
      </c>
      <c r="B298">
        <f t="shared" si="9"/>
        <v>297</v>
      </c>
      <c r="C298" s="34" t="str">
        <f>'2026 Muniinfo'!A196</f>
        <v>0609</v>
      </c>
      <c r="D298" s="34" t="str">
        <f>'2026 Muniinfo'!B196</f>
        <v>Maurice River Township</v>
      </c>
      <c r="E298" s="34" t="str">
        <f>'2026 Muniinfo'!C196</f>
        <v>Cumberland</v>
      </c>
      <c r="F298">
        <f>'2026 Muniinfo'!D196</f>
        <v>3</v>
      </c>
      <c r="G298" t="str">
        <f>'2026 Muniinfo'!E196</f>
        <v>Eligible</v>
      </c>
    </row>
    <row r="299" spans="1:7" ht="16.5" x14ac:dyDescent="0.3">
      <c r="A299" t="str">
        <f t="shared" si="8"/>
        <v>Maywood Borough, Bergen County</v>
      </c>
      <c r="B299">
        <f t="shared" si="9"/>
        <v>298</v>
      </c>
      <c r="C299" s="34" t="str">
        <f>'2026 Muniinfo'!A59</f>
        <v>0234</v>
      </c>
      <c r="D299" s="34" t="str">
        <f>'2026 Muniinfo'!B59</f>
        <v>Maywood Borough</v>
      </c>
      <c r="E299" s="34" t="str">
        <f>'2026 Muniinfo'!C59</f>
        <v>Bergen</v>
      </c>
      <c r="F299">
        <f>'2026 Muniinfo'!D59</f>
        <v>3</v>
      </c>
      <c r="G299" t="str">
        <f>'2026 Muniinfo'!E59</f>
        <v>Ineligible</v>
      </c>
    </row>
    <row r="300" spans="1:7" ht="16.5" x14ac:dyDescent="0.3">
      <c r="A300" t="str">
        <f t="shared" si="8"/>
        <v>Medford Lakes Borough, Burlington County</v>
      </c>
      <c r="B300">
        <f t="shared" si="9"/>
        <v>299</v>
      </c>
      <c r="C300" s="34" t="str">
        <f>'2026 Muniinfo'!A116</f>
        <v>0321</v>
      </c>
      <c r="D300" s="34" t="str">
        <f>'2026 Muniinfo'!B116</f>
        <v>Medford Lakes Borough</v>
      </c>
      <c r="E300" s="34" t="str">
        <f>'2026 Muniinfo'!C116</f>
        <v>Burlington</v>
      </c>
      <c r="F300">
        <f>'2026 Muniinfo'!D116</f>
        <v>3</v>
      </c>
      <c r="G300" t="str">
        <f>'2026 Muniinfo'!E116</f>
        <v>Eligible</v>
      </c>
    </row>
    <row r="301" spans="1:7" ht="16.5" x14ac:dyDescent="0.3">
      <c r="A301" t="str">
        <f t="shared" si="8"/>
        <v>Medford Township, Burlington County</v>
      </c>
      <c r="B301">
        <f t="shared" si="9"/>
        <v>300</v>
      </c>
      <c r="C301" s="34" t="str">
        <f>'2026 Muniinfo'!A115</f>
        <v>0320</v>
      </c>
      <c r="D301" s="34" t="str">
        <f>'2026 Muniinfo'!B115</f>
        <v>Medford Township</v>
      </c>
      <c r="E301" s="34" t="str">
        <f>'2026 Muniinfo'!C115</f>
        <v>Burlington</v>
      </c>
      <c r="F301">
        <f>'2026 Muniinfo'!D115</f>
        <v>2</v>
      </c>
      <c r="G301" t="str">
        <f>'2026 Muniinfo'!E115</f>
        <v>Eligible</v>
      </c>
    </row>
    <row r="302" spans="1:7" ht="16.5" x14ac:dyDescent="0.3">
      <c r="A302" t="str">
        <f t="shared" si="8"/>
        <v>Mendham Borough, Morris County</v>
      </c>
      <c r="B302">
        <f t="shared" si="9"/>
        <v>301</v>
      </c>
      <c r="C302" s="34" t="str">
        <f>'2026 Muniinfo'!A393</f>
        <v>1418</v>
      </c>
      <c r="D302" s="34" t="str">
        <f>'2026 Muniinfo'!B393</f>
        <v>Mendham Borough</v>
      </c>
      <c r="E302" s="34" t="str">
        <f>'2026 Muniinfo'!C393</f>
        <v>Morris</v>
      </c>
      <c r="F302">
        <f>'2026 Muniinfo'!D393</f>
        <v>3</v>
      </c>
      <c r="G302" t="str">
        <f>'2026 Muniinfo'!E393</f>
        <v>Eligible</v>
      </c>
    </row>
    <row r="303" spans="1:7" ht="16.5" x14ac:dyDescent="0.3">
      <c r="A303" t="str">
        <f t="shared" si="8"/>
        <v>Mendham Township, Morris County</v>
      </c>
      <c r="B303">
        <f t="shared" si="9"/>
        <v>302</v>
      </c>
      <c r="C303" s="34" t="str">
        <f>'2026 Muniinfo'!A394</f>
        <v>1419</v>
      </c>
      <c r="D303" s="34" t="str">
        <f>'2026 Muniinfo'!B394</f>
        <v>Mendham Township</v>
      </c>
      <c r="E303" s="34" t="str">
        <f>'2026 Muniinfo'!C394</f>
        <v>Morris</v>
      </c>
      <c r="F303">
        <f>'2026 Muniinfo'!D394</f>
        <v>1</v>
      </c>
      <c r="G303" t="str">
        <f>'2026 Muniinfo'!E394</f>
        <v>Ineligible</v>
      </c>
    </row>
    <row r="304" spans="1:7" ht="16.5" x14ac:dyDescent="0.3">
      <c r="A304" t="str">
        <f t="shared" si="8"/>
        <v>Merchantville Borough, Camden County</v>
      </c>
      <c r="B304">
        <f t="shared" si="9"/>
        <v>303</v>
      </c>
      <c r="C304" s="34" t="str">
        <f>'2026 Muniinfo'!A159</f>
        <v>0424</v>
      </c>
      <c r="D304" s="34" t="str">
        <f>'2026 Muniinfo'!B159</f>
        <v>Merchantville Borough</v>
      </c>
      <c r="E304" s="34" t="str">
        <f>'2026 Muniinfo'!C159</f>
        <v>Camden</v>
      </c>
      <c r="F304">
        <f>'2026 Muniinfo'!D159</f>
        <v>1</v>
      </c>
      <c r="G304" t="str">
        <f>'2026 Muniinfo'!E159</f>
        <v>Ineligible</v>
      </c>
    </row>
    <row r="305" spans="1:7" ht="16.5" x14ac:dyDescent="0.3">
      <c r="A305" t="str">
        <f t="shared" si="8"/>
        <v>Metuchen Borough, Middlesex County</v>
      </c>
      <c r="B305">
        <f t="shared" si="9"/>
        <v>304</v>
      </c>
      <c r="C305" s="34" t="str">
        <f>'2026 Muniinfo'!A307</f>
        <v>1210</v>
      </c>
      <c r="D305" s="34" t="str">
        <f>'2026 Muniinfo'!B307</f>
        <v>Metuchen Borough</v>
      </c>
      <c r="E305" s="34" t="str">
        <f>'2026 Muniinfo'!C307</f>
        <v>Middlesex</v>
      </c>
      <c r="F305">
        <f>'2026 Muniinfo'!D307</f>
        <v>1</v>
      </c>
      <c r="G305" t="str">
        <f>'2026 Muniinfo'!E307</f>
        <v>Ineligible</v>
      </c>
    </row>
    <row r="306" spans="1:7" ht="16.5" x14ac:dyDescent="0.3">
      <c r="A306" t="str">
        <f t="shared" si="8"/>
        <v>Middle Township, Cape May County</v>
      </c>
      <c r="B306">
        <f t="shared" si="9"/>
        <v>305</v>
      </c>
      <c r="C306" s="34" t="str">
        <f>'2026 Muniinfo'!A177</f>
        <v>0506</v>
      </c>
      <c r="D306" s="34" t="str">
        <f>'2026 Muniinfo'!B177</f>
        <v>Middle Township</v>
      </c>
      <c r="E306" s="34" t="str">
        <f>'2026 Muniinfo'!C177</f>
        <v>Cape May</v>
      </c>
      <c r="F306">
        <f>'2026 Muniinfo'!D177</f>
        <v>2</v>
      </c>
      <c r="G306" t="str">
        <f>'2026 Muniinfo'!E177</f>
        <v>Eligible</v>
      </c>
    </row>
    <row r="307" spans="1:7" ht="16.5" x14ac:dyDescent="0.3">
      <c r="A307" t="str">
        <f t="shared" si="8"/>
        <v>Middlesex Borough, Middlesex County</v>
      </c>
      <c r="B307">
        <f t="shared" si="9"/>
        <v>306</v>
      </c>
      <c r="C307" s="34" t="str">
        <f>'2026 Muniinfo'!A308</f>
        <v>1211</v>
      </c>
      <c r="D307" s="34" t="str">
        <f>'2026 Muniinfo'!B308</f>
        <v>Middlesex Borough</v>
      </c>
      <c r="E307" s="34" t="str">
        <f>'2026 Muniinfo'!C308</f>
        <v>Middlesex</v>
      </c>
      <c r="F307">
        <f>'2026 Muniinfo'!D308</f>
        <v>2</v>
      </c>
      <c r="G307" t="str">
        <f>'2026 Muniinfo'!E308</f>
        <v>Eligible</v>
      </c>
    </row>
    <row r="308" spans="1:7" ht="16.5" x14ac:dyDescent="0.3">
      <c r="A308" t="str">
        <f t="shared" si="8"/>
        <v>Middletown Township, Monmouth County</v>
      </c>
      <c r="B308">
        <f t="shared" si="9"/>
        <v>307</v>
      </c>
      <c r="C308" s="34" t="str">
        <f>'2026 Muniinfo'!A353</f>
        <v>1331</v>
      </c>
      <c r="D308" s="34" t="str">
        <f>'2026 Muniinfo'!B353</f>
        <v>Middletown Township</v>
      </c>
      <c r="E308" s="34" t="str">
        <f>'2026 Muniinfo'!C353</f>
        <v>Monmouth</v>
      </c>
      <c r="F308">
        <f>'2026 Muniinfo'!D353</f>
        <v>2</v>
      </c>
      <c r="G308" t="str">
        <f>'2026 Muniinfo'!E353</f>
        <v>Eligible</v>
      </c>
    </row>
    <row r="309" spans="1:7" ht="16.5" x14ac:dyDescent="0.3">
      <c r="A309" t="str">
        <f t="shared" si="8"/>
        <v>Midland Park Borough, Bergen County</v>
      </c>
      <c r="B309">
        <f t="shared" si="9"/>
        <v>308</v>
      </c>
      <c r="C309" s="34" t="str">
        <f>'2026 Muniinfo'!A60</f>
        <v>0235</v>
      </c>
      <c r="D309" s="34" t="str">
        <f>'2026 Muniinfo'!B60</f>
        <v>Midland Park Borough</v>
      </c>
      <c r="E309" s="34" t="str">
        <f>'2026 Muniinfo'!C60</f>
        <v>Bergen</v>
      </c>
      <c r="F309">
        <f>'2026 Muniinfo'!D60</f>
        <v>1</v>
      </c>
      <c r="G309" t="str">
        <f>'2026 Muniinfo'!E60</f>
        <v>Ineligible</v>
      </c>
    </row>
    <row r="310" spans="1:7" ht="16.5" x14ac:dyDescent="0.3">
      <c r="A310" t="str">
        <f t="shared" si="8"/>
        <v>Milford Borough, Hunterdon County</v>
      </c>
      <c r="B310">
        <f t="shared" si="9"/>
        <v>309</v>
      </c>
      <c r="C310" s="34" t="str">
        <f>'2026 Muniinfo'!A279</f>
        <v>1020</v>
      </c>
      <c r="D310" s="34" t="str">
        <f>'2026 Muniinfo'!B279</f>
        <v>Milford Borough</v>
      </c>
      <c r="E310" s="34" t="str">
        <f>'2026 Muniinfo'!C279</f>
        <v>Hunterdon</v>
      </c>
      <c r="F310">
        <f>'2026 Muniinfo'!D279</f>
        <v>2</v>
      </c>
      <c r="G310" t="str">
        <f>'2026 Muniinfo'!E279</f>
        <v>Eligible</v>
      </c>
    </row>
    <row r="311" spans="1:7" ht="16.5" x14ac:dyDescent="0.3">
      <c r="A311" t="str">
        <f t="shared" si="8"/>
        <v>Millburn Township, Essex County</v>
      </c>
      <c r="B311">
        <f t="shared" si="9"/>
        <v>310</v>
      </c>
      <c r="C311" s="34" t="str">
        <f>'2026 Muniinfo'!A213</f>
        <v>0712</v>
      </c>
      <c r="D311" s="34" t="str">
        <f>'2026 Muniinfo'!B213</f>
        <v>Millburn Township</v>
      </c>
      <c r="E311" s="34" t="str">
        <f>'2026 Muniinfo'!C213</f>
        <v>Essex</v>
      </c>
      <c r="F311">
        <f>'2026 Muniinfo'!D213</f>
        <v>2</v>
      </c>
      <c r="G311" t="str">
        <f>'2026 Muniinfo'!E213</f>
        <v>Eligible</v>
      </c>
    </row>
    <row r="312" spans="1:7" ht="16.5" x14ac:dyDescent="0.3">
      <c r="A312" t="str">
        <f t="shared" si="8"/>
        <v>Millstone Borough, Somerset County</v>
      </c>
      <c r="B312">
        <f t="shared" si="9"/>
        <v>311</v>
      </c>
      <c r="C312" s="34" t="str">
        <f>'2026 Muniinfo'!A490</f>
        <v>1812</v>
      </c>
      <c r="D312" s="34" t="str">
        <f>'2026 Muniinfo'!B490</f>
        <v>Millstone Borough</v>
      </c>
      <c r="E312" s="34" t="str">
        <f>'2026 Muniinfo'!C490</f>
        <v>Somerset</v>
      </c>
      <c r="F312">
        <f>'2026 Muniinfo'!D490</f>
        <v>1</v>
      </c>
      <c r="G312" t="str">
        <f>'2026 Muniinfo'!E490</f>
        <v>Ineligible</v>
      </c>
    </row>
    <row r="313" spans="1:7" ht="16.5" x14ac:dyDescent="0.3">
      <c r="A313" t="str">
        <f t="shared" si="8"/>
        <v>Millstone Township, Monmouth County</v>
      </c>
      <c r="B313">
        <f t="shared" si="9"/>
        <v>312</v>
      </c>
      <c r="C313" s="34" t="str">
        <f>'2026 Muniinfo'!A354</f>
        <v>1332</v>
      </c>
      <c r="D313" s="34" t="str">
        <f>'2026 Muniinfo'!B354</f>
        <v>Millstone Township</v>
      </c>
      <c r="E313" s="34" t="str">
        <f>'2026 Muniinfo'!C354</f>
        <v>Monmouth</v>
      </c>
      <c r="F313">
        <f>'2026 Muniinfo'!D354</f>
        <v>3</v>
      </c>
      <c r="G313" t="str">
        <f>'2026 Muniinfo'!E354</f>
        <v>Eligible</v>
      </c>
    </row>
    <row r="314" spans="1:7" ht="16.5" x14ac:dyDescent="0.3">
      <c r="A314" t="str">
        <f t="shared" si="8"/>
        <v>Milltown Borough, Middlesex County</v>
      </c>
      <c r="B314">
        <f t="shared" si="9"/>
        <v>313</v>
      </c>
      <c r="C314" s="34" t="str">
        <f>'2026 Muniinfo'!A309</f>
        <v>1212</v>
      </c>
      <c r="D314" s="34" t="str">
        <f>'2026 Muniinfo'!B309</f>
        <v>Milltown Borough</v>
      </c>
      <c r="E314" s="34" t="str">
        <f>'2026 Muniinfo'!C309</f>
        <v>Middlesex</v>
      </c>
      <c r="F314">
        <f>'2026 Muniinfo'!D309</f>
        <v>3</v>
      </c>
      <c r="G314" t="str">
        <f>'2026 Muniinfo'!E309</f>
        <v>Eligible</v>
      </c>
    </row>
    <row r="315" spans="1:7" ht="16.5" x14ac:dyDescent="0.3">
      <c r="A315" t="str">
        <f t="shared" si="8"/>
        <v>Millville City, Cumberland County</v>
      </c>
      <c r="B315">
        <f t="shared" si="9"/>
        <v>314</v>
      </c>
      <c r="C315" s="34" t="str">
        <f>'2026 Muniinfo'!A197</f>
        <v>0610</v>
      </c>
      <c r="D315" s="34" t="str">
        <f>'2026 Muniinfo'!B197</f>
        <v>Millville City</v>
      </c>
      <c r="E315" s="34" t="str">
        <f>'2026 Muniinfo'!C197</f>
        <v>Cumberland</v>
      </c>
      <c r="F315">
        <f>'2026 Muniinfo'!D197</f>
        <v>1</v>
      </c>
      <c r="G315" t="str">
        <f>'2026 Muniinfo'!E197</f>
        <v>Ineligible</v>
      </c>
    </row>
    <row r="316" spans="1:7" ht="16.5" x14ac:dyDescent="0.3">
      <c r="A316" t="str">
        <f t="shared" si="8"/>
        <v>Mine Hill Township, Morris County</v>
      </c>
      <c r="B316">
        <f t="shared" si="9"/>
        <v>315</v>
      </c>
      <c r="C316" s="34" t="str">
        <f>'2026 Muniinfo'!A395</f>
        <v>1420</v>
      </c>
      <c r="D316" s="34" t="str">
        <f>'2026 Muniinfo'!B395</f>
        <v>Mine Hill Township</v>
      </c>
      <c r="E316" s="34" t="str">
        <f>'2026 Muniinfo'!C395</f>
        <v>Morris</v>
      </c>
      <c r="F316">
        <f>'2026 Muniinfo'!D395</f>
        <v>2</v>
      </c>
      <c r="G316" t="str">
        <f>'2026 Muniinfo'!E395</f>
        <v>Ineligible</v>
      </c>
    </row>
    <row r="317" spans="1:7" ht="16.5" x14ac:dyDescent="0.3">
      <c r="A317" t="str">
        <f t="shared" si="8"/>
        <v>Monmouth Beach Borough, Monmouth County</v>
      </c>
      <c r="B317">
        <f t="shared" si="9"/>
        <v>316</v>
      </c>
      <c r="C317" s="34" t="str">
        <f>'2026 Muniinfo'!A355</f>
        <v>1333</v>
      </c>
      <c r="D317" s="34" t="str">
        <f>'2026 Muniinfo'!B355</f>
        <v>Monmouth Beach Borough</v>
      </c>
      <c r="E317" s="34" t="str">
        <f>'2026 Muniinfo'!C355</f>
        <v>Monmouth</v>
      </c>
      <c r="F317">
        <f>'2026 Muniinfo'!D355</f>
        <v>1</v>
      </c>
      <c r="G317" t="str">
        <f>'2026 Muniinfo'!E355</f>
        <v>Ineligible</v>
      </c>
    </row>
    <row r="318" spans="1:7" ht="16.5" x14ac:dyDescent="0.3">
      <c r="A318" t="str">
        <f t="shared" si="8"/>
        <v>Monroe Township, Gloucester County</v>
      </c>
      <c r="B318">
        <f t="shared" si="9"/>
        <v>317</v>
      </c>
      <c r="C318" s="34" t="str">
        <f>'2026 Muniinfo'!A234</f>
        <v>0811</v>
      </c>
      <c r="D318" s="34" t="str">
        <f>'2026 Muniinfo'!B234</f>
        <v>Monroe Township</v>
      </c>
      <c r="E318" s="34" t="str">
        <f>'2026 Muniinfo'!C234</f>
        <v>Gloucester</v>
      </c>
      <c r="F318">
        <f>'2026 Muniinfo'!D234</f>
        <v>2</v>
      </c>
      <c r="G318" t="str">
        <f>'2026 Muniinfo'!E234</f>
        <v>Ineligible</v>
      </c>
    </row>
    <row r="319" spans="1:7" ht="16.5" x14ac:dyDescent="0.3">
      <c r="A319" t="str">
        <f t="shared" si="8"/>
        <v>Monroe Township, Middlesex County</v>
      </c>
      <c r="B319">
        <f t="shared" si="9"/>
        <v>318</v>
      </c>
      <c r="C319" s="34" t="str">
        <f>'2026 Muniinfo'!A310</f>
        <v>1213</v>
      </c>
      <c r="D319" s="34" t="str">
        <f>'2026 Muniinfo'!B310</f>
        <v>Monroe Township</v>
      </c>
      <c r="E319" s="34" t="str">
        <f>'2026 Muniinfo'!C310</f>
        <v>Middlesex</v>
      </c>
      <c r="F319">
        <f>'2026 Muniinfo'!D310</f>
        <v>1</v>
      </c>
      <c r="G319" t="str">
        <f>'2026 Muniinfo'!E310</f>
        <v>Ineligible</v>
      </c>
    </row>
    <row r="320" spans="1:7" ht="16.5" x14ac:dyDescent="0.3">
      <c r="A320" t="str">
        <f t="shared" si="8"/>
        <v>Montague Township, Sussex County</v>
      </c>
      <c r="B320">
        <f t="shared" si="9"/>
        <v>319</v>
      </c>
      <c r="C320" s="34" t="str">
        <f>'2026 Muniinfo'!A513</f>
        <v>1914</v>
      </c>
      <c r="D320" s="34" t="str">
        <f>'2026 Muniinfo'!B513</f>
        <v>Montague Township</v>
      </c>
      <c r="E320" s="34" t="str">
        <f>'2026 Muniinfo'!C513</f>
        <v>Sussex</v>
      </c>
      <c r="F320">
        <f>'2026 Muniinfo'!D513</f>
        <v>3</v>
      </c>
      <c r="G320" t="str">
        <f>'2026 Muniinfo'!E513</f>
        <v>Eligible</v>
      </c>
    </row>
    <row r="321" spans="1:7" ht="16.5" x14ac:dyDescent="0.3">
      <c r="A321" t="str">
        <f t="shared" si="8"/>
        <v>Montclair Township, Essex County</v>
      </c>
      <c r="B321">
        <f t="shared" si="9"/>
        <v>320</v>
      </c>
      <c r="C321" s="34" t="str">
        <f>'2026 Muniinfo'!A214</f>
        <v>0713</v>
      </c>
      <c r="D321" s="34" t="str">
        <f>'2026 Muniinfo'!B214</f>
        <v>Montclair Township</v>
      </c>
      <c r="E321" s="34" t="str">
        <f>'2026 Muniinfo'!C214</f>
        <v>Essex</v>
      </c>
      <c r="F321">
        <f>'2026 Muniinfo'!D214</f>
        <v>3</v>
      </c>
      <c r="G321" t="str">
        <f>'2026 Muniinfo'!E214</f>
        <v>Ineligible</v>
      </c>
    </row>
    <row r="322" spans="1:7" ht="16.5" x14ac:dyDescent="0.3">
      <c r="A322" t="str">
        <f t="shared" si="8"/>
        <v>Montgomery Township, Somerset County</v>
      </c>
      <c r="B322">
        <f t="shared" si="9"/>
        <v>321</v>
      </c>
      <c r="C322" s="34" t="str">
        <f>'2026 Muniinfo'!A491</f>
        <v>1813</v>
      </c>
      <c r="D322" s="34" t="str">
        <f>'2026 Muniinfo'!B491</f>
        <v>Montgomery Township</v>
      </c>
      <c r="E322" s="34" t="str">
        <f>'2026 Muniinfo'!C491</f>
        <v>Somerset</v>
      </c>
      <c r="F322">
        <f>'2026 Muniinfo'!D491</f>
        <v>2</v>
      </c>
      <c r="G322" t="str">
        <f>'2026 Muniinfo'!E491</f>
        <v>Eligible</v>
      </c>
    </row>
    <row r="323" spans="1:7" ht="16.5" x14ac:dyDescent="0.3">
      <c r="A323" t="str">
        <f t="shared" ref="A323:A386" si="10">D323&amp;", "&amp;E323&amp;" County"</f>
        <v>Montvale Borough, Bergen County</v>
      </c>
      <c r="B323">
        <f t="shared" si="9"/>
        <v>322</v>
      </c>
      <c r="C323" s="34" t="str">
        <f>'2026 Muniinfo'!A61</f>
        <v>0236</v>
      </c>
      <c r="D323" s="34" t="str">
        <f>'2026 Muniinfo'!B61</f>
        <v>Montvale Borough</v>
      </c>
      <c r="E323" s="34" t="str">
        <f>'2026 Muniinfo'!C61</f>
        <v>Bergen</v>
      </c>
      <c r="F323">
        <f>'2026 Muniinfo'!D61</f>
        <v>2</v>
      </c>
      <c r="G323" t="str">
        <f>'2026 Muniinfo'!E61</f>
        <v>Eligible</v>
      </c>
    </row>
    <row r="324" spans="1:7" ht="16.5" x14ac:dyDescent="0.3">
      <c r="A324" t="str">
        <f t="shared" si="10"/>
        <v>Montville Township, Morris County</v>
      </c>
      <c r="B324">
        <f t="shared" si="9"/>
        <v>323</v>
      </c>
      <c r="C324" s="34" t="str">
        <f>'2026 Muniinfo'!A396</f>
        <v>1421</v>
      </c>
      <c r="D324" s="34" t="str">
        <f>'2026 Muniinfo'!B396</f>
        <v>Montville Township</v>
      </c>
      <c r="E324" s="34" t="str">
        <f>'2026 Muniinfo'!C396</f>
        <v>Morris</v>
      </c>
      <c r="F324">
        <f>'2026 Muniinfo'!D396</f>
        <v>3</v>
      </c>
      <c r="G324" t="str">
        <f>'2026 Muniinfo'!E396</f>
        <v>Eligible</v>
      </c>
    </row>
    <row r="325" spans="1:7" ht="16.5" x14ac:dyDescent="0.3">
      <c r="A325" t="str">
        <f t="shared" si="10"/>
        <v>Moonachie Borough, Bergen County</v>
      </c>
      <c r="B325">
        <f t="shared" ref="B325:B388" si="11">B324+1</f>
        <v>324</v>
      </c>
      <c r="C325" s="34" t="str">
        <f>'2026 Muniinfo'!A62</f>
        <v>0237</v>
      </c>
      <c r="D325" s="34" t="str">
        <f>'2026 Muniinfo'!B62</f>
        <v>Moonachie Borough</v>
      </c>
      <c r="E325" s="34" t="str">
        <f>'2026 Muniinfo'!C62</f>
        <v>Bergen</v>
      </c>
      <c r="F325">
        <f>'2026 Muniinfo'!D62</f>
        <v>3</v>
      </c>
      <c r="G325" t="str">
        <f>'2026 Muniinfo'!E62</f>
        <v>Eligible</v>
      </c>
    </row>
    <row r="326" spans="1:7" ht="16.5" x14ac:dyDescent="0.3">
      <c r="A326" t="str">
        <f t="shared" si="10"/>
        <v>Moorestown Township, Burlington County</v>
      </c>
      <c r="B326">
        <f t="shared" si="11"/>
        <v>325</v>
      </c>
      <c r="C326" s="34" t="str">
        <f>'2026 Muniinfo'!A117</f>
        <v>0322</v>
      </c>
      <c r="D326" s="34" t="str">
        <f>'2026 Muniinfo'!B117</f>
        <v>Moorestown Township</v>
      </c>
      <c r="E326" s="34" t="str">
        <f>'2026 Muniinfo'!C117</f>
        <v>Burlington</v>
      </c>
      <c r="F326">
        <f>'2026 Muniinfo'!D117</f>
        <v>1</v>
      </c>
      <c r="G326" t="str">
        <f>'2026 Muniinfo'!E117</f>
        <v>Ineligible</v>
      </c>
    </row>
    <row r="327" spans="1:7" ht="16.5" x14ac:dyDescent="0.3">
      <c r="A327" t="str">
        <f t="shared" si="10"/>
        <v>Morris Plains Borough, Morris County</v>
      </c>
      <c r="B327">
        <f t="shared" si="11"/>
        <v>326</v>
      </c>
      <c r="C327" s="34" t="str">
        <f>'2026 Muniinfo'!A398</f>
        <v>1423</v>
      </c>
      <c r="D327" s="34" t="str">
        <f>'2026 Muniinfo'!B398</f>
        <v>Morris Plains Borough</v>
      </c>
      <c r="E327" s="34" t="str">
        <f>'2026 Muniinfo'!C398</f>
        <v>Morris</v>
      </c>
      <c r="F327">
        <f>'2026 Muniinfo'!D398</f>
        <v>2</v>
      </c>
      <c r="G327" t="str">
        <f>'2026 Muniinfo'!E398</f>
        <v>Eligible</v>
      </c>
    </row>
    <row r="328" spans="1:7" ht="16.5" x14ac:dyDescent="0.3">
      <c r="A328" t="str">
        <f t="shared" si="10"/>
        <v>Morris Township, Morris County</v>
      </c>
      <c r="B328">
        <f t="shared" si="11"/>
        <v>327</v>
      </c>
      <c r="C328" s="34" t="str">
        <f>'2026 Muniinfo'!A397</f>
        <v>1422</v>
      </c>
      <c r="D328" s="34" t="str">
        <f>'2026 Muniinfo'!B397</f>
        <v>Morris Township</v>
      </c>
      <c r="E328" s="34" t="str">
        <f>'2026 Muniinfo'!C397</f>
        <v>Morris</v>
      </c>
      <c r="F328">
        <f>'2026 Muniinfo'!D397</f>
        <v>1</v>
      </c>
      <c r="G328" t="str">
        <f>'2026 Muniinfo'!E397</f>
        <v>Ineligible</v>
      </c>
    </row>
    <row r="329" spans="1:7" ht="16.5" x14ac:dyDescent="0.3">
      <c r="A329" t="str">
        <f t="shared" si="10"/>
        <v>Morristown Town, Morris County</v>
      </c>
      <c r="B329">
        <f t="shared" si="11"/>
        <v>328</v>
      </c>
      <c r="C329" s="34" t="str">
        <f>'2026 Muniinfo'!A399</f>
        <v>1424</v>
      </c>
      <c r="D329" s="34" t="str">
        <f>'2026 Muniinfo'!B399</f>
        <v>Morristown Town</v>
      </c>
      <c r="E329" s="34" t="str">
        <f>'2026 Muniinfo'!C399</f>
        <v>Morris</v>
      </c>
      <c r="F329">
        <f>'2026 Muniinfo'!D399</f>
        <v>3</v>
      </c>
      <c r="G329" t="str">
        <f>'2026 Muniinfo'!E399</f>
        <v>Eligible</v>
      </c>
    </row>
    <row r="330" spans="1:7" ht="16.5" x14ac:dyDescent="0.3">
      <c r="A330" t="str">
        <f t="shared" si="10"/>
        <v>Mount Arlington Borough, Morris County</v>
      </c>
      <c r="B330">
        <f t="shared" si="11"/>
        <v>329</v>
      </c>
      <c r="C330" s="34" t="str">
        <f>'2026 Muniinfo'!A401</f>
        <v>1426</v>
      </c>
      <c r="D330" s="34" t="str">
        <f>'2026 Muniinfo'!B401</f>
        <v>Mount Arlington Borough</v>
      </c>
      <c r="E330" s="34" t="str">
        <f>'2026 Muniinfo'!C401</f>
        <v>Morris</v>
      </c>
      <c r="F330">
        <f>'2026 Muniinfo'!D401</f>
        <v>2</v>
      </c>
      <c r="G330" t="str">
        <f>'2026 Muniinfo'!E401</f>
        <v>Eligible</v>
      </c>
    </row>
    <row r="331" spans="1:7" ht="16.5" x14ac:dyDescent="0.3">
      <c r="A331" t="str">
        <f t="shared" si="10"/>
        <v>Mount Ephrain Borough, Camden County</v>
      </c>
      <c r="B331">
        <f t="shared" si="11"/>
        <v>330</v>
      </c>
      <c r="C331" s="34" t="str">
        <f>'2026 Muniinfo'!A160</f>
        <v>0425</v>
      </c>
      <c r="D331" s="34" t="str">
        <f>'2026 Muniinfo'!B160</f>
        <v>Mount Ephrain Borough</v>
      </c>
      <c r="E331" s="34" t="str">
        <f>'2026 Muniinfo'!C160</f>
        <v>Camden</v>
      </c>
      <c r="F331">
        <f>'2026 Muniinfo'!D160</f>
        <v>2</v>
      </c>
      <c r="G331" t="str">
        <f>'2026 Muniinfo'!E160</f>
        <v>Eligible</v>
      </c>
    </row>
    <row r="332" spans="1:7" ht="16.5" x14ac:dyDescent="0.3">
      <c r="A332" t="str">
        <f t="shared" si="10"/>
        <v>Mount Holly Township, Burlington County</v>
      </c>
      <c r="B332">
        <f t="shared" si="11"/>
        <v>331</v>
      </c>
      <c r="C332" s="34" t="str">
        <f>'2026 Muniinfo'!A118</f>
        <v>0323</v>
      </c>
      <c r="D332" s="34" t="str">
        <f>'2026 Muniinfo'!B118</f>
        <v>Mount Holly Township</v>
      </c>
      <c r="E332" s="34" t="str">
        <f>'2026 Muniinfo'!C118</f>
        <v>Burlington</v>
      </c>
      <c r="F332">
        <f>'2026 Muniinfo'!D118</f>
        <v>2</v>
      </c>
      <c r="G332" t="str">
        <f>'2026 Muniinfo'!E118</f>
        <v>Ineligible</v>
      </c>
    </row>
    <row r="333" spans="1:7" ht="16.5" x14ac:dyDescent="0.3">
      <c r="A333" t="str">
        <f t="shared" si="10"/>
        <v>Mount Laurel Township, Burlington County</v>
      </c>
      <c r="B333">
        <f t="shared" si="11"/>
        <v>332</v>
      </c>
      <c r="C333" s="34" t="str">
        <f>'2026 Muniinfo'!A119</f>
        <v>0324</v>
      </c>
      <c r="D333" s="34" t="str">
        <f>'2026 Muniinfo'!B119</f>
        <v>Mount Laurel Township</v>
      </c>
      <c r="E333" s="34" t="str">
        <f>'2026 Muniinfo'!C119</f>
        <v>Burlington</v>
      </c>
      <c r="F333">
        <f>'2026 Muniinfo'!D119</f>
        <v>3</v>
      </c>
      <c r="G333" t="str">
        <f>'2026 Muniinfo'!E119</f>
        <v>Ineligible</v>
      </c>
    </row>
    <row r="334" spans="1:7" ht="16.5" x14ac:dyDescent="0.3">
      <c r="A334" t="str">
        <f t="shared" si="10"/>
        <v>Mount Olive Township, Morris County</v>
      </c>
      <c r="B334">
        <f t="shared" si="11"/>
        <v>333</v>
      </c>
      <c r="C334" s="34" t="str">
        <f>'2026 Muniinfo'!A402</f>
        <v>1427</v>
      </c>
      <c r="D334" s="34" t="str">
        <f>'2026 Muniinfo'!B402</f>
        <v>Mount Olive Township</v>
      </c>
      <c r="E334" s="34" t="str">
        <f>'2026 Muniinfo'!C402</f>
        <v>Morris</v>
      </c>
      <c r="F334">
        <f>'2026 Muniinfo'!D402</f>
        <v>3</v>
      </c>
      <c r="G334" t="str">
        <f>'2026 Muniinfo'!E402</f>
        <v>Eligible</v>
      </c>
    </row>
    <row r="335" spans="1:7" ht="16.5" x14ac:dyDescent="0.3">
      <c r="A335" t="str">
        <f t="shared" si="10"/>
        <v>Mountain Lakes Borough, Morris County</v>
      </c>
      <c r="B335">
        <f t="shared" si="11"/>
        <v>334</v>
      </c>
      <c r="C335" s="34" t="str">
        <f>'2026 Muniinfo'!A400</f>
        <v>1425</v>
      </c>
      <c r="D335" s="34" t="str">
        <f>'2026 Muniinfo'!B400</f>
        <v>Mountain Lakes Borough</v>
      </c>
      <c r="E335" s="34" t="str">
        <f>'2026 Muniinfo'!C400</f>
        <v>Morris</v>
      </c>
      <c r="F335">
        <f>'2026 Muniinfo'!D400</f>
        <v>1</v>
      </c>
      <c r="G335" t="str">
        <f>'2026 Muniinfo'!E400</f>
        <v>Ineligible</v>
      </c>
    </row>
    <row r="336" spans="1:7" ht="16.5" x14ac:dyDescent="0.3">
      <c r="A336" t="str">
        <f t="shared" si="10"/>
        <v>Mountainside Borough, Union County</v>
      </c>
      <c r="B336">
        <f t="shared" si="11"/>
        <v>335</v>
      </c>
      <c r="C336" s="34" t="str">
        <f>'2026 Muniinfo'!A533</f>
        <v>2010</v>
      </c>
      <c r="D336" s="34" t="str">
        <f>'2026 Muniinfo'!B533</f>
        <v>Mountainside Borough</v>
      </c>
      <c r="E336" s="34" t="str">
        <f>'2026 Muniinfo'!C533</f>
        <v>Union</v>
      </c>
      <c r="F336">
        <f>'2026 Muniinfo'!D533</f>
        <v>2</v>
      </c>
      <c r="G336" t="str">
        <f>'2026 Muniinfo'!E533</f>
        <v>Eligible</v>
      </c>
    </row>
    <row r="337" spans="1:7" ht="16.5" x14ac:dyDescent="0.3">
      <c r="A337" t="str">
        <f t="shared" si="10"/>
        <v>Mullica City, Atlantic County</v>
      </c>
      <c r="B337">
        <f t="shared" si="11"/>
        <v>336</v>
      </c>
      <c r="C337" s="34" t="str">
        <f>'2026 Muniinfo'!A19</f>
        <v>0117</v>
      </c>
      <c r="D337" s="34" t="str">
        <f>'2026 Muniinfo'!B19</f>
        <v>Mullica City</v>
      </c>
      <c r="E337" s="34" t="str">
        <f>'2026 Muniinfo'!C19</f>
        <v>Atlantic</v>
      </c>
      <c r="F337">
        <f>'2026 Muniinfo'!D19</f>
        <v>2</v>
      </c>
      <c r="G337" t="str">
        <f>'2026 Muniinfo'!E19</f>
        <v>Eligible</v>
      </c>
    </row>
    <row r="338" spans="1:7" ht="16.5" x14ac:dyDescent="0.3">
      <c r="A338" t="str">
        <f t="shared" si="10"/>
        <v>National Park Borough, Gloucester County</v>
      </c>
      <c r="B338">
        <f t="shared" si="11"/>
        <v>337</v>
      </c>
      <c r="C338" s="34" t="str">
        <f>'2026 Muniinfo'!A235</f>
        <v>0812</v>
      </c>
      <c r="D338" s="34" t="str">
        <f>'2026 Muniinfo'!B235</f>
        <v>National Park Borough</v>
      </c>
      <c r="E338" s="34" t="str">
        <f>'2026 Muniinfo'!C235</f>
        <v>Gloucester</v>
      </c>
      <c r="F338">
        <f>'2026 Muniinfo'!D235</f>
        <v>3</v>
      </c>
      <c r="G338" t="str">
        <f>'2026 Muniinfo'!E235</f>
        <v>Eligible</v>
      </c>
    </row>
    <row r="339" spans="1:7" ht="16.5" x14ac:dyDescent="0.3">
      <c r="A339" t="str">
        <f t="shared" si="10"/>
        <v>Neptune City Borough, Monmouth County</v>
      </c>
      <c r="B339">
        <f t="shared" si="11"/>
        <v>338</v>
      </c>
      <c r="C339" s="34" t="str">
        <f>'2026 Muniinfo'!A357</f>
        <v>1335</v>
      </c>
      <c r="D339" s="34" t="str">
        <f>'2026 Muniinfo'!B357</f>
        <v>Neptune City Borough</v>
      </c>
      <c r="E339" s="34" t="str">
        <f>'2026 Muniinfo'!C357</f>
        <v>Monmouth</v>
      </c>
      <c r="F339">
        <f>'2026 Muniinfo'!D357</f>
        <v>3</v>
      </c>
      <c r="G339" t="str">
        <f>'2026 Muniinfo'!E357</f>
        <v>Ineligible</v>
      </c>
    </row>
    <row r="340" spans="1:7" ht="16.5" x14ac:dyDescent="0.3">
      <c r="A340" t="str">
        <f t="shared" si="10"/>
        <v>Neptune Township, Monmouth County</v>
      </c>
      <c r="B340">
        <f t="shared" si="11"/>
        <v>339</v>
      </c>
      <c r="C340" s="34" t="str">
        <f>'2026 Muniinfo'!A356</f>
        <v>1334</v>
      </c>
      <c r="D340" s="34" t="str">
        <f>'2026 Muniinfo'!B356</f>
        <v>Neptune Township</v>
      </c>
      <c r="E340" s="34" t="str">
        <f>'2026 Muniinfo'!C356</f>
        <v>Monmouth</v>
      </c>
      <c r="F340">
        <f>'2026 Muniinfo'!D356</f>
        <v>2</v>
      </c>
      <c r="G340" t="str">
        <f>'2026 Muniinfo'!E356</f>
        <v>Ineligible</v>
      </c>
    </row>
    <row r="341" spans="1:7" ht="16.5" x14ac:dyDescent="0.3">
      <c r="A341" t="str">
        <f t="shared" si="10"/>
        <v>Netcong Borough, Morris County</v>
      </c>
      <c r="B341">
        <f t="shared" si="11"/>
        <v>340</v>
      </c>
      <c r="C341" s="34" t="str">
        <f>'2026 Muniinfo'!A403</f>
        <v>1428</v>
      </c>
      <c r="D341" s="34" t="str">
        <f>'2026 Muniinfo'!B403</f>
        <v>Netcong Borough</v>
      </c>
      <c r="E341" s="34" t="str">
        <f>'2026 Muniinfo'!C403</f>
        <v>Morris</v>
      </c>
      <c r="F341">
        <f>'2026 Muniinfo'!D403</f>
        <v>1</v>
      </c>
      <c r="G341" t="str">
        <f>'2026 Muniinfo'!E403</f>
        <v>Ineligible</v>
      </c>
    </row>
    <row r="342" spans="1:7" ht="16.5" x14ac:dyDescent="0.3">
      <c r="A342" t="str">
        <f t="shared" si="10"/>
        <v>New Brunswick City, Middlesex County</v>
      </c>
      <c r="B342">
        <f t="shared" si="11"/>
        <v>341</v>
      </c>
      <c r="C342" s="34" t="str">
        <f>'2026 Muniinfo'!A311</f>
        <v>1214</v>
      </c>
      <c r="D342" s="34" t="str">
        <f>'2026 Muniinfo'!B311</f>
        <v>New Brunswick City</v>
      </c>
      <c r="E342" s="34" t="str">
        <f>'2026 Muniinfo'!C311</f>
        <v>Middlesex</v>
      </c>
      <c r="F342">
        <f>'2026 Muniinfo'!D311</f>
        <v>2</v>
      </c>
      <c r="G342" t="str">
        <f>'2026 Muniinfo'!E311</f>
        <v>Ineligible</v>
      </c>
    </row>
    <row r="343" spans="1:7" ht="16.5" x14ac:dyDescent="0.3">
      <c r="A343" t="str">
        <f t="shared" si="10"/>
        <v>New Hanover Township, Burlington County</v>
      </c>
      <c r="B343">
        <f t="shared" si="11"/>
        <v>342</v>
      </c>
      <c r="C343" s="34" t="str">
        <f>'2026 Muniinfo'!A120</f>
        <v>0325</v>
      </c>
      <c r="D343" s="34" t="str">
        <f>'2026 Muniinfo'!B120</f>
        <v>New Hanover Township</v>
      </c>
      <c r="E343" s="34" t="str">
        <f>'2026 Muniinfo'!C120</f>
        <v>Burlington</v>
      </c>
      <c r="F343">
        <f>'2026 Muniinfo'!D120</f>
        <v>1</v>
      </c>
      <c r="G343" t="str">
        <f>'2026 Muniinfo'!E120</f>
        <v>Ineligible</v>
      </c>
    </row>
    <row r="344" spans="1:7" ht="16.5" x14ac:dyDescent="0.3">
      <c r="A344" t="str">
        <f t="shared" si="10"/>
        <v>New Milford Borough, Bergen County</v>
      </c>
      <c r="B344">
        <f t="shared" si="11"/>
        <v>343</v>
      </c>
      <c r="C344" s="34" t="str">
        <f>'2026 Muniinfo'!A63</f>
        <v>0238</v>
      </c>
      <c r="D344" s="34" t="str">
        <f>'2026 Muniinfo'!B63</f>
        <v>New Milford Borough</v>
      </c>
      <c r="E344" s="34" t="str">
        <f>'2026 Muniinfo'!C63</f>
        <v>Bergen</v>
      </c>
      <c r="F344">
        <f>'2026 Muniinfo'!D63</f>
        <v>1</v>
      </c>
      <c r="G344" t="str">
        <f>'2026 Muniinfo'!E63</f>
        <v>Ineligible</v>
      </c>
    </row>
    <row r="345" spans="1:7" ht="16.5" x14ac:dyDescent="0.3">
      <c r="A345" t="str">
        <f t="shared" si="10"/>
        <v>New Providence Borough, Union County</v>
      </c>
      <c r="B345">
        <f t="shared" si="11"/>
        <v>344</v>
      </c>
      <c r="C345" s="34" t="str">
        <f>'2026 Muniinfo'!A534</f>
        <v>2011</v>
      </c>
      <c r="D345" s="34" t="str">
        <f>'2026 Muniinfo'!B534</f>
        <v>New Providence Borough</v>
      </c>
      <c r="E345" s="34" t="str">
        <f>'2026 Muniinfo'!C534</f>
        <v>Union</v>
      </c>
      <c r="F345">
        <f>'2026 Muniinfo'!D534</f>
        <v>3</v>
      </c>
      <c r="G345" t="str">
        <f>'2026 Muniinfo'!E534</f>
        <v>Eligible</v>
      </c>
    </row>
    <row r="346" spans="1:7" ht="16.5" x14ac:dyDescent="0.3">
      <c r="A346" t="str">
        <f t="shared" si="10"/>
        <v>Newark City, Essex County</v>
      </c>
      <c r="B346">
        <f t="shared" si="11"/>
        <v>345</v>
      </c>
      <c r="C346" s="34" t="str">
        <f>'2026 Muniinfo'!A215</f>
        <v>0714</v>
      </c>
      <c r="D346" s="34" t="str">
        <f>'2026 Muniinfo'!B215</f>
        <v>Newark City</v>
      </c>
      <c r="E346" s="34" t="str">
        <f>'2026 Muniinfo'!C215</f>
        <v>Essex</v>
      </c>
      <c r="F346">
        <f>'2026 Muniinfo'!D215</f>
        <v>1</v>
      </c>
      <c r="G346" t="str">
        <f>'2026 Muniinfo'!E215</f>
        <v>Ineligible</v>
      </c>
    </row>
    <row r="347" spans="1:7" ht="16.5" x14ac:dyDescent="0.3">
      <c r="A347" t="str">
        <f t="shared" si="10"/>
        <v>Newfield Borough, Gloucester County</v>
      </c>
      <c r="B347">
        <f t="shared" si="11"/>
        <v>346</v>
      </c>
      <c r="C347" s="34" t="str">
        <f>'2026 Muniinfo'!A236</f>
        <v>0813</v>
      </c>
      <c r="D347" s="34" t="str">
        <f>'2026 Muniinfo'!B236</f>
        <v>Newfield Borough</v>
      </c>
      <c r="E347" s="34" t="str">
        <f>'2026 Muniinfo'!C236</f>
        <v>Gloucester</v>
      </c>
      <c r="F347">
        <f>'2026 Muniinfo'!D236</f>
        <v>1</v>
      </c>
      <c r="G347" t="str">
        <f>'2026 Muniinfo'!E236</f>
        <v>Ineligible</v>
      </c>
    </row>
    <row r="348" spans="1:7" ht="16.5" x14ac:dyDescent="0.3">
      <c r="A348" t="str">
        <f t="shared" si="10"/>
        <v>Newton Town, Sussex County</v>
      </c>
      <c r="B348">
        <f t="shared" si="11"/>
        <v>347</v>
      </c>
      <c r="C348" s="34" t="str">
        <f>'2026 Muniinfo'!A514</f>
        <v>1915</v>
      </c>
      <c r="D348" s="34" t="str">
        <f>'2026 Muniinfo'!B514</f>
        <v>Newton Town</v>
      </c>
      <c r="E348" s="34" t="str">
        <f>'2026 Muniinfo'!C514</f>
        <v>Sussex</v>
      </c>
      <c r="F348">
        <f>'2026 Muniinfo'!D514</f>
        <v>1</v>
      </c>
      <c r="G348" t="str">
        <f>'2026 Muniinfo'!E514</f>
        <v>Ineligible</v>
      </c>
    </row>
    <row r="349" spans="1:7" ht="16.5" x14ac:dyDescent="0.3">
      <c r="A349" t="str">
        <f t="shared" si="10"/>
        <v>North Arlington Borough, Bergen County</v>
      </c>
      <c r="B349">
        <f t="shared" si="11"/>
        <v>348</v>
      </c>
      <c r="C349" s="34" t="str">
        <f>'2026 Muniinfo'!A64</f>
        <v>0239</v>
      </c>
      <c r="D349" s="34" t="str">
        <f>'2026 Muniinfo'!B64</f>
        <v>North Arlington Borough</v>
      </c>
      <c r="E349" s="34" t="str">
        <f>'2026 Muniinfo'!C64</f>
        <v>Bergen</v>
      </c>
      <c r="F349">
        <f>'2026 Muniinfo'!D64</f>
        <v>2</v>
      </c>
      <c r="G349" t="str">
        <f>'2026 Muniinfo'!E64</f>
        <v>Eligible</v>
      </c>
    </row>
    <row r="350" spans="1:7" ht="16.5" x14ac:dyDescent="0.3">
      <c r="A350" t="str">
        <f t="shared" si="10"/>
        <v>North Bergen Township, Hudson County</v>
      </c>
      <c r="B350">
        <f t="shared" si="11"/>
        <v>349</v>
      </c>
      <c r="C350" s="34" t="str">
        <f>'2026 Muniinfo'!A255</f>
        <v>0908</v>
      </c>
      <c r="D350" s="34" t="str">
        <f>'2026 Muniinfo'!B255</f>
        <v>North Bergen Township</v>
      </c>
      <c r="E350" s="34" t="str">
        <f>'2026 Muniinfo'!C255</f>
        <v>Hudson</v>
      </c>
      <c r="F350">
        <f>'2026 Muniinfo'!D255</f>
        <v>2</v>
      </c>
      <c r="G350" t="str">
        <f>'2026 Muniinfo'!E255</f>
        <v>Ineligible</v>
      </c>
    </row>
    <row r="351" spans="1:7" ht="16.5" x14ac:dyDescent="0.3">
      <c r="A351" t="str">
        <f t="shared" si="10"/>
        <v>North Brunswick Township, Middlesex County</v>
      </c>
      <c r="B351">
        <f t="shared" si="11"/>
        <v>350</v>
      </c>
      <c r="C351" s="34" t="str">
        <f>'2026 Muniinfo'!A312</f>
        <v>1215</v>
      </c>
      <c r="D351" s="34" t="str">
        <f>'2026 Muniinfo'!B312</f>
        <v>North Brunswick Township</v>
      </c>
      <c r="E351" s="34" t="str">
        <f>'2026 Muniinfo'!C312</f>
        <v>Middlesex</v>
      </c>
      <c r="F351">
        <f>'2026 Muniinfo'!D312</f>
        <v>3</v>
      </c>
      <c r="G351" t="str">
        <f>'2026 Muniinfo'!E312</f>
        <v>Ineligible</v>
      </c>
    </row>
    <row r="352" spans="1:7" ht="16.5" x14ac:dyDescent="0.3">
      <c r="A352" t="str">
        <f t="shared" si="10"/>
        <v>North Caldwell Borough, Essex County</v>
      </c>
      <c r="B352">
        <f t="shared" si="11"/>
        <v>351</v>
      </c>
      <c r="C352" s="34" t="str">
        <f>'2026 Muniinfo'!A216</f>
        <v>0715</v>
      </c>
      <c r="D352" s="34" t="str">
        <f>'2026 Muniinfo'!B216</f>
        <v>North Caldwell Borough</v>
      </c>
      <c r="E352" s="34" t="str">
        <f>'2026 Muniinfo'!C216</f>
        <v>Essex</v>
      </c>
      <c r="F352">
        <f>'2026 Muniinfo'!D216</f>
        <v>2</v>
      </c>
      <c r="G352" t="str">
        <f>'2026 Muniinfo'!E216</f>
        <v>Eligible</v>
      </c>
    </row>
    <row r="353" spans="1:7" ht="16.5" x14ac:dyDescent="0.3">
      <c r="A353" t="str">
        <f t="shared" si="10"/>
        <v>North Haledon Borough, Passaic County</v>
      </c>
      <c r="B353">
        <f t="shared" si="11"/>
        <v>352</v>
      </c>
      <c r="C353" s="34" t="str">
        <f>'2026 Muniinfo'!A453</f>
        <v>1606</v>
      </c>
      <c r="D353" s="34" t="str">
        <f>'2026 Muniinfo'!B453</f>
        <v>North Haledon Borough</v>
      </c>
      <c r="E353" s="34" t="str">
        <f>'2026 Muniinfo'!C453</f>
        <v>Passaic</v>
      </c>
      <c r="F353">
        <f>'2026 Muniinfo'!D453</f>
        <v>3</v>
      </c>
      <c r="G353" t="str">
        <f>'2026 Muniinfo'!E453</f>
        <v>Eligible</v>
      </c>
    </row>
    <row r="354" spans="1:7" ht="16.5" x14ac:dyDescent="0.3">
      <c r="A354" t="str">
        <f t="shared" si="10"/>
        <v>North Hanover Township, Burlington County</v>
      </c>
      <c r="B354">
        <f t="shared" si="11"/>
        <v>353</v>
      </c>
      <c r="C354" s="34" t="str">
        <f>'2026 Muniinfo'!A121</f>
        <v>0326</v>
      </c>
      <c r="D354" s="34" t="str">
        <f>'2026 Muniinfo'!B121</f>
        <v>North Hanover Township</v>
      </c>
      <c r="E354" s="34" t="str">
        <f>'2026 Muniinfo'!C121</f>
        <v>Burlington</v>
      </c>
      <c r="F354">
        <f>'2026 Muniinfo'!D121</f>
        <v>2</v>
      </c>
      <c r="G354" t="str">
        <f>'2026 Muniinfo'!E121</f>
        <v>Eligible</v>
      </c>
    </row>
    <row r="355" spans="1:7" ht="16.5" x14ac:dyDescent="0.3">
      <c r="A355" t="str">
        <f t="shared" si="10"/>
        <v>North Plainfield Borough, Somerset County</v>
      </c>
      <c r="B355">
        <f t="shared" si="11"/>
        <v>354</v>
      </c>
      <c r="C355" s="34" t="str">
        <f>'2026 Muniinfo'!A492</f>
        <v>1814</v>
      </c>
      <c r="D355" s="34" t="str">
        <f>'2026 Muniinfo'!B492</f>
        <v>North Plainfield Borough</v>
      </c>
      <c r="E355" s="34" t="str">
        <f>'2026 Muniinfo'!C492</f>
        <v>Somerset</v>
      </c>
      <c r="F355">
        <f>'2026 Muniinfo'!D492</f>
        <v>3</v>
      </c>
      <c r="G355" t="str">
        <f>'2026 Muniinfo'!E492</f>
        <v>Eligible</v>
      </c>
    </row>
    <row r="356" spans="1:7" ht="16.5" x14ac:dyDescent="0.3">
      <c r="A356" t="str">
        <f t="shared" si="10"/>
        <v>North Wildwood City, Cape May County</v>
      </c>
      <c r="B356">
        <f t="shared" si="11"/>
        <v>355</v>
      </c>
      <c r="C356" s="34" t="str">
        <f>'2026 Muniinfo'!A178</f>
        <v>0507</v>
      </c>
      <c r="D356" s="34" t="str">
        <f>'2026 Muniinfo'!B178</f>
        <v>North Wildwood City</v>
      </c>
      <c r="E356" s="34" t="str">
        <f>'2026 Muniinfo'!C178</f>
        <v>Cape May</v>
      </c>
      <c r="F356">
        <f>'2026 Muniinfo'!D178</f>
        <v>3</v>
      </c>
      <c r="G356" t="str">
        <f>'2026 Muniinfo'!E178</f>
        <v>Eligible</v>
      </c>
    </row>
    <row r="357" spans="1:7" ht="16.5" x14ac:dyDescent="0.3">
      <c r="A357" t="str">
        <f t="shared" si="10"/>
        <v>Northfield City, Atlantic County</v>
      </c>
      <c r="B357">
        <f t="shared" si="11"/>
        <v>356</v>
      </c>
      <c r="C357" s="34" t="str">
        <f>'2026 Muniinfo'!A20</f>
        <v>0118</v>
      </c>
      <c r="D357" s="34" t="str">
        <f>'2026 Muniinfo'!B20</f>
        <v>Northfield City</v>
      </c>
      <c r="E357" s="34" t="str">
        <f>'2026 Muniinfo'!C20</f>
        <v>Atlantic</v>
      </c>
      <c r="F357">
        <f>'2026 Muniinfo'!D20</f>
        <v>3</v>
      </c>
      <c r="G357" t="str">
        <f>'2026 Muniinfo'!E20</f>
        <v>Eligible</v>
      </c>
    </row>
    <row r="358" spans="1:7" ht="16.5" x14ac:dyDescent="0.3">
      <c r="A358" t="str">
        <f t="shared" si="10"/>
        <v>Northvale Borough, Bergen County</v>
      </c>
      <c r="B358">
        <f t="shared" si="11"/>
        <v>357</v>
      </c>
      <c r="C358" s="34" t="str">
        <f>'2026 Muniinfo'!A65</f>
        <v>0240</v>
      </c>
      <c r="D358" s="34" t="str">
        <f>'2026 Muniinfo'!B65</f>
        <v>Northvale Borough</v>
      </c>
      <c r="E358" s="34" t="str">
        <f>'2026 Muniinfo'!C65</f>
        <v>Bergen</v>
      </c>
      <c r="F358">
        <f>'2026 Muniinfo'!D65</f>
        <v>3</v>
      </c>
      <c r="G358" t="str">
        <f>'2026 Muniinfo'!E65</f>
        <v>Ineligible</v>
      </c>
    </row>
    <row r="359" spans="1:7" ht="16.5" x14ac:dyDescent="0.3">
      <c r="A359" t="str">
        <f t="shared" si="10"/>
        <v>Norwood Borough, Bergen County</v>
      </c>
      <c r="B359">
        <f t="shared" si="11"/>
        <v>358</v>
      </c>
      <c r="C359" s="34" t="str">
        <f>'2026 Muniinfo'!A66</f>
        <v>0241</v>
      </c>
      <c r="D359" s="34" t="str">
        <f>'2026 Muniinfo'!B66</f>
        <v>Norwood Borough</v>
      </c>
      <c r="E359" s="34" t="str">
        <f>'2026 Muniinfo'!C66</f>
        <v>Bergen</v>
      </c>
      <c r="F359">
        <f>'2026 Muniinfo'!D66</f>
        <v>1</v>
      </c>
      <c r="G359" t="str">
        <f>'2026 Muniinfo'!E66</f>
        <v>Ineligible</v>
      </c>
    </row>
    <row r="360" spans="1:7" ht="16.5" x14ac:dyDescent="0.3">
      <c r="A360" t="str">
        <f t="shared" si="10"/>
        <v>Nutley Township, Essex County</v>
      </c>
      <c r="B360">
        <f t="shared" si="11"/>
        <v>359</v>
      </c>
      <c r="C360" s="34" t="str">
        <f>'2026 Muniinfo'!A217</f>
        <v>0716</v>
      </c>
      <c r="D360" s="34" t="str">
        <f>'2026 Muniinfo'!B217</f>
        <v>Nutley Township</v>
      </c>
      <c r="E360" s="34" t="str">
        <f>'2026 Muniinfo'!C217</f>
        <v>Essex</v>
      </c>
      <c r="F360">
        <f>'2026 Muniinfo'!D217</f>
        <v>3</v>
      </c>
      <c r="G360" t="str">
        <f>'2026 Muniinfo'!E217</f>
        <v>Ineligible</v>
      </c>
    </row>
    <row r="361" spans="1:7" ht="16.5" x14ac:dyDescent="0.3">
      <c r="A361" t="str">
        <f t="shared" si="10"/>
        <v>Oakland Borough, Bergen County</v>
      </c>
      <c r="B361">
        <f t="shared" si="11"/>
        <v>360</v>
      </c>
      <c r="C361" s="34" t="str">
        <f>'2026 Muniinfo'!A67</f>
        <v>0242</v>
      </c>
      <c r="D361" s="34" t="str">
        <f>'2026 Muniinfo'!B67</f>
        <v>Oakland Borough</v>
      </c>
      <c r="E361" s="34" t="str">
        <f>'2026 Muniinfo'!C67</f>
        <v>Bergen</v>
      </c>
      <c r="F361">
        <f>'2026 Muniinfo'!D67</f>
        <v>2</v>
      </c>
      <c r="G361" t="str">
        <f>'2026 Muniinfo'!E67</f>
        <v>Eligible</v>
      </c>
    </row>
    <row r="362" spans="1:7" ht="16.5" x14ac:dyDescent="0.3">
      <c r="A362" t="str">
        <f t="shared" si="10"/>
        <v>Oaklyn Borough, Camden County</v>
      </c>
      <c r="B362">
        <f t="shared" si="11"/>
        <v>361</v>
      </c>
      <c r="C362" s="34" t="str">
        <f>'2026 Muniinfo'!A161</f>
        <v>0426</v>
      </c>
      <c r="D362" s="34" t="str">
        <f>'2026 Muniinfo'!B161</f>
        <v>Oaklyn Borough</v>
      </c>
      <c r="E362" s="34" t="str">
        <f>'2026 Muniinfo'!C161</f>
        <v>Camden</v>
      </c>
      <c r="F362">
        <f>'2026 Muniinfo'!D161</f>
        <v>3</v>
      </c>
      <c r="G362" t="str">
        <f>'2026 Muniinfo'!E161</f>
        <v>Eligible</v>
      </c>
    </row>
    <row r="363" spans="1:7" ht="16.5" x14ac:dyDescent="0.3">
      <c r="A363" t="str">
        <f t="shared" si="10"/>
        <v>Ocean City City, Cape May County</v>
      </c>
      <c r="B363">
        <f t="shared" si="11"/>
        <v>362</v>
      </c>
      <c r="C363" s="34" t="str">
        <f>'2026 Muniinfo'!A179</f>
        <v>0508</v>
      </c>
      <c r="D363" s="34" t="str">
        <f>'2026 Muniinfo'!B179</f>
        <v>Ocean City City</v>
      </c>
      <c r="E363" s="34" t="str">
        <f>'2026 Muniinfo'!C179</f>
        <v>Cape May</v>
      </c>
      <c r="F363">
        <f>'2026 Muniinfo'!D179</f>
        <v>1</v>
      </c>
      <c r="G363" t="str">
        <f>'2026 Muniinfo'!E179</f>
        <v>Ineligible</v>
      </c>
    </row>
    <row r="364" spans="1:7" ht="16.5" x14ac:dyDescent="0.3">
      <c r="A364" t="str">
        <f t="shared" si="10"/>
        <v>Ocean Gate Borough, Ocean County</v>
      </c>
      <c r="B364">
        <f t="shared" si="11"/>
        <v>363</v>
      </c>
      <c r="C364" s="34" t="str">
        <f>'2026 Muniinfo'!A435</f>
        <v>1521</v>
      </c>
      <c r="D364" s="34" t="str">
        <f>'2026 Muniinfo'!B435</f>
        <v>Ocean Gate Borough</v>
      </c>
      <c r="E364" s="34" t="str">
        <f>'2026 Muniinfo'!C435</f>
        <v>Ocean</v>
      </c>
      <c r="F364">
        <f>'2026 Muniinfo'!D435</f>
        <v>3</v>
      </c>
      <c r="G364" t="str">
        <f>'2026 Muniinfo'!E435</f>
        <v>Ineligible</v>
      </c>
    </row>
    <row r="365" spans="1:7" ht="16.5" x14ac:dyDescent="0.3">
      <c r="A365" t="str">
        <f t="shared" si="10"/>
        <v>Ocean Township, Monmouth County</v>
      </c>
      <c r="B365">
        <f t="shared" si="11"/>
        <v>364</v>
      </c>
      <c r="C365" s="34" t="str">
        <f>'2026 Muniinfo'!A359</f>
        <v>1337</v>
      </c>
      <c r="D365" s="34" t="str">
        <f>'2026 Muniinfo'!B359</f>
        <v>Ocean Township</v>
      </c>
      <c r="E365" s="34" t="str">
        <f>'2026 Muniinfo'!C359</f>
        <v>Monmouth</v>
      </c>
      <c r="F365">
        <f>'2026 Muniinfo'!D359</f>
        <v>2</v>
      </c>
      <c r="G365" t="str">
        <f>'2026 Muniinfo'!E359</f>
        <v>Eligible</v>
      </c>
    </row>
    <row r="366" spans="1:7" ht="16.5" x14ac:dyDescent="0.3">
      <c r="A366" t="str">
        <f t="shared" si="10"/>
        <v>Ocean Township, Ocean County</v>
      </c>
      <c r="B366">
        <f t="shared" si="11"/>
        <v>365</v>
      </c>
      <c r="C366" s="34" t="str">
        <f>'2026 Muniinfo'!A434</f>
        <v>1520</v>
      </c>
      <c r="D366" s="34" t="str">
        <f>'2026 Muniinfo'!B434</f>
        <v>Ocean Township</v>
      </c>
      <c r="E366" s="34" t="str">
        <f>'2026 Muniinfo'!C434</f>
        <v>Ocean</v>
      </c>
      <c r="F366">
        <f>'2026 Muniinfo'!D434</f>
        <v>2</v>
      </c>
      <c r="G366" t="str">
        <f>'2026 Muniinfo'!E434</f>
        <v>Eligible</v>
      </c>
    </row>
    <row r="367" spans="1:7" ht="16.5" x14ac:dyDescent="0.3">
      <c r="A367" t="str">
        <f t="shared" si="10"/>
        <v>Oceanport Borough, Monmouth County</v>
      </c>
      <c r="B367">
        <f t="shared" si="11"/>
        <v>366</v>
      </c>
      <c r="C367" s="34" t="str">
        <f>'2026 Muniinfo'!A360</f>
        <v>1338</v>
      </c>
      <c r="D367" s="34" t="str">
        <f>'2026 Muniinfo'!B360</f>
        <v>Oceanport Borough</v>
      </c>
      <c r="E367" s="34" t="str">
        <f>'2026 Muniinfo'!C360</f>
        <v>Monmouth</v>
      </c>
      <c r="F367">
        <f>'2026 Muniinfo'!D360</f>
        <v>3</v>
      </c>
      <c r="G367" t="str">
        <f>'2026 Muniinfo'!E360</f>
        <v>Eligible</v>
      </c>
    </row>
    <row r="368" spans="1:7" ht="16.5" x14ac:dyDescent="0.3">
      <c r="A368" t="str">
        <f t="shared" si="10"/>
        <v>Ogdensburg Borough, Sussex County</v>
      </c>
      <c r="B368">
        <f t="shared" si="11"/>
        <v>367</v>
      </c>
      <c r="C368" s="34" t="str">
        <f>'2026 Muniinfo'!A515</f>
        <v>1916</v>
      </c>
      <c r="D368" s="34" t="str">
        <f>'2026 Muniinfo'!B515</f>
        <v>Ogdensburg Borough</v>
      </c>
      <c r="E368" s="34" t="str">
        <f>'2026 Muniinfo'!C515</f>
        <v>Sussex</v>
      </c>
      <c r="F368">
        <f>'2026 Muniinfo'!D515</f>
        <v>2</v>
      </c>
      <c r="G368" t="str">
        <f>'2026 Muniinfo'!E515</f>
        <v>Eligible</v>
      </c>
    </row>
    <row r="369" spans="1:7" ht="16.5" x14ac:dyDescent="0.3">
      <c r="A369" t="str">
        <f t="shared" si="10"/>
        <v>Old Bridge Township, Middlesex County</v>
      </c>
      <c r="B369">
        <f t="shared" si="11"/>
        <v>368</v>
      </c>
      <c r="C369" s="34" t="str">
        <f>'2026 Muniinfo'!A306</f>
        <v>1209</v>
      </c>
      <c r="D369" s="34" t="str">
        <f>'2026 Muniinfo'!B306</f>
        <v>Old Bridge Township</v>
      </c>
      <c r="E369" s="34" t="str">
        <f>'2026 Muniinfo'!C306</f>
        <v>Middlesex</v>
      </c>
      <c r="F369">
        <f>'2026 Muniinfo'!D306</f>
        <v>3</v>
      </c>
      <c r="G369" t="str">
        <f>'2026 Muniinfo'!E306</f>
        <v>Ineligible</v>
      </c>
    </row>
    <row r="370" spans="1:7" ht="16.5" x14ac:dyDescent="0.3">
      <c r="A370" t="str">
        <f t="shared" si="10"/>
        <v>Old Tappan Borough, Bergen County</v>
      </c>
      <c r="B370">
        <f t="shared" si="11"/>
        <v>369</v>
      </c>
      <c r="C370" s="34" t="str">
        <f>'2026 Muniinfo'!A68</f>
        <v>0243</v>
      </c>
      <c r="D370" s="34" t="str">
        <f>'2026 Muniinfo'!B68</f>
        <v>Old Tappan Borough</v>
      </c>
      <c r="E370" s="34" t="str">
        <f>'2026 Muniinfo'!C68</f>
        <v>Bergen</v>
      </c>
      <c r="F370">
        <f>'2026 Muniinfo'!D68</f>
        <v>3</v>
      </c>
      <c r="G370" t="str">
        <f>'2026 Muniinfo'!E68</f>
        <v>Eligible</v>
      </c>
    </row>
    <row r="371" spans="1:7" ht="16.5" x14ac:dyDescent="0.3">
      <c r="A371" t="str">
        <f t="shared" si="10"/>
        <v>Oldmans Township, Salem County</v>
      </c>
      <c r="B371">
        <f t="shared" si="11"/>
        <v>370</v>
      </c>
      <c r="C371" s="34" t="str">
        <f>'2026 Muniinfo'!A469</f>
        <v>1706</v>
      </c>
      <c r="D371" s="34" t="str">
        <f>'2026 Muniinfo'!B469</f>
        <v>Oldmans Township</v>
      </c>
      <c r="E371" s="34" t="str">
        <f>'2026 Muniinfo'!C469</f>
        <v>Salem</v>
      </c>
      <c r="F371">
        <f>'2026 Muniinfo'!D469</f>
        <v>1</v>
      </c>
      <c r="G371" t="str">
        <f>'2026 Muniinfo'!E469</f>
        <v>Ineligible</v>
      </c>
    </row>
    <row r="372" spans="1:7" ht="16.5" x14ac:dyDescent="0.3">
      <c r="A372" t="str">
        <f t="shared" si="10"/>
        <v>Oradell Borough, Bergen County</v>
      </c>
      <c r="B372">
        <f t="shared" si="11"/>
        <v>371</v>
      </c>
      <c r="C372" s="34" t="str">
        <f>'2026 Muniinfo'!A69</f>
        <v>0244</v>
      </c>
      <c r="D372" s="34" t="str">
        <f>'2026 Muniinfo'!B69</f>
        <v>Oradell Borough</v>
      </c>
      <c r="E372" s="34" t="str">
        <f>'2026 Muniinfo'!C69</f>
        <v>Bergen</v>
      </c>
      <c r="F372">
        <f>'2026 Muniinfo'!D69</f>
        <v>1</v>
      </c>
      <c r="G372" t="str">
        <f>'2026 Muniinfo'!E69</f>
        <v>Ineligible</v>
      </c>
    </row>
    <row r="373" spans="1:7" ht="16.5" x14ac:dyDescent="0.3">
      <c r="A373" t="str">
        <f t="shared" si="10"/>
        <v>Orange City, Essex County</v>
      </c>
      <c r="B373">
        <f t="shared" si="11"/>
        <v>372</v>
      </c>
      <c r="C373" s="34" t="str">
        <f>'2026 Muniinfo'!A218</f>
        <v>0717</v>
      </c>
      <c r="D373" s="34" t="str">
        <f>'2026 Muniinfo'!B218</f>
        <v>Orange City</v>
      </c>
      <c r="E373" s="34" t="str">
        <f>'2026 Muniinfo'!C218</f>
        <v>Essex</v>
      </c>
      <c r="F373">
        <f>'2026 Muniinfo'!D218</f>
        <v>1</v>
      </c>
      <c r="G373" t="str">
        <f>'2026 Muniinfo'!E218</f>
        <v>Ineligible</v>
      </c>
    </row>
    <row r="374" spans="1:7" ht="16.5" x14ac:dyDescent="0.3">
      <c r="A374" t="str">
        <f t="shared" si="10"/>
        <v>Oxford Township, Warren County</v>
      </c>
      <c r="B374">
        <f t="shared" si="11"/>
        <v>373</v>
      </c>
      <c r="C374" s="34" t="str">
        <f>'2026 Muniinfo'!A561</f>
        <v>2117</v>
      </c>
      <c r="D374" s="34" t="str">
        <f>'2026 Muniinfo'!B561</f>
        <v>Oxford Township</v>
      </c>
      <c r="E374" s="34" t="str">
        <f>'2026 Muniinfo'!C561</f>
        <v>Warren</v>
      </c>
      <c r="F374">
        <f>'2026 Muniinfo'!D561</f>
        <v>3</v>
      </c>
      <c r="G374" t="str">
        <f>'2026 Muniinfo'!E561</f>
        <v>Eligible</v>
      </c>
    </row>
    <row r="375" spans="1:7" ht="16.5" x14ac:dyDescent="0.3">
      <c r="A375" t="str">
        <f t="shared" si="10"/>
        <v>Palisades Park Borough, Bergen County</v>
      </c>
      <c r="B375">
        <f t="shared" si="11"/>
        <v>374</v>
      </c>
      <c r="C375" s="34" t="str">
        <f>'2026 Muniinfo'!A70</f>
        <v>0245</v>
      </c>
      <c r="D375" s="34" t="str">
        <f>'2026 Muniinfo'!B70</f>
        <v>Palisades Park Borough</v>
      </c>
      <c r="E375" s="34" t="str">
        <f>'2026 Muniinfo'!C70</f>
        <v>Bergen</v>
      </c>
      <c r="F375">
        <f>'2026 Muniinfo'!D70</f>
        <v>2</v>
      </c>
      <c r="G375" t="str">
        <f>'2026 Muniinfo'!E70</f>
        <v>Ineligible</v>
      </c>
    </row>
    <row r="376" spans="1:7" ht="16.5" x14ac:dyDescent="0.3">
      <c r="A376" t="str">
        <f t="shared" si="10"/>
        <v>Palmyra Borough, Burlington County</v>
      </c>
      <c r="B376">
        <f t="shared" si="11"/>
        <v>375</v>
      </c>
      <c r="C376" s="34" t="str">
        <f>'2026 Muniinfo'!A122</f>
        <v>0327</v>
      </c>
      <c r="D376" s="34" t="str">
        <f>'2026 Muniinfo'!B122</f>
        <v>Palmyra Borough</v>
      </c>
      <c r="E376" s="34" t="str">
        <f>'2026 Muniinfo'!C122</f>
        <v>Burlington</v>
      </c>
      <c r="F376">
        <f>'2026 Muniinfo'!D122</f>
        <v>3</v>
      </c>
      <c r="G376" t="str">
        <f>'2026 Muniinfo'!E122</f>
        <v>Eligible</v>
      </c>
    </row>
    <row r="377" spans="1:7" ht="16.5" x14ac:dyDescent="0.3">
      <c r="A377" t="str">
        <f t="shared" si="10"/>
        <v>Paramus Borough, Bergen County</v>
      </c>
      <c r="B377">
        <f t="shared" si="11"/>
        <v>376</v>
      </c>
      <c r="C377" s="34" t="str">
        <f>'2026 Muniinfo'!A71</f>
        <v>0246</v>
      </c>
      <c r="D377" s="34" t="str">
        <f>'2026 Muniinfo'!B71</f>
        <v>Paramus Borough</v>
      </c>
      <c r="E377" s="34" t="str">
        <f>'2026 Muniinfo'!C71</f>
        <v>Bergen</v>
      </c>
      <c r="F377">
        <f>'2026 Muniinfo'!D71</f>
        <v>3</v>
      </c>
      <c r="G377" t="str">
        <f>'2026 Muniinfo'!E71</f>
        <v>Ineligible</v>
      </c>
    </row>
    <row r="378" spans="1:7" ht="16.5" x14ac:dyDescent="0.3">
      <c r="A378" t="str">
        <f t="shared" si="10"/>
        <v>Park Ridge Borough, Bergen County</v>
      </c>
      <c r="B378">
        <f t="shared" si="11"/>
        <v>377</v>
      </c>
      <c r="C378" s="34" t="str">
        <f>'2026 Muniinfo'!A72</f>
        <v>0247</v>
      </c>
      <c r="D378" s="34" t="str">
        <f>'2026 Muniinfo'!B72</f>
        <v>Park Ridge Borough</v>
      </c>
      <c r="E378" s="34" t="str">
        <f>'2026 Muniinfo'!C72</f>
        <v>Bergen</v>
      </c>
      <c r="F378">
        <f>'2026 Muniinfo'!D72</f>
        <v>1</v>
      </c>
      <c r="G378" t="str">
        <f>'2026 Muniinfo'!E72</f>
        <v>Ineligible</v>
      </c>
    </row>
    <row r="379" spans="1:7" ht="16.5" x14ac:dyDescent="0.3">
      <c r="A379" t="str">
        <f t="shared" si="10"/>
        <v>Parsippany-Troy Hills Township, Morris County</v>
      </c>
      <c r="B379">
        <f t="shared" si="11"/>
        <v>378</v>
      </c>
      <c r="C379" s="34" t="str">
        <f>'2026 Muniinfo'!A404</f>
        <v>1429</v>
      </c>
      <c r="D379" s="34" t="str">
        <f>'2026 Muniinfo'!B404</f>
        <v>Parsippany-Troy Hills Township</v>
      </c>
      <c r="E379" s="34" t="str">
        <f>'2026 Muniinfo'!C404</f>
        <v>Morris</v>
      </c>
      <c r="F379">
        <f>'2026 Muniinfo'!D404</f>
        <v>2</v>
      </c>
      <c r="G379" t="str">
        <f>'2026 Muniinfo'!E404</f>
        <v>Ineligible</v>
      </c>
    </row>
    <row r="380" spans="1:7" ht="16.5" x14ac:dyDescent="0.3">
      <c r="A380" t="str">
        <f t="shared" si="10"/>
        <v>Passaic City, Passaic County</v>
      </c>
      <c r="B380">
        <f t="shared" si="11"/>
        <v>379</v>
      </c>
      <c r="C380" s="34" t="str">
        <f>'2026 Muniinfo'!A454</f>
        <v>1607</v>
      </c>
      <c r="D380" s="34" t="str">
        <f>'2026 Muniinfo'!B454</f>
        <v>Passaic City</v>
      </c>
      <c r="E380" s="34" t="str">
        <f>'2026 Muniinfo'!C454</f>
        <v>Passaic</v>
      </c>
      <c r="F380">
        <f>'2026 Muniinfo'!D454</f>
        <v>1</v>
      </c>
      <c r="G380" t="str">
        <f>'2026 Muniinfo'!E454</f>
        <v>Ineligible</v>
      </c>
    </row>
    <row r="381" spans="1:7" ht="16.5" x14ac:dyDescent="0.3">
      <c r="A381" t="str">
        <f t="shared" si="10"/>
        <v>Paterson City, Passaic County</v>
      </c>
      <c r="B381">
        <f t="shared" si="11"/>
        <v>380</v>
      </c>
      <c r="C381" s="34" t="str">
        <f>'2026 Muniinfo'!A455</f>
        <v>1608</v>
      </c>
      <c r="D381" s="34" t="str">
        <f>'2026 Muniinfo'!B455</f>
        <v>Paterson City</v>
      </c>
      <c r="E381" s="34" t="str">
        <f>'2026 Muniinfo'!C455</f>
        <v>Passaic</v>
      </c>
      <c r="F381">
        <f>'2026 Muniinfo'!D455</f>
        <v>2</v>
      </c>
      <c r="G381" t="str">
        <f>'2026 Muniinfo'!E455</f>
        <v>Ineligible</v>
      </c>
    </row>
    <row r="382" spans="1:7" ht="16.5" x14ac:dyDescent="0.3">
      <c r="A382" t="str">
        <f t="shared" si="10"/>
        <v>Paulsboro Borough, Gloucester County</v>
      </c>
      <c r="B382">
        <f t="shared" si="11"/>
        <v>381</v>
      </c>
      <c r="C382" s="34" t="str">
        <f>'2026 Muniinfo'!A237</f>
        <v>0814</v>
      </c>
      <c r="D382" s="34" t="str">
        <f>'2026 Muniinfo'!B237</f>
        <v>Paulsboro Borough</v>
      </c>
      <c r="E382" s="34" t="str">
        <f>'2026 Muniinfo'!C237</f>
        <v>Gloucester</v>
      </c>
      <c r="F382">
        <f>'2026 Muniinfo'!D237</f>
        <v>2</v>
      </c>
      <c r="G382" t="str">
        <f>'2026 Muniinfo'!E237</f>
        <v>Eligible</v>
      </c>
    </row>
    <row r="383" spans="1:7" ht="16.5" x14ac:dyDescent="0.3">
      <c r="A383" t="str">
        <f t="shared" si="10"/>
        <v>Peapack-Gladstone Borough, Somerset County</v>
      </c>
      <c r="B383">
        <f t="shared" si="11"/>
        <v>382</v>
      </c>
      <c r="C383" s="34" t="str">
        <f>'2026 Muniinfo'!A493</f>
        <v>1815</v>
      </c>
      <c r="D383" s="34" t="str">
        <f>'2026 Muniinfo'!B493</f>
        <v>Peapack-Gladstone Borough</v>
      </c>
      <c r="E383" s="34" t="str">
        <f>'2026 Muniinfo'!C493</f>
        <v>Somerset</v>
      </c>
      <c r="F383">
        <f>'2026 Muniinfo'!D493</f>
        <v>1</v>
      </c>
      <c r="G383" t="str">
        <f>'2026 Muniinfo'!E493</f>
        <v>Ineligible</v>
      </c>
    </row>
    <row r="384" spans="1:7" ht="16.5" x14ac:dyDescent="0.3">
      <c r="A384" t="str">
        <f t="shared" si="10"/>
        <v>Pemberton Borough, Burlington County</v>
      </c>
      <c r="B384">
        <f t="shared" si="11"/>
        <v>383</v>
      </c>
      <c r="C384" s="34" t="str">
        <f>'2026 Muniinfo'!A123</f>
        <v>0328</v>
      </c>
      <c r="D384" s="34" t="str">
        <f>'2026 Muniinfo'!B123</f>
        <v>Pemberton Borough</v>
      </c>
      <c r="E384" s="34" t="str">
        <f>'2026 Muniinfo'!C123</f>
        <v>Burlington</v>
      </c>
      <c r="F384">
        <f>'2026 Muniinfo'!D123</f>
        <v>1</v>
      </c>
      <c r="G384" t="str">
        <f>'2026 Muniinfo'!E123</f>
        <v>Ineligible</v>
      </c>
    </row>
    <row r="385" spans="1:7" ht="16.5" x14ac:dyDescent="0.3">
      <c r="A385" t="str">
        <f t="shared" si="10"/>
        <v>Pemberton Township, Burlington County</v>
      </c>
      <c r="B385">
        <f t="shared" si="11"/>
        <v>384</v>
      </c>
      <c r="C385" s="34" t="str">
        <f>'2026 Muniinfo'!A124</f>
        <v>0329</v>
      </c>
      <c r="D385" s="34" t="str">
        <f>'2026 Muniinfo'!B124</f>
        <v>Pemberton Township</v>
      </c>
      <c r="E385" s="34" t="str">
        <f>'2026 Muniinfo'!C124</f>
        <v>Burlington</v>
      </c>
      <c r="F385">
        <f>'2026 Muniinfo'!D124</f>
        <v>2</v>
      </c>
      <c r="G385" t="str">
        <f>'2026 Muniinfo'!E124</f>
        <v>Ineligible</v>
      </c>
    </row>
    <row r="386" spans="1:7" ht="16.5" x14ac:dyDescent="0.3">
      <c r="A386" t="str">
        <f t="shared" si="10"/>
        <v>Pennington Borough, Mercer County</v>
      </c>
      <c r="B386">
        <f t="shared" si="11"/>
        <v>385</v>
      </c>
      <c r="C386" s="34" t="str">
        <f>'2026 Muniinfo'!A293</f>
        <v>1108</v>
      </c>
      <c r="D386" s="34" t="str">
        <f>'2026 Muniinfo'!B293</f>
        <v>Pennington Borough</v>
      </c>
      <c r="E386" s="34" t="str">
        <f>'2026 Muniinfo'!C293</f>
        <v>Mercer</v>
      </c>
      <c r="F386">
        <f>'2026 Muniinfo'!D293</f>
        <v>1</v>
      </c>
      <c r="G386" t="str">
        <f>'2026 Muniinfo'!E293</f>
        <v>Ineligible</v>
      </c>
    </row>
    <row r="387" spans="1:7" ht="16.5" x14ac:dyDescent="0.3">
      <c r="A387" t="str">
        <f t="shared" ref="A387:A449" si="12">D387&amp;", "&amp;E387&amp;" County"</f>
        <v>Penns Grove Borough, Salem County</v>
      </c>
      <c r="B387">
        <f t="shared" si="11"/>
        <v>386</v>
      </c>
      <c r="C387" s="34" t="str">
        <f>'2026 Muniinfo'!A470</f>
        <v>1707</v>
      </c>
      <c r="D387" s="34" t="str">
        <f>'2026 Muniinfo'!B470</f>
        <v>Penns Grove Borough</v>
      </c>
      <c r="E387" s="34" t="str">
        <f>'2026 Muniinfo'!C470</f>
        <v>Salem</v>
      </c>
      <c r="F387">
        <f>'2026 Muniinfo'!D470</f>
        <v>2</v>
      </c>
      <c r="G387" t="str">
        <f>'2026 Muniinfo'!E470</f>
        <v>Ineligible</v>
      </c>
    </row>
    <row r="388" spans="1:7" ht="16.5" x14ac:dyDescent="0.3">
      <c r="A388" t="str">
        <f t="shared" si="12"/>
        <v>Pennsauken Township, Camden County</v>
      </c>
      <c r="B388">
        <f t="shared" si="11"/>
        <v>387</v>
      </c>
      <c r="C388" s="34" t="str">
        <f>'2026 Muniinfo'!A162</f>
        <v>0427</v>
      </c>
      <c r="D388" s="34" t="str">
        <f>'2026 Muniinfo'!B162</f>
        <v>Pennsauken Township</v>
      </c>
      <c r="E388" s="34" t="str">
        <f>'2026 Muniinfo'!C162</f>
        <v>Camden</v>
      </c>
      <c r="F388">
        <f>'2026 Muniinfo'!D162</f>
        <v>1</v>
      </c>
      <c r="G388" t="str">
        <f>'2026 Muniinfo'!E162</f>
        <v>Ineligible</v>
      </c>
    </row>
    <row r="389" spans="1:7" ht="16.5" x14ac:dyDescent="0.3">
      <c r="A389" t="str">
        <f t="shared" si="12"/>
        <v>Pennsville Township, Salem County</v>
      </c>
      <c r="B389">
        <f t="shared" ref="B389:B451" si="13">B388+1</f>
        <v>388</v>
      </c>
      <c r="C389" s="34" t="str">
        <f>'2026 Muniinfo'!A471</f>
        <v>1708</v>
      </c>
      <c r="D389" s="34" t="str">
        <f>'2026 Muniinfo'!B471</f>
        <v>Pennsville Township</v>
      </c>
      <c r="E389" s="34" t="str">
        <f>'2026 Muniinfo'!C471</f>
        <v>Salem</v>
      </c>
      <c r="F389">
        <f>'2026 Muniinfo'!D471</f>
        <v>3</v>
      </c>
      <c r="G389" t="str">
        <f>'2026 Muniinfo'!E471</f>
        <v>Eligible</v>
      </c>
    </row>
    <row r="390" spans="1:7" ht="16.5" x14ac:dyDescent="0.3">
      <c r="A390" t="str">
        <f t="shared" si="12"/>
        <v>Pequannock Township, Morris County</v>
      </c>
      <c r="B390">
        <f t="shared" si="13"/>
        <v>389</v>
      </c>
      <c r="C390" s="34" t="str">
        <f>'2026 Muniinfo'!A406</f>
        <v>1431</v>
      </c>
      <c r="D390" s="34" t="str">
        <f>'2026 Muniinfo'!B406</f>
        <v>Pequannock Township</v>
      </c>
      <c r="E390" s="34" t="str">
        <f>'2026 Muniinfo'!C406</f>
        <v>Morris</v>
      </c>
      <c r="F390">
        <f>'2026 Muniinfo'!D406</f>
        <v>1</v>
      </c>
      <c r="G390" t="str">
        <f>'2026 Muniinfo'!E406</f>
        <v>Ineligible</v>
      </c>
    </row>
    <row r="391" spans="1:7" ht="16.5" x14ac:dyDescent="0.3">
      <c r="A391" t="str">
        <f t="shared" si="12"/>
        <v>Perth Amboy City, Middlesex County</v>
      </c>
      <c r="B391">
        <f t="shared" si="13"/>
        <v>390</v>
      </c>
      <c r="C391" s="34" t="str">
        <f>'2026 Muniinfo'!A313</f>
        <v>1216</v>
      </c>
      <c r="D391" s="34" t="str">
        <f>'2026 Muniinfo'!B313</f>
        <v>Perth Amboy City</v>
      </c>
      <c r="E391" s="34" t="str">
        <f>'2026 Muniinfo'!C313</f>
        <v>Middlesex</v>
      </c>
      <c r="F391">
        <f>'2026 Muniinfo'!D313</f>
        <v>1</v>
      </c>
      <c r="G391" t="str">
        <f>'2026 Muniinfo'!E313</f>
        <v>Ineligible</v>
      </c>
    </row>
    <row r="392" spans="1:7" ht="16.5" x14ac:dyDescent="0.3">
      <c r="A392" t="str">
        <f t="shared" si="12"/>
        <v>Phillipsburg Town, Warren County</v>
      </c>
      <c r="B392">
        <f t="shared" si="13"/>
        <v>391</v>
      </c>
      <c r="C392" s="34" t="str">
        <f>'2026 Muniinfo'!A562</f>
        <v>2119</v>
      </c>
      <c r="D392" s="34" t="str">
        <f>'2026 Muniinfo'!B562</f>
        <v>Phillipsburg Town</v>
      </c>
      <c r="E392" s="34" t="str">
        <f>'2026 Muniinfo'!C562</f>
        <v>Warren</v>
      </c>
      <c r="F392">
        <f>'2026 Muniinfo'!D562</f>
        <v>2</v>
      </c>
      <c r="G392" t="str">
        <f>'2026 Muniinfo'!E562</f>
        <v>Ineligible</v>
      </c>
    </row>
    <row r="393" spans="1:7" ht="16.5" x14ac:dyDescent="0.3">
      <c r="A393" t="str">
        <f t="shared" si="12"/>
        <v>Pilesgrove Township, Salem County</v>
      </c>
      <c r="B393">
        <f t="shared" si="13"/>
        <v>392</v>
      </c>
      <c r="C393" s="34" t="str">
        <f>'2026 Muniinfo'!A472</f>
        <v>1709</v>
      </c>
      <c r="D393" s="34" t="str">
        <f>'2026 Muniinfo'!B472</f>
        <v>Pilesgrove Township</v>
      </c>
      <c r="E393" s="34" t="str">
        <f>'2026 Muniinfo'!C472</f>
        <v>Salem</v>
      </c>
      <c r="F393">
        <f>'2026 Muniinfo'!D472</f>
        <v>1</v>
      </c>
      <c r="G393" t="str">
        <f>'2026 Muniinfo'!E472</f>
        <v>Ineligible</v>
      </c>
    </row>
    <row r="394" spans="1:7" ht="16.5" x14ac:dyDescent="0.3">
      <c r="A394" t="str">
        <f t="shared" si="12"/>
        <v>Pine Beach Borough, Ocean County</v>
      </c>
      <c r="B394">
        <f t="shared" si="13"/>
        <v>393</v>
      </c>
      <c r="C394" s="34" t="str">
        <f>'2026 Muniinfo'!A436</f>
        <v>1522</v>
      </c>
      <c r="D394" s="34" t="str">
        <f>'2026 Muniinfo'!B436</f>
        <v>Pine Beach Borough</v>
      </c>
      <c r="E394" s="34" t="str">
        <f>'2026 Muniinfo'!C436</f>
        <v>Ocean</v>
      </c>
      <c r="F394">
        <f>'2026 Muniinfo'!D436</f>
        <v>1</v>
      </c>
      <c r="G394" t="str">
        <f>'2026 Muniinfo'!E436</f>
        <v>Ineligible</v>
      </c>
    </row>
    <row r="395" spans="1:7" ht="16.5" x14ac:dyDescent="0.3">
      <c r="A395" t="str">
        <f t="shared" si="12"/>
        <v>Pine Hill Borough, Camden County</v>
      </c>
      <c r="B395">
        <f t="shared" si="13"/>
        <v>394</v>
      </c>
      <c r="C395" s="34" t="str">
        <f>'2026 Muniinfo'!A163</f>
        <v>0428</v>
      </c>
      <c r="D395" s="34" t="str">
        <f>'2026 Muniinfo'!B163</f>
        <v>Pine Hill Borough</v>
      </c>
      <c r="E395" s="34" t="str">
        <f>'2026 Muniinfo'!C163</f>
        <v>Camden</v>
      </c>
      <c r="F395">
        <f>'2026 Muniinfo'!D163</f>
        <v>2</v>
      </c>
      <c r="G395" t="str">
        <f>'2026 Muniinfo'!E163</f>
        <v>Eligible</v>
      </c>
    </row>
    <row r="396" spans="1:7" ht="16.5" x14ac:dyDescent="0.3">
      <c r="A396" t="str">
        <f t="shared" si="12"/>
        <v>Piscataway Township, Middlesex County</v>
      </c>
      <c r="B396">
        <f t="shared" si="13"/>
        <v>395</v>
      </c>
      <c r="C396" s="34" t="str">
        <f>'2026 Muniinfo'!A314</f>
        <v>1217</v>
      </c>
      <c r="D396" s="34" t="str">
        <f>'2026 Muniinfo'!B314</f>
        <v>Piscataway Township</v>
      </c>
      <c r="E396" s="34" t="str">
        <f>'2026 Muniinfo'!C314</f>
        <v>Middlesex</v>
      </c>
      <c r="F396">
        <f>'2026 Muniinfo'!D314</f>
        <v>2</v>
      </c>
      <c r="G396" t="str">
        <f>'2026 Muniinfo'!E314</f>
        <v>Eligible</v>
      </c>
    </row>
    <row r="397" spans="1:7" ht="16.5" x14ac:dyDescent="0.3">
      <c r="A397" t="str">
        <f t="shared" si="12"/>
        <v>Pitman Borough, Gloucester County</v>
      </c>
      <c r="B397">
        <f t="shared" si="13"/>
        <v>396</v>
      </c>
      <c r="C397" s="34" t="str">
        <f>'2026 Muniinfo'!A238</f>
        <v>0815</v>
      </c>
      <c r="D397" s="34" t="str">
        <f>'2026 Muniinfo'!B238</f>
        <v>Pitman Borough</v>
      </c>
      <c r="E397" s="34" t="str">
        <f>'2026 Muniinfo'!C238</f>
        <v>Gloucester</v>
      </c>
      <c r="F397">
        <f>'2026 Muniinfo'!D238</f>
        <v>3</v>
      </c>
      <c r="G397" t="str">
        <f>'2026 Muniinfo'!E238</f>
        <v>Eligible</v>
      </c>
    </row>
    <row r="398" spans="1:7" ht="16.5" x14ac:dyDescent="0.3">
      <c r="A398" t="str">
        <f t="shared" si="12"/>
        <v>Pittsgrove Township, Salem County</v>
      </c>
      <c r="B398">
        <f t="shared" si="13"/>
        <v>397</v>
      </c>
      <c r="C398" s="34" t="str">
        <f>'2026 Muniinfo'!A473</f>
        <v>1710</v>
      </c>
      <c r="D398" s="34" t="str">
        <f>'2026 Muniinfo'!B473</f>
        <v>Pittsgrove Township</v>
      </c>
      <c r="E398" s="34" t="str">
        <f>'2026 Muniinfo'!C473</f>
        <v>Salem</v>
      </c>
      <c r="F398">
        <f>'2026 Muniinfo'!D473</f>
        <v>2</v>
      </c>
      <c r="G398" t="str">
        <f>'2026 Muniinfo'!E473</f>
        <v>Eligible</v>
      </c>
    </row>
    <row r="399" spans="1:7" ht="16.5" x14ac:dyDescent="0.3">
      <c r="A399" t="str">
        <f t="shared" si="12"/>
        <v>Plainfield City, Union County</v>
      </c>
      <c r="B399">
        <f t="shared" si="13"/>
        <v>398</v>
      </c>
      <c r="C399" s="34" t="str">
        <f>'2026 Muniinfo'!A535</f>
        <v>2012</v>
      </c>
      <c r="D399" s="34" t="str">
        <f>'2026 Muniinfo'!B535</f>
        <v>Plainfield City</v>
      </c>
      <c r="E399" s="34" t="str">
        <f>'2026 Muniinfo'!C535</f>
        <v>Union</v>
      </c>
      <c r="F399">
        <f>'2026 Muniinfo'!D535</f>
        <v>1</v>
      </c>
      <c r="G399" t="str">
        <f>'2026 Muniinfo'!E535</f>
        <v>Ineligible</v>
      </c>
    </row>
    <row r="400" spans="1:7" ht="16.5" x14ac:dyDescent="0.3">
      <c r="A400" t="str">
        <f t="shared" si="12"/>
        <v>Plainsboro Township, Middlesex County</v>
      </c>
      <c r="B400">
        <f t="shared" si="13"/>
        <v>399</v>
      </c>
      <c r="C400" s="34" t="str">
        <f>'2026 Muniinfo'!A315</f>
        <v>1218</v>
      </c>
      <c r="D400" s="34" t="str">
        <f>'2026 Muniinfo'!B315</f>
        <v>Plainsboro Township</v>
      </c>
      <c r="E400" s="34" t="str">
        <f>'2026 Muniinfo'!C315</f>
        <v>Middlesex</v>
      </c>
      <c r="F400">
        <f>'2026 Muniinfo'!D315</f>
        <v>3</v>
      </c>
      <c r="G400" t="str">
        <f>'2026 Muniinfo'!E315</f>
        <v>Eligible</v>
      </c>
    </row>
    <row r="401" spans="1:7" ht="16.5" x14ac:dyDescent="0.3">
      <c r="A401" t="str">
        <f t="shared" si="12"/>
        <v>Pleasantville City, Atlantic County</v>
      </c>
      <c r="B401">
        <f t="shared" si="13"/>
        <v>400</v>
      </c>
      <c r="C401" s="34" t="str">
        <f>'2026 Muniinfo'!A21</f>
        <v>0119</v>
      </c>
      <c r="D401" s="34" t="str">
        <f>'2026 Muniinfo'!B21</f>
        <v>Pleasantville City</v>
      </c>
      <c r="E401" s="34" t="str">
        <f>'2026 Muniinfo'!C21</f>
        <v>Atlantic</v>
      </c>
      <c r="F401">
        <f>'2026 Muniinfo'!D21</f>
        <v>1</v>
      </c>
      <c r="G401" t="str">
        <f>'2026 Muniinfo'!E21</f>
        <v>Ineligible</v>
      </c>
    </row>
    <row r="402" spans="1:7" ht="16.5" x14ac:dyDescent="0.3">
      <c r="A402" t="str">
        <f t="shared" si="12"/>
        <v>Plumsted Township, Ocean County</v>
      </c>
      <c r="B402">
        <f t="shared" si="13"/>
        <v>401</v>
      </c>
      <c r="C402" s="34" t="str">
        <f>'2026 Muniinfo'!A437</f>
        <v>1523</v>
      </c>
      <c r="D402" s="34" t="str">
        <f>'2026 Muniinfo'!B437</f>
        <v>Plumsted Township</v>
      </c>
      <c r="E402" s="34" t="str">
        <f>'2026 Muniinfo'!C437</f>
        <v>Ocean</v>
      </c>
      <c r="F402">
        <f>'2026 Muniinfo'!D437</f>
        <v>2</v>
      </c>
      <c r="G402" t="str">
        <f>'2026 Muniinfo'!E437</f>
        <v>Eligible</v>
      </c>
    </row>
    <row r="403" spans="1:7" ht="16.5" x14ac:dyDescent="0.3">
      <c r="A403" t="str">
        <f t="shared" si="12"/>
        <v>Pohatcong Township, Warren County</v>
      </c>
      <c r="B403">
        <f t="shared" si="13"/>
        <v>402</v>
      </c>
      <c r="C403" s="34" t="str">
        <f>'2026 Muniinfo'!A563</f>
        <v>2120</v>
      </c>
      <c r="D403" s="34" t="str">
        <f>'2026 Muniinfo'!B563</f>
        <v>Pohatcong Township</v>
      </c>
      <c r="E403" s="34" t="str">
        <f>'2026 Muniinfo'!C563</f>
        <v>Warren</v>
      </c>
      <c r="F403">
        <f>'2026 Muniinfo'!D563</f>
        <v>3</v>
      </c>
      <c r="G403" t="str">
        <f>'2026 Muniinfo'!E563</f>
        <v>Eligible</v>
      </c>
    </row>
    <row r="404" spans="1:7" ht="16.5" x14ac:dyDescent="0.3">
      <c r="A404" t="str">
        <f t="shared" si="12"/>
        <v>Point Pleasant Beach Borough, Ocean County</v>
      </c>
      <c r="B404">
        <f t="shared" si="13"/>
        <v>403</v>
      </c>
      <c r="C404" s="34" t="str">
        <f>'2026 Muniinfo'!A439</f>
        <v>1525</v>
      </c>
      <c r="D404" s="34" t="str">
        <f>'2026 Muniinfo'!B439</f>
        <v>Point Pleasant Beach Borough</v>
      </c>
      <c r="E404" s="34" t="str">
        <f>'2026 Muniinfo'!C439</f>
        <v>Ocean</v>
      </c>
      <c r="F404">
        <f>'2026 Muniinfo'!D439</f>
        <v>1</v>
      </c>
      <c r="G404" t="str">
        <f>'2026 Muniinfo'!E439</f>
        <v>Ineligible</v>
      </c>
    </row>
    <row r="405" spans="1:7" ht="16.5" x14ac:dyDescent="0.3">
      <c r="A405" t="str">
        <f t="shared" si="12"/>
        <v>Point Pleasant Borough, Ocean County</v>
      </c>
      <c r="B405">
        <f t="shared" si="13"/>
        <v>404</v>
      </c>
      <c r="C405" s="34" t="str">
        <f>'2026 Muniinfo'!A438</f>
        <v>1524</v>
      </c>
      <c r="D405" s="34" t="str">
        <f>'2026 Muniinfo'!B438</f>
        <v>Point Pleasant Borough</v>
      </c>
      <c r="E405" s="34" t="str">
        <f>'2026 Muniinfo'!C438</f>
        <v>Ocean</v>
      </c>
      <c r="F405">
        <f>'2026 Muniinfo'!D438</f>
        <v>3</v>
      </c>
      <c r="G405" t="str">
        <f>'2026 Muniinfo'!E438</f>
        <v>Eligible</v>
      </c>
    </row>
    <row r="406" spans="1:7" ht="16.5" x14ac:dyDescent="0.3">
      <c r="A406" t="str">
        <f t="shared" si="12"/>
        <v>Pompton Lakes Borough, Passaic County</v>
      </c>
      <c r="B406">
        <f t="shared" si="13"/>
        <v>405</v>
      </c>
      <c r="C406" s="34" t="str">
        <f>'2026 Muniinfo'!A456</f>
        <v>1609</v>
      </c>
      <c r="D406" s="34" t="str">
        <f>'2026 Muniinfo'!B456</f>
        <v>Pompton Lakes Borough</v>
      </c>
      <c r="E406" s="34" t="str">
        <f>'2026 Muniinfo'!C456</f>
        <v>Passaic</v>
      </c>
      <c r="F406">
        <f>'2026 Muniinfo'!D456</f>
        <v>3</v>
      </c>
      <c r="G406" t="str">
        <f>'2026 Muniinfo'!E456</f>
        <v>Eligible</v>
      </c>
    </row>
    <row r="407" spans="1:7" ht="16.5" x14ac:dyDescent="0.3">
      <c r="A407" t="str">
        <f t="shared" si="12"/>
        <v>Port Republic City, Atlantic County</v>
      </c>
      <c r="B407">
        <f t="shared" si="13"/>
        <v>406</v>
      </c>
      <c r="C407" s="34" t="str">
        <f>'2026 Muniinfo'!A22</f>
        <v>0120</v>
      </c>
      <c r="D407" s="34" t="str">
        <f>'2026 Muniinfo'!B22</f>
        <v>Port Republic City</v>
      </c>
      <c r="E407" s="34" t="str">
        <f>'2026 Muniinfo'!C22</f>
        <v>Atlantic</v>
      </c>
      <c r="F407">
        <f>'2026 Muniinfo'!D22</f>
        <v>2</v>
      </c>
      <c r="G407" t="str">
        <f>'2026 Muniinfo'!E22</f>
        <v>Eligible</v>
      </c>
    </row>
    <row r="408" spans="1:7" ht="16.5" x14ac:dyDescent="0.3">
      <c r="A408" t="str">
        <f t="shared" si="12"/>
        <v>Princeton, Mercer County</v>
      </c>
      <c r="B408">
        <f t="shared" si="13"/>
        <v>407</v>
      </c>
      <c r="C408" s="34" t="str">
        <f>'2026 Muniinfo'!A297</f>
        <v>1114</v>
      </c>
      <c r="D408" s="34" t="str">
        <f>'2026 Muniinfo'!B297</f>
        <v>Princeton</v>
      </c>
      <c r="E408" s="34" t="str">
        <f>'2026 Muniinfo'!C297</f>
        <v>Mercer</v>
      </c>
      <c r="F408">
        <f>'2026 Muniinfo'!D297</f>
        <v>1</v>
      </c>
      <c r="G408" t="str">
        <f>'2026 Muniinfo'!E297</f>
        <v>Ineligible</v>
      </c>
    </row>
    <row r="409" spans="1:7" ht="16.5" x14ac:dyDescent="0.3">
      <c r="A409" t="str">
        <f t="shared" si="12"/>
        <v>Prospect Park Borough, Passaic County</v>
      </c>
      <c r="B409">
        <f t="shared" si="13"/>
        <v>408</v>
      </c>
      <c r="C409" s="34" t="str">
        <f>'2026 Muniinfo'!A457</f>
        <v>1610</v>
      </c>
      <c r="D409" s="34" t="str">
        <f>'2026 Muniinfo'!B457</f>
        <v>Prospect Park Borough</v>
      </c>
      <c r="E409" s="34" t="str">
        <f>'2026 Muniinfo'!C457</f>
        <v>Passaic</v>
      </c>
      <c r="F409">
        <f>'2026 Muniinfo'!D457</f>
        <v>1</v>
      </c>
      <c r="G409" t="str">
        <f>'2026 Muniinfo'!E457</f>
        <v>Ineligible</v>
      </c>
    </row>
    <row r="410" spans="1:7" ht="16.5" x14ac:dyDescent="0.3">
      <c r="A410" t="str">
        <f t="shared" si="12"/>
        <v>Quinton Township, Salem County</v>
      </c>
      <c r="B410">
        <f t="shared" si="13"/>
        <v>409</v>
      </c>
      <c r="C410" s="34" t="str">
        <f>'2026 Muniinfo'!A474</f>
        <v>1711</v>
      </c>
      <c r="D410" s="34" t="str">
        <f>'2026 Muniinfo'!B474</f>
        <v>Quinton Township</v>
      </c>
      <c r="E410" s="34" t="str">
        <f>'2026 Muniinfo'!C474</f>
        <v>Salem</v>
      </c>
      <c r="F410">
        <f>'2026 Muniinfo'!D474</f>
        <v>3</v>
      </c>
      <c r="G410" t="str">
        <f>'2026 Muniinfo'!E474</f>
        <v>Eligible</v>
      </c>
    </row>
    <row r="411" spans="1:7" ht="16.5" x14ac:dyDescent="0.3">
      <c r="A411" t="str">
        <f t="shared" si="12"/>
        <v>Rahway City, Union County</v>
      </c>
      <c r="B411">
        <f t="shared" si="13"/>
        <v>410</v>
      </c>
      <c r="C411" s="34" t="str">
        <f>'2026 Muniinfo'!A536</f>
        <v>2013</v>
      </c>
      <c r="D411" s="34" t="str">
        <f>'2026 Muniinfo'!B536</f>
        <v>Rahway City</v>
      </c>
      <c r="E411" s="34" t="str">
        <f>'2026 Muniinfo'!C536</f>
        <v>Union</v>
      </c>
      <c r="F411">
        <f>'2026 Muniinfo'!D536</f>
        <v>2</v>
      </c>
      <c r="G411" t="str">
        <f>'2026 Muniinfo'!E536</f>
        <v>Ineligible</v>
      </c>
    </row>
    <row r="412" spans="1:7" ht="16.5" x14ac:dyDescent="0.3">
      <c r="A412" t="str">
        <f t="shared" si="12"/>
        <v>Ramsey Borough, Bergen County</v>
      </c>
      <c r="B412">
        <f t="shared" si="13"/>
        <v>411</v>
      </c>
      <c r="C412" s="34" t="str">
        <f>'2026 Muniinfo'!A73</f>
        <v>0248</v>
      </c>
      <c r="D412" s="34" t="str">
        <f>'2026 Muniinfo'!B73</f>
        <v>Ramsey Borough</v>
      </c>
      <c r="E412" s="34" t="str">
        <f>'2026 Muniinfo'!C73</f>
        <v>Bergen</v>
      </c>
      <c r="F412">
        <f>'2026 Muniinfo'!D73</f>
        <v>2</v>
      </c>
      <c r="G412" t="str">
        <f>'2026 Muniinfo'!E73</f>
        <v>Eligible</v>
      </c>
    </row>
    <row r="413" spans="1:7" ht="16.5" x14ac:dyDescent="0.3">
      <c r="A413" t="str">
        <f t="shared" si="12"/>
        <v>Randolph Township, Morris County</v>
      </c>
      <c r="B413">
        <f t="shared" si="13"/>
        <v>412</v>
      </c>
      <c r="C413" s="34" t="str">
        <f>'2026 Muniinfo'!A407</f>
        <v>1432</v>
      </c>
      <c r="D413" s="34" t="str">
        <f>'2026 Muniinfo'!B407</f>
        <v>Randolph Township</v>
      </c>
      <c r="E413" s="34" t="str">
        <f>'2026 Muniinfo'!C407</f>
        <v>Morris</v>
      </c>
      <c r="F413">
        <f>'2026 Muniinfo'!D407</f>
        <v>2</v>
      </c>
      <c r="G413" t="str">
        <f>'2026 Muniinfo'!E407</f>
        <v>Eligible</v>
      </c>
    </row>
    <row r="414" spans="1:7" ht="16.5" x14ac:dyDescent="0.3">
      <c r="A414" t="str">
        <f t="shared" si="12"/>
        <v>Raritan Borough, Somerset County</v>
      </c>
      <c r="B414">
        <f t="shared" si="13"/>
        <v>413</v>
      </c>
      <c r="C414" s="34" t="str">
        <f>'2026 Muniinfo'!A494</f>
        <v>1816</v>
      </c>
      <c r="D414" s="34" t="str">
        <f>'2026 Muniinfo'!B494</f>
        <v>Raritan Borough</v>
      </c>
      <c r="E414" s="34" t="str">
        <f>'2026 Muniinfo'!C494</f>
        <v>Somerset</v>
      </c>
      <c r="F414">
        <f>'2026 Muniinfo'!D494</f>
        <v>2</v>
      </c>
      <c r="G414" t="str">
        <f>'2026 Muniinfo'!E494</f>
        <v>Eligible</v>
      </c>
    </row>
    <row r="415" spans="1:7" ht="16.5" x14ac:dyDescent="0.3">
      <c r="A415" t="str">
        <f t="shared" si="12"/>
        <v>Raritan Township, Hunterdon County</v>
      </c>
      <c r="B415">
        <f t="shared" si="13"/>
        <v>414</v>
      </c>
      <c r="C415" s="34" t="str">
        <f>'2026 Muniinfo'!A280</f>
        <v>1021</v>
      </c>
      <c r="D415" s="34" t="str">
        <f>'2026 Muniinfo'!B280</f>
        <v>Raritan Township</v>
      </c>
      <c r="E415" s="34" t="str">
        <f>'2026 Muniinfo'!C280</f>
        <v>Hunterdon</v>
      </c>
      <c r="F415">
        <f>'2026 Muniinfo'!D280</f>
        <v>3</v>
      </c>
      <c r="G415" t="str">
        <f>'2026 Muniinfo'!E280</f>
        <v>Eligible</v>
      </c>
    </row>
    <row r="416" spans="1:7" ht="16.5" x14ac:dyDescent="0.3">
      <c r="A416" t="str">
        <f t="shared" si="12"/>
        <v>Readington Township, Hunterdon County</v>
      </c>
      <c r="B416">
        <f t="shared" si="13"/>
        <v>415</v>
      </c>
      <c r="C416" s="34" t="str">
        <f>'2026 Muniinfo'!A281</f>
        <v>1022</v>
      </c>
      <c r="D416" s="34" t="str">
        <f>'2026 Muniinfo'!B281</f>
        <v>Readington Township</v>
      </c>
      <c r="E416" s="34" t="str">
        <f>'2026 Muniinfo'!C281</f>
        <v>Hunterdon</v>
      </c>
      <c r="F416">
        <f>'2026 Muniinfo'!D281</f>
        <v>1</v>
      </c>
      <c r="G416" t="str">
        <f>'2026 Muniinfo'!E281</f>
        <v>Ineligible</v>
      </c>
    </row>
    <row r="417" spans="1:7" ht="16.5" x14ac:dyDescent="0.3">
      <c r="A417" t="str">
        <f t="shared" si="12"/>
        <v>Red Bank Borough, Monmouth County</v>
      </c>
      <c r="B417">
        <f t="shared" si="13"/>
        <v>416</v>
      </c>
      <c r="C417" s="34" t="str">
        <f>'2026 Muniinfo'!A362</f>
        <v>1340</v>
      </c>
      <c r="D417" s="34" t="str">
        <f>'2026 Muniinfo'!B362</f>
        <v>Red Bank Borough</v>
      </c>
      <c r="E417" s="34" t="str">
        <f>'2026 Muniinfo'!C362</f>
        <v>Monmouth</v>
      </c>
      <c r="F417">
        <f>'2026 Muniinfo'!D362</f>
        <v>2</v>
      </c>
      <c r="G417" t="str">
        <f>'2026 Muniinfo'!E362</f>
        <v>Eligible</v>
      </c>
    </row>
    <row r="418" spans="1:7" ht="16.5" x14ac:dyDescent="0.3">
      <c r="A418" t="str">
        <f t="shared" si="12"/>
        <v>Ridgefield Borough, Bergen County</v>
      </c>
      <c r="B418">
        <f t="shared" si="13"/>
        <v>417</v>
      </c>
      <c r="C418" s="34" t="str">
        <f>'2026 Muniinfo'!A74</f>
        <v>0249</v>
      </c>
      <c r="D418" s="34" t="str">
        <f>'2026 Muniinfo'!B74</f>
        <v>Ridgefield Borough</v>
      </c>
      <c r="E418" s="34" t="str">
        <f>'2026 Muniinfo'!C74</f>
        <v>Bergen</v>
      </c>
      <c r="F418">
        <f>'2026 Muniinfo'!D74</f>
        <v>3</v>
      </c>
      <c r="G418" t="str">
        <f>'2026 Muniinfo'!E74</f>
        <v>Ineligible</v>
      </c>
    </row>
    <row r="419" spans="1:7" ht="16.5" x14ac:dyDescent="0.3">
      <c r="A419" t="str">
        <f t="shared" si="12"/>
        <v>Ridgefield Park Village, Bergen County</v>
      </c>
      <c r="B419">
        <f t="shared" si="13"/>
        <v>418</v>
      </c>
      <c r="C419" s="34" t="str">
        <f>'2026 Muniinfo'!A75</f>
        <v>0250</v>
      </c>
      <c r="D419" s="34" t="str">
        <f>'2026 Muniinfo'!B75</f>
        <v>Ridgefield Park Village</v>
      </c>
      <c r="E419" s="34" t="str">
        <f>'2026 Muniinfo'!C75</f>
        <v>Bergen</v>
      </c>
      <c r="F419">
        <f>'2026 Muniinfo'!D75</f>
        <v>1</v>
      </c>
      <c r="G419" t="str">
        <f>'2026 Muniinfo'!E75</f>
        <v>Ineligible</v>
      </c>
    </row>
    <row r="420" spans="1:7" ht="16.5" x14ac:dyDescent="0.3">
      <c r="A420" t="str">
        <f t="shared" si="12"/>
        <v>Ridgewood Village, Bergen County</v>
      </c>
      <c r="B420">
        <f t="shared" si="13"/>
        <v>419</v>
      </c>
      <c r="C420" s="34" t="str">
        <f>'2026 Muniinfo'!A76</f>
        <v>0251</v>
      </c>
      <c r="D420" s="34" t="str">
        <f>'2026 Muniinfo'!B76</f>
        <v>Ridgewood Village</v>
      </c>
      <c r="E420" s="34" t="str">
        <f>'2026 Muniinfo'!C76</f>
        <v>Bergen</v>
      </c>
      <c r="F420">
        <f>'2026 Muniinfo'!D76</f>
        <v>2</v>
      </c>
      <c r="G420" t="str">
        <f>'2026 Muniinfo'!E76</f>
        <v>Ineligible</v>
      </c>
    </row>
    <row r="421" spans="1:7" ht="16.5" x14ac:dyDescent="0.3">
      <c r="A421" t="str">
        <f t="shared" si="12"/>
        <v>Ringwood Borough, Passaic County</v>
      </c>
      <c r="B421">
        <f t="shared" si="13"/>
        <v>420</v>
      </c>
      <c r="C421" s="34" t="str">
        <f>'2026 Muniinfo'!A458</f>
        <v>1611</v>
      </c>
      <c r="D421" s="34" t="str">
        <f>'2026 Muniinfo'!B458</f>
        <v>Ringwood Borough</v>
      </c>
      <c r="E421" s="34" t="str">
        <f>'2026 Muniinfo'!C458</f>
        <v>Passaic</v>
      </c>
      <c r="F421">
        <f>'2026 Muniinfo'!D458</f>
        <v>2</v>
      </c>
      <c r="G421" t="str">
        <f>'2026 Muniinfo'!E458</f>
        <v>Eligible</v>
      </c>
    </row>
    <row r="422" spans="1:7" ht="16.5" x14ac:dyDescent="0.3">
      <c r="A422" t="str">
        <f t="shared" si="12"/>
        <v>River Edge Borough, Bergen County</v>
      </c>
      <c r="B422">
        <f t="shared" si="13"/>
        <v>421</v>
      </c>
      <c r="C422" s="34" t="str">
        <f>'2026 Muniinfo'!A77</f>
        <v>0252</v>
      </c>
      <c r="D422" s="34" t="str">
        <f>'2026 Muniinfo'!B77</f>
        <v>River Edge Borough</v>
      </c>
      <c r="E422" s="34" t="str">
        <f>'2026 Muniinfo'!C77</f>
        <v>Bergen</v>
      </c>
      <c r="F422">
        <f>'2026 Muniinfo'!D77</f>
        <v>3</v>
      </c>
      <c r="G422" t="str">
        <f>'2026 Muniinfo'!E77</f>
        <v>Eligible</v>
      </c>
    </row>
    <row r="423" spans="1:7" ht="16.5" x14ac:dyDescent="0.3">
      <c r="A423" t="str">
        <f t="shared" si="12"/>
        <v>River Vale Township, Bergen County</v>
      </c>
      <c r="B423">
        <f t="shared" si="13"/>
        <v>422</v>
      </c>
      <c r="C423" s="34" t="str">
        <f>'2026 Muniinfo'!A78</f>
        <v>0253</v>
      </c>
      <c r="D423" s="34" t="str">
        <f>'2026 Muniinfo'!B78</f>
        <v>River Vale Township</v>
      </c>
      <c r="E423" s="34" t="str">
        <f>'2026 Muniinfo'!C78</f>
        <v>Bergen</v>
      </c>
      <c r="F423">
        <f>'2026 Muniinfo'!D78</f>
        <v>1</v>
      </c>
      <c r="G423" t="str">
        <f>'2026 Muniinfo'!E78</f>
        <v>Ineligible</v>
      </c>
    </row>
    <row r="424" spans="1:7" ht="16.5" x14ac:dyDescent="0.3">
      <c r="A424" t="str">
        <f t="shared" si="12"/>
        <v>Riverdale Borough, Morris County</v>
      </c>
      <c r="B424">
        <f t="shared" si="13"/>
        <v>423</v>
      </c>
      <c r="C424" s="34" t="str">
        <f>'2026 Muniinfo'!A408</f>
        <v>1433</v>
      </c>
      <c r="D424" s="34" t="str">
        <f>'2026 Muniinfo'!B408</f>
        <v>Riverdale Borough</v>
      </c>
      <c r="E424" s="34" t="str">
        <f>'2026 Muniinfo'!C408</f>
        <v>Morris</v>
      </c>
      <c r="F424">
        <f>'2026 Muniinfo'!D408</f>
        <v>3</v>
      </c>
      <c r="G424" t="str">
        <f>'2026 Muniinfo'!E408</f>
        <v>Eligible</v>
      </c>
    </row>
    <row r="425" spans="1:7" ht="16.5" x14ac:dyDescent="0.3">
      <c r="A425" t="str">
        <f t="shared" si="12"/>
        <v>Riverside Township, Burlington County</v>
      </c>
      <c r="B425">
        <f t="shared" si="13"/>
        <v>424</v>
      </c>
      <c r="C425" s="34" t="str">
        <f>'2026 Muniinfo'!A125</f>
        <v>0330</v>
      </c>
      <c r="D425" s="34" t="str">
        <f>'2026 Muniinfo'!B125</f>
        <v>Riverside Township</v>
      </c>
      <c r="E425" s="34" t="str">
        <f>'2026 Muniinfo'!C125</f>
        <v>Burlington</v>
      </c>
      <c r="F425">
        <f>'2026 Muniinfo'!D125</f>
        <v>3</v>
      </c>
      <c r="G425" t="str">
        <f>'2026 Muniinfo'!E125</f>
        <v>Eligible</v>
      </c>
    </row>
    <row r="426" spans="1:7" ht="16.5" x14ac:dyDescent="0.3">
      <c r="A426" t="str">
        <f t="shared" si="12"/>
        <v>Riverton Borough, Burlington County</v>
      </c>
      <c r="B426">
        <f t="shared" si="13"/>
        <v>425</v>
      </c>
      <c r="C426" s="34" t="str">
        <f>'2026 Muniinfo'!A126</f>
        <v>0331</v>
      </c>
      <c r="D426" s="34" t="str">
        <f>'2026 Muniinfo'!B126</f>
        <v>Riverton Borough</v>
      </c>
      <c r="E426" s="34" t="str">
        <f>'2026 Muniinfo'!C126</f>
        <v>Burlington</v>
      </c>
      <c r="F426">
        <f>'2026 Muniinfo'!D126</f>
        <v>1</v>
      </c>
      <c r="G426" t="str">
        <f>'2026 Muniinfo'!E126</f>
        <v>Ineligible</v>
      </c>
    </row>
    <row r="427" spans="1:7" ht="16.5" x14ac:dyDescent="0.3">
      <c r="A427" t="str">
        <f t="shared" si="12"/>
        <v>Robbinsville Township, Mercer County</v>
      </c>
      <c r="B427">
        <f t="shared" si="13"/>
        <v>426</v>
      </c>
      <c r="C427" s="34" t="str">
        <f>'2026 Muniinfo'!A295</f>
        <v>1112</v>
      </c>
      <c r="D427" s="34" t="str">
        <f>'2026 Muniinfo'!B295</f>
        <v>Robbinsville Township</v>
      </c>
      <c r="E427" s="34" t="str">
        <f>'2026 Muniinfo'!C295</f>
        <v>Mercer</v>
      </c>
      <c r="F427">
        <f>'2026 Muniinfo'!D295</f>
        <v>2</v>
      </c>
      <c r="G427" t="str">
        <f>'2026 Muniinfo'!E295</f>
        <v>Eligible</v>
      </c>
    </row>
    <row r="428" spans="1:7" ht="16.5" x14ac:dyDescent="0.3">
      <c r="A428" t="str">
        <f t="shared" si="12"/>
        <v>Rochelle Park Township, Bergen County</v>
      </c>
      <c r="B428">
        <f t="shared" si="13"/>
        <v>427</v>
      </c>
      <c r="C428" s="34" t="str">
        <f>'2026 Muniinfo'!A79</f>
        <v>0254</v>
      </c>
      <c r="D428" s="34" t="str">
        <f>'2026 Muniinfo'!B79</f>
        <v>Rochelle Park Township</v>
      </c>
      <c r="E428" s="34" t="str">
        <f>'2026 Muniinfo'!C79</f>
        <v>Bergen</v>
      </c>
      <c r="F428">
        <f>'2026 Muniinfo'!D79</f>
        <v>2</v>
      </c>
      <c r="G428" t="str">
        <f>'2026 Muniinfo'!E79</f>
        <v>Eligible</v>
      </c>
    </row>
    <row r="429" spans="1:7" ht="16.5" x14ac:dyDescent="0.3">
      <c r="A429" t="str">
        <f t="shared" si="12"/>
        <v>Rockaway Borough, Morris County</v>
      </c>
      <c r="B429">
        <f t="shared" si="13"/>
        <v>428</v>
      </c>
      <c r="C429" s="34" t="str">
        <f>'2026 Muniinfo'!A409</f>
        <v>1434</v>
      </c>
      <c r="D429" s="34" t="str">
        <f>'2026 Muniinfo'!B409</f>
        <v>Rockaway Borough</v>
      </c>
      <c r="E429" s="34" t="str">
        <f>'2026 Muniinfo'!C409</f>
        <v>Morris</v>
      </c>
      <c r="F429">
        <f>'2026 Muniinfo'!D409</f>
        <v>1</v>
      </c>
      <c r="G429" t="str">
        <f>'2026 Muniinfo'!E409</f>
        <v>Ineligible</v>
      </c>
    </row>
    <row r="430" spans="1:7" ht="16.5" x14ac:dyDescent="0.3">
      <c r="A430" t="str">
        <f t="shared" si="12"/>
        <v>Rockaway Township, Morris County</v>
      </c>
      <c r="B430">
        <f t="shared" si="13"/>
        <v>429</v>
      </c>
      <c r="C430" s="34" t="str">
        <f>'2026 Muniinfo'!A410</f>
        <v>1435</v>
      </c>
      <c r="D430" s="34" t="str">
        <f>'2026 Muniinfo'!B410</f>
        <v>Rockaway Township</v>
      </c>
      <c r="E430" s="34" t="str">
        <f>'2026 Muniinfo'!C410</f>
        <v>Morris</v>
      </c>
      <c r="F430">
        <f>'2026 Muniinfo'!D410</f>
        <v>2</v>
      </c>
      <c r="G430" t="str">
        <f>'2026 Muniinfo'!E410</f>
        <v>Eligible</v>
      </c>
    </row>
    <row r="431" spans="1:7" ht="16.5" x14ac:dyDescent="0.3">
      <c r="A431" t="str">
        <f t="shared" si="12"/>
        <v>Rockleigh Borough, Bergen County</v>
      </c>
      <c r="B431">
        <f t="shared" si="13"/>
        <v>430</v>
      </c>
      <c r="C431" s="34" t="str">
        <f>'2026 Muniinfo'!A80</f>
        <v>0255</v>
      </c>
      <c r="D431" s="34" t="str">
        <f>'2026 Muniinfo'!B80</f>
        <v>Rockleigh Borough</v>
      </c>
      <c r="E431" s="34" t="str">
        <f>'2026 Muniinfo'!C80</f>
        <v>Bergen</v>
      </c>
      <c r="F431">
        <f>'2026 Muniinfo'!D80</f>
        <v>3</v>
      </c>
      <c r="G431" t="str">
        <f>'2026 Muniinfo'!E80</f>
        <v>Eligible</v>
      </c>
    </row>
    <row r="432" spans="1:7" ht="16.5" x14ac:dyDescent="0.3">
      <c r="A432" t="str">
        <f t="shared" si="12"/>
        <v>Rocky Hill Borough, Somerset County</v>
      </c>
      <c r="B432">
        <f t="shared" si="13"/>
        <v>431</v>
      </c>
      <c r="C432" s="34" t="str">
        <f>'2026 Muniinfo'!A495</f>
        <v>1817</v>
      </c>
      <c r="D432" s="34" t="str">
        <f>'2026 Muniinfo'!B495</f>
        <v>Rocky Hill Borough</v>
      </c>
      <c r="E432" s="34" t="str">
        <f>'2026 Muniinfo'!C495</f>
        <v>Somerset</v>
      </c>
      <c r="F432">
        <f>'2026 Muniinfo'!D495</f>
        <v>3</v>
      </c>
      <c r="G432" t="str">
        <f>'2026 Muniinfo'!E495</f>
        <v>Eligible</v>
      </c>
    </row>
    <row r="433" spans="1:7" ht="16.5" x14ac:dyDescent="0.3">
      <c r="A433" t="str">
        <f t="shared" si="12"/>
        <v>Roosevelt Borough, Monmouth County</v>
      </c>
      <c r="B433">
        <f t="shared" si="13"/>
        <v>432</v>
      </c>
      <c r="C433" s="34" t="str">
        <f>'2026 Muniinfo'!A363</f>
        <v>1341</v>
      </c>
      <c r="D433" s="34" t="str">
        <f>'2026 Muniinfo'!B363</f>
        <v>Roosevelt Borough</v>
      </c>
      <c r="E433" s="34" t="str">
        <f>'2026 Muniinfo'!C363</f>
        <v>Monmouth</v>
      </c>
      <c r="F433">
        <f>'2026 Muniinfo'!D363</f>
        <v>3</v>
      </c>
      <c r="G433" t="str">
        <f>'2026 Muniinfo'!E363</f>
        <v>Eligible</v>
      </c>
    </row>
    <row r="434" spans="1:7" ht="16.5" x14ac:dyDescent="0.3">
      <c r="A434" t="str">
        <f t="shared" si="12"/>
        <v>Roseland Borough, Essex County</v>
      </c>
      <c r="B434">
        <f t="shared" si="13"/>
        <v>433</v>
      </c>
      <c r="C434" s="34" t="str">
        <f>'2026 Muniinfo'!A219</f>
        <v>0718</v>
      </c>
      <c r="D434" s="34" t="str">
        <f>'2026 Muniinfo'!B219</f>
        <v>Roseland Borough</v>
      </c>
      <c r="E434" s="34" t="str">
        <f>'2026 Muniinfo'!C219</f>
        <v>Essex</v>
      </c>
      <c r="F434">
        <f>'2026 Muniinfo'!D219</f>
        <v>2</v>
      </c>
      <c r="G434" t="str">
        <f>'2026 Muniinfo'!E219</f>
        <v>Eligible</v>
      </c>
    </row>
    <row r="435" spans="1:7" ht="16.5" x14ac:dyDescent="0.3">
      <c r="A435" t="str">
        <f t="shared" si="12"/>
        <v>Roselle Borough, Union County</v>
      </c>
      <c r="B435">
        <f t="shared" si="13"/>
        <v>434</v>
      </c>
      <c r="C435" s="34" t="str">
        <f>'2026 Muniinfo'!A537</f>
        <v>2014</v>
      </c>
      <c r="D435" s="34" t="str">
        <f>'2026 Muniinfo'!B537</f>
        <v>Roselle Borough</v>
      </c>
      <c r="E435" s="34" t="str">
        <f>'2026 Muniinfo'!C537</f>
        <v>Union</v>
      </c>
      <c r="F435">
        <f>'2026 Muniinfo'!D537</f>
        <v>3</v>
      </c>
      <c r="G435" t="str">
        <f>'2026 Muniinfo'!E537</f>
        <v>Ineligible</v>
      </c>
    </row>
    <row r="436" spans="1:7" ht="16.5" x14ac:dyDescent="0.3">
      <c r="A436" t="str">
        <f t="shared" si="12"/>
        <v>Roselle Park Borough, Union County</v>
      </c>
      <c r="B436">
        <f t="shared" si="13"/>
        <v>435</v>
      </c>
      <c r="C436" s="34" t="str">
        <f>'2026 Muniinfo'!A538</f>
        <v>2015</v>
      </c>
      <c r="D436" s="34" t="str">
        <f>'2026 Muniinfo'!B538</f>
        <v>Roselle Park Borough</v>
      </c>
      <c r="E436" s="34" t="str">
        <f>'2026 Muniinfo'!C538</f>
        <v>Union</v>
      </c>
      <c r="F436">
        <f>'2026 Muniinfo'!D538</f>
        <v>1</v>
      </c>
      <c r="G436" t="str">
        <f>'2026 Muniinfo'!E538</f>
        <v>Ineligible</v>
      </c>
    </row>
    <row r="437" spans="1:7" ht="16.5" x14ac:dyDescent="0.3">
      <c r="A437" t="str">
        <f t="shared" si="12"/>
        <v>Roxbury Township, Morris County</v>
      </c>
      <c r="B437">
        <f t="shared" si="13"/>
        <v>436</v>
      </c>
      <c r="C437" s="34" t="str">
        <f>'2026 Muniinfo'!A411</f>
        <v>1436</v>
      </c>
      <c r="D437" s="34" t="str">
        <f>'2026 Muniinfo'!B411</f>
        <v>Roxbury Township</v>
      </c>
      <c r="E437" s="34" t="str">
        <f>'2026 Muniinfo'!C411</f>
        <v>Morris</v>
      </c>
      <c r="F437">
        <f>'2026 Muniinfo'!D411</f>
        <v>3</v>
      </c>
      <c r="G437" t="str">
        <f>'2026 Muniinfo'!E411</f>
        <v>Eligible</v>
      </c>
    </row>
    <row r="438" spans="1:7" ht="16.5" x14ac:dyDescent="0.3">
      <c r="A438" t="str">
        <f t="shared" si="12"/>
        <v>Rumson Borough, Monmouth County</v>
      </c>
      <c r="B438">
        <f t="shared" si="13"/>
        <v>437</v>
      </c>
      <c r="C438" s="34" t="str">
        <f>'2026 Muniinfo'!A364</f>
        <v>1342</v>
      </c>
      <c r="D438" s="34" t="str">
        <f>'2026 Muniinfo'!B364</f>
        <v>Rumson Borough</v>
      </c>
      <c r="E438" s="34" t="str">
        <f>'2026 Muniinfo'!C364</f>
        <v>Monmouth</v>
      </c>
      <c r="F438">
        <f>'2026 Muniinfo'!D364</f>
        <v>1</v>
      </c>
      <c r="G438" t="str">
        <f>'2026 Muniinfo'!E364</f>
        <v>Ineligible</v>
      </c>
    </row>
    <row r="439" spans="1:7" ht="16.5" x14ac:dyDescent="0.3">
      <c r="A439" t="str">
        <f t="shared" si="12"/>
        <v>Runnemede Borough, Camden County</v>
      </c>
      <c r="B439">
        <f t="shared" si="13"/>
        <v>438</v>
      </c>
      <c r="C439" s="34" t="str">
        <f>'2026 Muniinfo'!A164</f>
        <v>0430</v>
      </c>
      <c r="D439" s="34" t="str">
        <f>'2026 Muniinfo'!B164</f>
        <v>Runnemede Borough</v>
      </c>
      <c r="E439" s="34" t="str">
        <f>'2026 Muniinfo'!C164</f>
        <v>Camden</v>
      </c>
      <c r="F439">
        <f>'2026 Muniinfo'!D164</f>
        <v>1</v>
      </c>
      <c r="G439" t="str">
        <f>'2026 Muniinfo'!E164</f>
        <v>Ineligible</v>
      </c>
    </row>
    <row r="440" spans="1:7" ht="16.5" x14ac:dyDescent="0.3">
      <c r="A440" t="str">
        <f t="shared" si="12"/>
        <v>Rutherford Borough, Bergen County</v>
      </c>
      <c r="B440">
        <f t="shared" si="13"/>
        <v>439</v>
      </c>
      <c r="C440" s="34" t="str">
        <f>'2026 Muniinfo'!A81</f>
        <v>0256</v>
      </c>
      <c r="D440" s="34" t="str">
        <f>'2026 Muniinfo'!B81</f>
        <v>Rutherford Borough</v>
      </c>
      <c r="E440" s="34" t="str">
        <f>'2026 Muniinfo'!C81</f>
        <v>Bergen</v>
      </c>
      <c r="F440">
        <f>'2026 Muniinfo'!D81</f>
        <v>1</v>
      </c>
      <c r="G440" t="str">
        <f>'2026 Muniinfo'!E81</f>
        <v>Ineligible</v>
      </c>
    </row>
    <row r="441" spans="1:7" ht="16.5" x14ac:dyDescent="0.3">
      <c r="A441" t="str">
        <f t="shared" si="12"/>
        <v>Saddle Brook Township, Bergen County</v>
      </c>
      <c r="B441">
        <f t="shared" si="13"/>
        <v>440</v>
      </c>
      <c r="C441" s="34" t="str">
        <f>'2026 Muniinfo'!A82</f>
        <v>0257</v>
      </c>
      <c r="D441" s="34" t="str">
        <f>'2026 Muniinfo'!B82</f>
        <v>Saddle Brook Township</v>
      </c>
      <c r="E441" s="34" t="str">
        <f>'2026 Muniinfo'!C82</f>
        <v>Bergen</v>
      </c>
      <c r="F441">
        <f>'2026 Muniinfo'!D82</f>
        <v>2</v>
      </c>
      <c r="G441" t="str">
        <f>'2026 Muniinfo'!E82</f>
        <v>Ineligible</v>
      </c>
    </row>
    <row r="442" spans="1:7" ht="16.5" x14ac:dyDescent="0.3">
      <c r="A442" t="str">
        <f t="shared" si="12"/>
        <v>Saddle River Borough, Bergen County</v>
      </c>
      <c r="B442">
        <f t="shared" si="13"/>
        <v>441</v>
      </c>
      <c r="C442" s="34" t="str">
        <f>'2026 Muniinfo'!A83</f>
        <v>0258</v>
      </c>
      <c r="D442" s="34" t="str">
        <f>'2026 Muniinfo'!B83</f>
        <v>Saddle River Borough</v>
      </c>
      <c r="E442" s="34" t="str">
        <f>'2026 Muniinfo'!C83</f>
        <v>Bergen</v>
      </c>
      <c r="F442">
        <f>'2026 Muniinfo'!D83</f>
        <v>3</v>
      </c>
      <c r="G442" t="str">
        <f>'2026 Muniinfo'!E83</f>
        <v>Eligible</v>
      </c>
    </row>
    <row r="443" spans="1:7" ht="16.5" x14ac:dyDescent="0.3">
      <c r="A443" t="str">
        <f t="shared" si="12"/>
        <v>Salem City, Salem County</v>
      </c>
      <c r="B443">
        <f t="shared" si="13"/>
        <v>442</v>
      </c>
      <c r="C443" s="34" t="str">
        <f>'2026 Muniinfo'!A475</f>
        <v>1712</v>
      </c>
      <c r="D443" s="34" t="str">
        <f>'2026 Muniinfo'!B475</f>
        <v>Salem City</v>
      </c>
      <c r="E443" s="34" t="str">
        <f>'2026 Muniinfo'!C475</f>
        <v>Salem</v>
      </c>
      <c r="F443">
        <f>'2026 Muniinfo'!D475</f>
        <v>1</v>
      </c>
      <c r="G443" t="str">
        <f>'2026 Muniinfo'!E475</f>
        <v>Ineligible</v>
      </c>
    </row>
    <row r="444" spans="1:7" ht="16.5" x14ac:dyDescent="0.3">
      <c r="A444" t="str">
        <f t="shared" si="12"/>
        <v>Sandyston Township, Sussex County</v>
      </c>
      <c r="B444">
        <f t="shared" si="13"/>
        <v>443</v>
      </c>
      <c r="C444" s="34" t="str">
        <f>'2026 Muniinfo'!A516</f>
        <v>1917</v>
      </c>
      <c r="D444" s="34" t="str">
        <f>'2026 Muniinfo'!B516</f>
        <v>Sandyston Township</v>
      </c>
      <c r="E444" s="34" t="str">
        <f>'2026 Muniinfo'!C516</f>
        <v>Sussex</v>
      </c>
      <c r="F444">
        <f>'2026 Muniinfo'!D516</f>
        <v>3</v>
      </c>
      <c r="G444" t="str">
        <f>'2026 Muniinfo'!E516</f>
        <v>Eligible</v>
      </c>
    </row>
    <row r="445" spans="1:7" ht="16.5" x14ac:dyDescent="0.3">
      <c r="A445" t="str">
        <f t="shared" si="12"/>
        <v>Sayreville Borough, Middlesex County</v>
      </c>
      <c r="B445">
        <f t="shared" si="13"/>
        <v>444</v>
      </c>
      <c r="C445" s="34" t="str">
        <f>'2026 Muniinfo'!A316</f>
        <v>1219</v>
      </c>
      <c r="D445" s="34" t="str">
        <f>'2026 Muniinfo'!B316</f>
        <v>Sayreville Borough</v>
      </c>
      <c r="E445" s="34" t="str">
        <f>'2026 Muniinfo'!C316</f>
        <v>Middlesex</v>
      </c>
      <c r="F445">
        <f>'2026 Muniinfo'!D316</f>
        <v>1</v>
      </c>
      <c r="G445" t="str">
        <f>'2026 Muniinfo'!E316</f>
        <v>Ineligible</v>
      </c>
    </row>
    <row r="446" spans="1:7" ht="16.5" x14ac:dyDescent="0.3">
      <c r="A446" t="str">
        <f t="shared" si="12"/>
        <v>Scotch Plains Township, Union County</v>
      </c>
      <c r="B446">
        <f t="shared" si="13"/>
        <v>445</v>
      </c>
      <c r="C446" s="34" t="str">
        <f>'2026 Muniinfo'!A539</f>
        <v>2016</v>
      </c>
      <c r="D446" s="34" t="str">
        <f>'2026 Muniinfo'!B539</f>
        <v>Scotch Plains Township</v>
      </c>
      <c r="E446" s="34" t="str">
        <f>'2026 Muniinfo'!C539</f>
        <v>Union</v>
      </c>
      <c r="F446">
        <f>'2026 Muniinfo'!D539</f>
        <v>2</v>
      </c>
      <c r="G446" t="str">
        <f>'2026 Muniinfo'!E539</f>
        <v>Eligible</v>
      </c>
    </row>
    <row r="447" spans="1:7" ht="16.5" x14ac:dyDescent="0.3">
      <c r="A447" t="str">
        <f t="shared" si="12"/>
        <v>Sea Bright Borough, Monmouth County</v>
      </c>
      <c r="B447">
        <f t="shared" si="13"/>
        <v>446</v>
      </c>
      <c r="C447" s="34" t="str">
        <f>'2026 Muniinfo'!A365</f>
        <v>1343</v>
      </c>
      <c r="D447" s="34" t="str">
        <f>'2026 Muniinfo'!B365</f>
        <v>Sea Bright Borough</v>
      </c>
      <c r="E447" s="34" t="str">
        <f>'2026 Muniinfo'!C365</f>
        <v>Monmouth</v>
      </c>
      <c r="F447">
        <f>'2026 Muniinfo'!D365</f>
        <v>2</v>
      </c>
      <c r="G447" t="str">
        <f>'2026 Muniinfo'!E365</f>
        <v>Eligible</v>
      </c>
    </row>
    <row r="448" spans="1:7" ht="16.5" x14ac:dyDescent="0.3">
      <c r="A448" t="str">
        <f t="shared" si="12"/>
        <v>Sea Girt Borough, Monmouth County</v>
      </c>
      <c r="B448">
        <f t="shared" si="13"/>
        <v>447</v>
      </c>
      <c r="C448" s="34" t="str">
        <f>'2026 Muniinfo'!A366</f>
        <v>1344</v>
      </c>
      <c r="D448" s="34" t="str">
        <f>'2026 Muniinfo'!B366</f>
        <v>Sea Girt Borough</v>
      </c>
      <c r="E448" s="34" t="str">
        <f>'2026 Muniinfo'!C366</f>
        <v>Monmouth</v>
      </c>
      <c r="F448">
        <f>'2026 Muniinfo'!D366</f>
        <v>3</v>
      </c>
      <c r="G448" t="str">
        <f>'2026 Muniinfo'!E366</f>
        <v>Eligible</v>
      </c>
    </row>
    <row r="449" spans="1:7" ht="16.5" x14ac:dyDescent="0.3">
      <c r="A449" t="str">
        <f t="shared" si="12"/>
        <v>Sea Isle City, Cape May County</v>
      </c>
      <c r="B449">
        <f t="shared" si="13"/>
        <v>448</v>
      </c>
      <c r="C449" s="34" t="str">
        <f>'2026 Muniinfo'!A180</f>
        <v>0509</v>
      </c>
      <c r="D449" s="34" t="str">
        <f>'2026 Muniinfo'!B180</f>
        <v>Sea Isle City</v>
      </c>
      <c r="E449" s="34" t="str">
        <f>'2026 Muniinfo'!C180</f>
        <v>Cape May</v>
      </c>
      <c r="F449">
        <f>'2026 Muniinfo'!D180</f>
        <v>2</v>
      </c>
      <c r="G449" t="str">
        <f>'2026 Muniinfo'!E180</f>
        <v>Eligible</v>
      </c>
    </row>
    <row r="450" spans="1:7" ht="16.5" x14ac:dyDescent="0.3">
      <c r="A450" t="str">
        <f t="shared" ref="A450:A513" si="14">D450&amp;", "&amp;E450&amp;" County"</f>
        <v>Seaside Heights Borough, Ocean County</v>
      </c>
      <c r="B450">
        <f t="shared" si="13"/>
        <v>449</v>
      </c>
      <c r="C450" s="34" t="str">
        <f>'2026 Muniinfo'!A440</f>
        <v>1526</v>
      </c>
      <c r="D450" s="34" t="str">
        <f>'2026 Muniinfo'!B440</f>
        <v>Seaside Heights Borough</v>
      </c>
      <c r="E450" s="34" t="str">
        <f>'2026 Muniinfo'!C440</f>
        <v>Ocean</v>
      </c>
      <c r="F450">
        <f>'2026 Muniinfo'!D440</f>
        <v>2</v>
      </c>
      <c r="G450" t="str">
        <f>'2026 Muniinfo'!E440</f>
        <v>Ineligible</v>
      </c>
    </row>
    <row r="451" spans="1:7" ht="16.5" x14ac:dyDescent="0.3">
      <c r="A451" t="str">
        <f t="shared" si="14"/>
        <v>Seaside Park Borough, Ocean County</v>
      </c>
      <c r="B451">
        <f t="shared" si="13"/>
        <v>450</v>
      </c>
      <c r="C451" s="34" t="str">
        <f>'2026 Muniinfo'!A441</f>
        <v>1527</v>
      </c>
      <c r="D451" s="34" t="str">
        <f>'2026 Muniinfo'!B441</f>
        <v>Seaside Park Borough</v>
      </c>
      <c r="E451" s="34" t="str">
        <f>'2026 Muniinfo'!C441</f>
        <v>Ocean</v>
      </c>
      <c r="F451">
        <f>'2026 Muniinfo'!D441</f>
        <v>3</v>
      </c>
      <c r="G451" t="str">
        <f>'2026 Muniinfo'!E441</f>
        <v>Eligible</v>
      </c>
    </row>
    <row r="452" spans="1:7" ht="16.5" x14ac:dyDescent="0.3">
      <c r="A452" t="str">
        <f t="shared" si="14"/>
        <v>Secaucus Town, Hudson County</v>
      </c>
      <c r="B452">
        <f t="shared" ref="B452:B515" si="15">B451+1</f>
        <v>451</v>
      </c>
      <c r="C452" s="34" t="str">
        <f>'2026 Muniinfo'!A256</f>
        <v>0909</v>
      </c>
      <c r="D452" s="34" t="str">
        <f>'2026 Muniinfo'!B256</f>
        <v>Secaucus Town</v>
      </c>
      <c r="E452" s="34" t="str">
        <f>'2026 Muniinfo'!C256</f>
        <v>Hudson</v>
      </c>
      <c r="F452">
        <f>'2026 Muniinfo'!D256</f>
        <v>3</v>
      </c>
      <c r="G452" t="str">
        <f>'2026 Muniinfo'!E256</f>
        <v>Ineligible</v>
      </c>
    </row>
    <row r="453" spans="1:7" ht="16.5" x14ac:dyDescent="0.3">
      <c r="A453" t="str">
        <f t="shared" si="14"/>
        <v>Shamong Township, Burlington County</v>
      </c>
      <c r="B453">
        <f t="shared" si="15"/>
        <v>452</v>
      </c>
      <c r="C453" s="34" t="str">
        <f>'2026 Muniinfo'!A127</f>
        <v>0332</v>
      </c>
      <c r="D453" s="34" t="str">
        <f>'2026 Muniinfo'!B127</f>
        <v>Shamong Township</v>
      </c>
      <c r="E453" s="34" t="str">
        <f>'2026 Muniinfo'!C127</f>
        <v>Burlington</v>
      </c>
      <c r="F453">
        <f>'2026 Muniinfo'!D127</f>
        <v>2</v>
      </c>
      <c r="G453" t="str">
        <f>'2026 Muniinfo'!E127</f>
        <v>Eligible</v>
      </c>
    </row>
    <row r="454" spans="1:7" ht="16.5" x14ac:dyDescent="0.3">
      <c r="A454" t="str">
        <f t="shared" si="14"/>
        <v>Shiloh Borough, Cumberland County</v>
      </c>
      <c r="B454">
        <f t="shared" si="15"/>
        <v>453</v>
      </c>
      <c r="C454" s="34" t="str">
        <f>'2026 Muniinfo'!A198</f>
        <v>0611</v>
      </c>
      <c r="D454" s="34" t="str">
        <f>'2026 Muniinfo'!B198</f>
        <v>Shiloh Borough</v>
      </c>
      <c r="E454" s="34" t="str">
        <f>'2026 Muniinfo'!C198</f>
        <v>Cumberland</v>
      </c>
      <c r="F454">
        <f>'2026 Muniinfo'!D198</f>
        <v>2</v>
      </c>
      <c r="G454" t="str">
        <f>'2026 Muniinfo'!E198</f>
        <v>Eligible</v>
      </c>
    </row>
    <row r="455" spans="1:7" ht="16.5" x14ac:dyDescent="0.3">
      <c r="A455" t="str">
        <f t="shared" si="14"/>
        <v>Ship Bottom Borough, Ocean County</v>
      </c>
      <c r="B455">
        <f t="shared" si="15"/>
        <v>454</v>
      </c>
      <c r="C455" s="34" t="str">
        <f>'2026 Muniinfo'!A442</f>
        <v>1528</v>
      </c>
      <c r="D455" s="34" t="str">
        <f>'2026 Muniinfo'!B442</f>
        <v>Ship Bottom Borough</v>
      </c>
      <c r="E455" s="34" t="str">
        <f>'2026 Muniinfo'!C442</f>
        <v>Ocean</v>
      </c>
      <c r="F455">
        <f>'2026 Muniinfo'!D442</f>
        <v>1</v>
      </c>
      <c r="G455" t="str">
        <f>'2026 Muniinfo'!E442</f>
        <v>Ineligible</v>
      </c>
    </row>
    <row r="456" spans="1:7" ht="16.5" x14ac:dyDescent="0.3">
      <c r="A456" t="str">
        <f t="shared" si="14"/>
        <v>Shrewsbury Borough, Monmouth County</v>
      </c>
      <c r="B456">
        <f t="shared" si="15"/>
        <v>455</v>
      </c>
      <c r="C456" s="34" t="str">
        <f>'2026 Muniinfo'!A367</f>
        <v>1345</v>
      </c>
      <c r="D456" s="34" t="str">
        <f>'2026 Muniinfo'!B367</f>
        <v>Shrewsbury Borough</v>
      </c>
      <c r="E456" s="34" t="str">
        <f>'2026 Muniinfo'!C367</f>
        <v>Monmouth</v>
      </c>
      <c r="F456">
        <f>'2026 Muniinfo'!D367</f>
        <v>1</v>
      </c>
      <c r="G456" t="str">
        <f>'2026 Muniinfo'!E367</f>
        <v>Ineligible</v>
      </c>
    </row>
    <row r="457" spans="1:7" ht="16.5" x14ac:dyDescent="0.3">
      <c r="A457" t="str">
        <f t="shared" si="14"/>
        <v>Shrewsbury Township, Monmouth County</v>
      </c>
      <c r="B457">
        <f t="shared" si="15"/>
        <v>456</v>
      </c>
      <c r="C457" s="34" t="str">
        <f>'2026 Muniinfo'!A368</f>
        <v>1346</v>
      </c>
      <c r="D457" s="34" t="str">
        <f>'2026 Muniinfo'!B368</f>
        <v>Shrewsbury Township</v>
      </c>
      <c r="E457" s="34" t="str">
        <f>'2026 Muniinfo'!C368</f>
        <v>Monmouth</v>
      </c>
      <c r="F457">
        <f>'2026 Muniinfo'!D368</f>
        <v>2</v>
      </c>
      <c r="G457" t="str">
        <f>'2026 Muniinfo'!E368</f>
        <v>Eligible</v>
      </c>
    </row>
    <row r="458" spans="1:7" ht="16.5" x14ac:dyDescent="0.3">
      <c r="A458" t="str">
        <f t="shared" si="14"/>
        <v>Somerdale Borough, Camden County</v>
      </c>
      <c r="B458">
        <f t="shared" si="15"/>
        <v>457</v>
      </c>
      <c r="C458" s="34" t="str">
        <f>'2026 Muniinfo'!A165</f>
        <v>0431</v>
      </c>
      <c r="D458" s="34" t="str">
        <f>'2026 Muniinfo'!B165</f>
        <v>Somerdale Borough</v>
      </c>
      <c r="E458" s="34" t="str">
        <f>'2026 Muniinfo'!C165</f>
        <v>Camden</v>
      </c>
      <c r="F458">
        <f>'2026 Muniinfo'!D165</f>
        <v>2</v>
      </c>
      <c r="G458" t="str">
        <f>'2026 Muniinfo'!E165</f>
        <v>Eligible</v>
      </c>
    </row>
    <row r="459" spans="1:7" ht="16.5" x14ac:dyDescent="0.3">
      <c r="A459" t="str">
        <f t="shared" si="14"/>
        <v>Somers Point City, Atlantic County</v>
      </c>
      <c r="B459">
        <f t="shared" si="15"/>
        <v>458</v>
      </c>
      <c r="C459" s="34" t="str">
        <f>'2026 Muniinfo'!A23</f>
        <v>0121</v>
      </c>
      <c r="D459" s="34" t="str">
        <f>'2026 Muniinfo'!B23</f>
        <v>Somers Point City</v>
      </c>
      <c r="E459" s="34" t="str">
        <f>'2026 Muniinfo'!C23</f>
        <v>Atlantic</v>
      </c>
      <c r="F459">
        <f>'2026 Muniinfo'!D23</f>
        <v>3</v>
      </c>
      <c r="G459" t="str">
        <f>'2026 Muniinfo'!E23</f>
        <v>Eligible</v>
      </c>
    </row>
    <row r="460" spans="1:7" ht="16.5" x14ac:dyDescent="0.3">
      <c r="A460" t="str">
        <f t="shared" si="14"/>
        <v>Somerville Borough, Somerset County</v>
      </c>
      <c r="B460">
        <f t="shared" si="15"/>
        <v>459</v>
      </c>
      <c r="C460" s="34" t="str">
        <f>'2026 Muniinfo'!A496</f>
        <v>1818</v>
      </c>
      <c r="D460" s="34" t="str">
        <f>'2026 Muniinfo'!B496</f>
        <v>Somerville Borough</v>
      </c>
      <c r="E460" s="34" t="str">
        <f>'2026 Muniinfo'!C496</f>
        <v>Somerset</v>
      </c>
      <c r="F460">
        <f>'2026 Muniinfo'!D496</f>
        <v>1</v>
      </c>
      <c r="G460" t="str">
        <f>'2026 Muniinfo'!E496</f>
        <v>Ineligible</v>
      </c>
    </row>
    <row r="461" spans="1:7" ht="16.5" x14ac:dyDescent="0.3">
      <c r="A461" t="str">
        <f t="shared" si="14"/>
        <v>South Amboy City, Middlesex County</v>
      </c>
      <c r="B461">
        <f t="shared" si="15"/>
        <v>460</v>
      </c>
      <c r="C461" s="34" t="str">
        <f>'2026 Muniinfo'!A317</f>
        <v>1220</v>
      </c>
      <c r="D461" s="34" t="str">
        <f>'2026 Muniinfo'!B317</f>
        <v>South Amboy City</v>
      </c>
      <c r="E461" s="34" t="str">
        <f>'2026 Muniinfo'!C317</f>
        <v>Middlesex</v>
      </c>
      <c r="F461">
        <f>'2026 Muniinfo'!D317</f>
        <v>2</v>
      </c>
      <c r="G461" t="str">
        <f>'2026 Muniinfo'!E317</f>
        <v>Ineligible</v>
      </c>
    </row>
    <row r="462" spans="1:7" ht="16.5" x14ac:dyDescent="0.3">
      <c r="A462" t="str">
        <f t="shared" si="14"/>
        <v>South Bound Brook Borough, Somerset County</v>
      </c>
      <c r="B462">
        <f t="shared" si="15"/>
        <v>461</v>
      </c>
      <c r="C462" s="34" t="str">
        <f>'2026 Muniinfo'!A497</f>
        <v>1819</v>
      </c>
      <c r="D462" s="34" t="str">
        <f>'2026 Muniinfo'!B497</f>
        <v>South Bound Brook Borough</v>
      </c>
      <c r="E462" s="34" t="str">
        <f>'2026 Muniinfo'!C497</f>
        <v>Somerset</v>
      </c>
      <c r="F462">
        <f>'2026 Muniinfo'!D497</f>
        <v>2</v>
      </c>
      <c r="G462" t="str">
        <f>'2026 Muniinfo'!E497</f>
        <v>Eligible</v>
      </c>
    </row>
    <row r="463" spans="1:7" ht="16.5" x14ac:dyDescent="0.3">
      <c r="A463" t="str">
        <f t="shared" si="14"/>
        <v>South Brunswick Township, Middlesex County</v>
      </c>
      <c r="B463">
        <f t="shared" si="15"/>
        <v>462</v>
      </c>
      <c r="C463" s="34" t="str">
        <f>'2026 Muniinfo'!A318</f>
        <v>1221</v>
      </c>
      <c r="D463" s="34" t="str">
        <f>'2026 Muniinfo'!B318</f>
        <v>South Brunswick Township</v>
      </c>
      <c r="E463" s="34" t="str">
        <f>'2026 Muniinfo'!C318</f>
        <v>Middlesex</v>
      </c>
      <c r="F463">
        <f>'2026 Muniinfo'!D318</f>
        <v>3</v>
      </c>
      <c r="G463" t="str">
        <f>'2026 Muniinfo'!E318</f>
        <v>Ineligible</v>
      </c>
    </row>
    <row r="464" spans="1:7" ht="16.5" x14ac:dyDescent="0.3">
      <c r="A464" t="str">
        <f t="shared" si="14"/>
        <v>South Hackensack Township, Bergen County</v>
      </c>
      <c r="B464">
        <f t="shared" si="15"/>
        <v>463</v>
      </c>
      <c r="C464" s="34" t="str">
        <f>'2026 Muniinfo'!A84</f>
        <v>0259</v>
      </c>
      <c r="D464" s="34" t="str">
        <f>'2026 Muniinfo'!B84</f>
        <v>South Hackensack Township</v>
      </c>
      <c r="E464" s="34" t="str">
        <f>'2026 Muniinfo'!C84</f>
        <v>Bergen</v>
      </c>
      <c r="F464">
        <f>'2026 Muniinfo'!D84</f>
        <v>1</v>
      </c>
      <c r="G464" t="str">
        <f>'2026 Muniinfo'!E84</f>
        <v>Ineligible</v>
      </c>
    </row>
    <row r="465" spans="1:7" ht="16.5" x14ac:dyDescent="0.3">
      <c r="A465" t="str">
        <f t="shared" si="14"/>
        <v>South Harrison Township, Gloucester County</v>
      </c>
      <c r="B465">
        <f t="shared" si="15"/>
        <v>464</v>
      </c>
      <c r="C465" s="34" t="str">
        <f>'2026 Muniinfo'!A239</f>
        <v>0816</v>
      </c>
      <c r="D465" s="34" t="str">
        <f>'2026 Muniinfo'!B239</f>
        <v>South Harrison Township</v>
      </c>
      <c r="E465" s="34" t="str">
        <f>'2026 Muniinfo'!C239</f>
        <v>Gloucester</v>
      </c>
      <c r="F465">
        <f>'2026 Muniinfo'!D239</f>
        <v>1</v>
      </c>
      <c r="G465" t="str">
        <f>'2026 Muniinfo'!E239</f>
        <v>Ineligible</v>
      </c>
    </row>
    <row r="466" spans="1:7" ht="16.5" x14ac:dyDescent="0.3">
      <c r="A466" t="str">
        <f t="shared" si="14"/>
        <v>South Orange Village, Essex County</v>
      </c>
      <c r="B466">
        <f t="shared" si="15"/>
        <v>465</v>
      </c>
      <c r="C466" s="34" t="str">
        <f>'2026 Muniinfo'!A220</f>
        <v>0719</v>
      </c>
      <c r="D466" s="34" t="str">
        <f>'2026 Muniinfo'!B220</f>
        <v>South Orange Village</v>
      </c>
      <c r="E466" s="34" t="str">
        <f>'2026 Muniinfo'!C220</f>
        <v>Essex</v>
      </c>
      <c r="F466">
        <f>'2026 Muniinfo'!D220</f>
        <v>3</v>
      </c>
      <c r="G466" t="str">
        <f>'2026 Muniinfo'!E220</f>
        <v>Eligible</v>
      </c>
    </row>
    <row r="467" spans="1:7" ht="16.5" x14ac:dyDescent="0.3">
      <c r="A467" t="str">
        <f t="shared" si="14"/>
        <v>South Plainfield Borough, Middlesex County</v>
      </c>
      <c r="B467">
        <f t="shared" si="15"/>
        <v>466</v>
      </c>
      <c r="C467" s="34" t="str">
        <f>'2026 Muniinfo'!A319</f>
        <v>1222</v>
      </c>
      <c r="D467" s="34" t="str">
        <f>'2026 Muniinfo'!B319</f>
        <v>South Plainfield Borough</v>
      </c>
      <c r="E467" s="34" t="str">
        <f>'2026 Muniinfo'!C319</f>
        <v>Middlesex</v>
      </c>
      <c r="F467">
        <f>'2026 Muniinfo'!D319</f>
        <v>1</v>
      </c>
      <c r="G467" t="str">
        <f>'2026 Muniinfo'!E319</f>
        <v>Ineligible</v>
      </c>
    </row>
    <row r="468" spans="1:7" ht="16.5" x14ac:dyDescent="0.3">
      <c r="A468" t="str">
        <f t="shared" si="14"/>
        <v>South River Borough, Middlesex County</v>
      </c>
      <c r="B468">
        <f t="shared" si="15"/>
        <v>467</v>
      </c>
      <c r="C468" s="34" t="str">
        <f>'2026 Muniinfo'!A320</f>
        <v>1223</v>
      </c>
      <c r="D468" s="34" t="str">
        <f>'2026 Muniinfo'!B320</f>
        <v>South River Borough</v>
      </c>
      <c r="E468" s="34" t="str">
        <f>'2026 Muniinfo'!C320</f>
        <v>Middlesex</v>
      </c>
      <c r="F468">
        <f>'2026 Muniinfo'!D320</f>
        <v>2</v>
      </c>
      <c r="G468" t="str">
        <f>'2026 Muniinfo'!E320</f>
        <v>Eligible</v>
      </c>
    </row>
    <row r="469" spans="1:7" ht="16.5" x14ac:dyDescent="0.3">
      <c r="A469" t="str">
        <f t="shared" si="14"/>
        <v>South Toms River Borough, Ocean County</v>
      </c>
      <c r="B469">
        <f t="shared" si="15"/>
        <v>468</v>
      </c>
      <c r="C469" s="34" t="str">
        <f>'2026 Muniinfo'!A443</f>
        <v>1529</v>
      </c>
      <c r="D469" s="34" t="str">
        <f>'2026 Muniinfo'!B443</f>
        <v>South Toms River Borough</v>
      </c>
      <c r="E469" s="34" t="str">
        <f>'2026 Muniinfo'!C443</f>
        <v>Ocean</v>
      </c>
      <c r="F469">
        <f>'2026 Muniinfo'!D443</f>
        <v>2</v>
      </c>
      <c r="G469" t="str">
        <f>'2026 Muniinfo'!E443</f>
        <v>Eligible</v>
      </c>
    </row>
    <row r="470" spans="1:7" ht="16.5" x14ac:dyDescent="0.3">
      <c r="A470" t="str">
        <f t="shared" si="14"/>
        <v>Southampton Township, Burlington County</v>
      </c>
      <c r="B470">
        <f t="shared" si="15"/>
        <v>469</v>
      </c>
      <c r="C470" s="34" t="str">
        <f>'2026 Muniinfo'!A128</f>
        <v>0333</v>
      </c>
      <c r="D470" s="34" t="str">
        <f>'2026 Muniinfo'!B128</f>
        <v>Southampton Township</v>
      </c>
      <c r="E470" s="34" t="str">
        <f>'2026 Muniinfo'!C128</f>
        <v>Burlington</v>
      </c>
      <c r="F470">
        <f>'2026 Muniinfo'!D128</f>
        <v>3</v>
      </c>
      <c r="G470" t="str">
        <f>'2026 Muniinfo'!E128</f>
        <v>Eligible</v>
      </c>
    </row>
    <row r="471" spans="1:7" ht="16.5" x14ac:dyDescent="0.3">
      <c r="A471" t="str">
        <f t="shared" si="14"/>
        <v>Sparta Township, Sussex County</v>
      </c>
      <c r="B471">
        <f t="shared" si="15"/>
        <v>470</v>
      </c>
      <c r="C471" s="34" t="str">
        <f>'2026 Muniinfo'!A517</f>
        <v>1918</v>
      </c>
      <c r="D471" s="34" t="str">
        <f>'2026 Muniinfo'!B517</f>
        <v>Sparta Township</v>
      </c>
      <c r="E471" s="34" t="str">
        <f>'2026 Muniinfo'!C517</f>
        <v>Sussex</v>
      </c>
      <c r="F471">
        <f>'2026 Muniinfo'!D517</f>
        <v>1</v>
      </c>
      <c r="G471" t="str">
        <f>'2026 Muniinfo'!E517</f>
        <v>Ineligible</v>
      </c>
    </row>
    <row r="472" spans="1:7" ht="16.5" x14ac:dyDescent="0.3">
      <c r="A472" t="str">
        <f t="shared" si="14"/>
        <v>Spotswood Borough, Middlesex County</v>
      </c>
      <c r="B472">
        <f t="shared" si="15"/>
        <v>471</v>
      </c>
      <c r="C472" s="34" t="str">
        <f>'2026 Muniinfo'!A321</f>
        <v>1224</v>
      </c>
      <c r="D472" s="34" t="str">
        <f>'2026 Muniinfo'!B321</f>
        <v>Spotswood Borough</v>
      </c>
      <c r="E472" s="34" t="str">
        <f>'2026 Muniinfo'!C321</f>
        <v>Middlesex</v>
      </c>
      <c r="F472">
        <f>'2026 Muniinfo'!D321</f>
        <v>3</v>
      </c>
      <c r="G472" t="str">
        <f>'2026 Muniinfo'!E321</f>
        <v>Ineligible</v>
      </c>
    </row>
    <row r="473" spans="1:7" ht="16.5" x14ac:dyDescent="0.3">
      <c r="A473" t="str">
        <f t="shared" si="14"/>
        <v>Spring Lake Borough, Monmouth County</v>
      </c>
      <c r="B473">
        <f t="shared" si="15"/>
        <v>472</v>
      </c>
      <c r="C473" s="34" t="str">
        <f>'2026 Muniinfo'!A370</f>
        <v>1348</v>
      </c>
      <c r="D473" s="34" t="str">
        <f>'2026 Muniinfo'!B370</f>
        <v>Spring Lake Borough</v>
      </c>
      <c r="E473" s="34" t="str">
        <f>'2026 Muniinfo'!C370</f>
        <v>Monmouth</v>
      </c>
      <c r="F473">
        <f>'2026 Muniinfo'!D370</f>
        <v>1</v>
      </c>
      <c r="G473" t="str">
        <f>'2026 Muniinfo'!E370</f>
        <v>Ineligible</v>
      </c>
    </row>
    <row r="474" spans="1:7" ht="16.5" x14ac:dyDescent="0.3">
      <c r="A474" t="str">
        <f t="shared" si="14"/>
        <v>Spring Lake Heights Borough, Monmouth County</v>
      </c>
      <c r="B474">
        <f t="shared" si="15"/>
        <v>473</v>
      </c>
      <c r="C474" s="34" t="str">
        <f>'2026 Muniinfo'!A371</f>
        <v>1349</v>
      </c>
      <c r="D474" s="34" t="str">
        <f>'2026 Muniinfo'!B371</f>
        <v>Spring Lake Heights Borough</v>
      </c>
      <c r="E474" s="34" t="str">
        <f>'2026 Muniinfo'!C371</f>
        <v>Monmouth</v>
      </c>
      <c r="F474">
        <f>'2026 Muniinfo'!D371</f>
        <v>2</v>
      </c>
      <c r="G474" t="str">
        <f>'2026 Muniinfo'!E371</f>
        <v>Eligible</v>
      </c>
    </row>
    <row r="475" spans="1:7" ht="16.5" x14ac:dyDescent="0.3">
      <c r="A475" t="str">
        <f t="shared" si="14"/>
        <v>Springfield Township, Burlington County</v>
      </c>
      <c r="B475">
        <f t="shared" si="15"/>
        <v>474</v>
      </c>
      <c r="C475" s="34" t="str">
        <f>'2026 Muniinfo'!A129</f>
        <v>0334</v>
      </c>
      <c r="D475" s="34" t="str">
        <f>'2026 Muniinfo'!B129</f>
        <v>Springfield Township</v>
      </c>
      <c r="E475" s="34" t="str">
        <f>'2026 Muniinfo'!C129</f>
        <v>Burlington</v>
      </c>
      <c r="F475">
        <f>'2026 Muniinfo'!D129</f>
        <v>1</v>
      </c>
      <c r="G475" t="str">
        <f>'2026 Muniinfo'!E129</f>
        <v>Ineligible</v>
      </c>
    </row>
    <row r="476" spans="1:7" ht="16.5" x14ac:dyDescent="0.3">
      <c r="A476" t="str">
        <f t="shared" si="14"/>
        <v>Springfield Township, Union County</v>
      </c>
      <c r="B476">
        <f t="shared" si="15"/>
        <v>475</v>
      </c>
      <c r="C476" s="34" t="str">
        <f>'2026 Muniinfo'!A540</f>
        <v>2017</v>
      </c>
      <c r="D476" s="34" t="str">
        <f>'2026 Muniinfo'!B540</f>
        <v>Springfield Township</v>
      </c>
      <c r="E476" s="34" t="str">
        <f>'2026 Muniinfo'!C540</f>
        <v>Union</v>
      </c>
      <c r="F476">
        <f>'2026 Muniinfo'!D540</f>
        <v>3</v>
      </c>
      <c r="G476" t="str">
        <f>'2026 Muniinfo'!E540</f>
        <v>Eligible</v>
      </c>
    </row>
    <row r="477" spans="1:7" ht="16.5" x14ac:dyDescent="0.3">
      <c r="A477" t="str">
        <f t="shared" si="14"/>
        <v>Stafford Township, Ocean County</v>
      </c>
      <c r="B477">
        <f t="shared" si="15"/>
        <v>476</v>
      </c>
      <c r="C477" s="34" t="str">
        <f>'2026 Muniinfo'!A444</f>
        <v>1530</v>
      </c>
      <c r="D477" s="34" t="str">
        <f>'2026 Muniinfo'!B444</f>
        <v>Stafford Township</v>
      </c>
      <c r="E477" s="34" t="str">
        <f>'2026 Muniinfo'!C444</f>
        <v>Ocean</v>
      </c>
      <c r="F477">
        <f>'2026 Muniinfo'!D444</f>
        <v>3</v>
      </c>
      <c r="G477" t="str">
        <f>'2026 Muniinfo'!E444</f>
        <v>Eligible</v>
      </c>
    </row>
    <row r="478" spans="1:7" ht="16.5" x14ac:dyDescent="0.3">
      <c r="A478" t="str">
        <f t="shared" si="14"/>
        <v>Stanhope Borough, Sussex County</v>
      </c>
      <c r="B478">
        <f t="shared" si="15"/>
        <v>477</v>
      </c>
      <c r="C478" s="34" t="str">
        <f>'2026 Muniinfo'!A518</f>
        <v>1919</v>
      </c>
      <c r="D478" s="34" t="str">
        <f>'2026 Muniinfo'!B518</f>
        <v>Stanhope Borough</v>
      </c>
      <c r="E478" s="34" t="str">
        <f>'2026 Muniinfo'!C518</f>
        <v>Sussex</v>
      </c>
      <c r="F478">
        <f>'2026 Muniinfo'!D518</f>
        <v>2</v>
      </c>
      <c r="G478" t="str">
        <f>'2026 Muniinfo'!E518</f>
        <v>Eligible</v>
      </c>
    </row>
    <row r="479" spans="1:7" ht="16.5" x14ac:dyDescent="0.3">
      <c r="A479" t="str">
        <f t="shared" si="14"/>
        <v>Stillwater Township, Sussex County</v>
      </c>
      <c r="B479">
        <f t="shared" si="15"/>
        <v>478</v>
      </c>
      <c r="C479" s="34" t="str">
        <f>'2026 Muniinfo'!A519</f>
        <v>1920</v>
      </c>
      <c r="D479" s="34" t="str">
        <f>'2026 Muniinfo'!B519</f>
        <v>Stillwater Township</v>
      </c>
      <c r="E479" s="34" t="str">
        <f>'2026 Muniinfo'!C519</f>
        <v>Sussex</v>
      </c>
      <c r="F479">
        <f>'2026 Muniinfo'!D519</f>
        <v>3</v>
      </c>
      <c r="G479" t="str">
        <f>'2026 Muniinfo'!E519</f>
        <v>Eligible</v>
      </c>
    </row>
    <row r="480" spans="1:7" ht="16.5" x14ac:dyDescent="0.3">
      <c r="A480" t="str">
        <f t="shared" si="14"/>
        <v>Stockton Borough, Hunterdon County</v>
      </c>
      <c r="B480">
        <f t="shared" si="15"/>
        <v>479</v>
      </c>
      <c r="C480" s="34" t="str">
        <f>'2026 Muniinfo'!A282</f>
        <v>1023</v>
      </c>
      <c r="D480" s="34" t="str">
        <f>'2026 Muniinfo'!B282</f>
        <v>Stockton Borough</v>
      </c>
      <c r="E480" s="34" t="str">
        <f>'2026 Muniinfo'!C282</f>
        <v>Hunterdon</v>
      </c>
      <c r="F480">
        <f>'2026 Muniinfo'!D282</f>
        <v>2</v>
      </c>
      <c r="G480" t="str">
        <f>'2026 Muniinfo'!E282</f>
        <v>Eligible</v>
      </c>
    </row>
    <row r="481" spans="1:7" ht="16.5" x14ac:dyDescent="0.3">
      <c r="A481" t="str">
        <f t="shared" si="14"/>
        <v>Stone Harbor Borough, Cape May County</v>
      </c>
      <c r="B481">
        <f t="shared" si="15"/>
        <v>480</v>
      </c>
      <c r="C481" s="34" t="str">
        <f>'2026 Muniinfo'!A181</f>
        <v>0510</v>
      </c>
      <c r="D481" s="34" t="str">
        <f>'2026 Muniinfo'!B181</f>
        <v>Stone Harbor Borough</v>
      </c>
      <c r="E481" s="34" t="str">
        <f>'2026 Muniinfo'!C181</f>
        <v>Cape May</v>
      </c>
      <c r="F481">
        <f>'2026 Muniinfo'!D181</f>
        <v>3</v>
      </c>
      <c r="G481" t="str">
        <f>'2026 Muniinfo'!E181</f>
        <v>Eligible</v>
      </c>
    </row>
    <row r="482" spans="1:7" ht="16.5" x14ac:dyDescent="0.3">
      <c r="A482" t="str">
        <f t="shared" si="14"/>
        <v>Stow Creek Township, Cumberland County</v>
      </c>
      <c r="B482">
        <f t="shared" si="15"/>
        <v>481</v>
      </c>
      <c r="C482" s="34" t="str">
        <f>'2026 Muniinfo'!A199</f>
        <v>0612</v>
      </c>
      <c r="D482" s="34" t="str">
        <f>'2026 Muniinfo'!B199</f>
        <v>Stow Creek Township</v>
      </c>
      <c r="E482" s="34" t="str">
        <f>'2026 Muniinfo'!C199</f>
        <v>Cumberland</v>
      </c>
      <c r="F482">
        <f>'2026 Muniinfo'!D199</f>
        <v>3</v>
      </c>
      <c r="G482" t="str">
        <f>'2026 Muniinfo'!E199</f>
        <v>Eligible</v>
      </c>
    </row>
    <row r="483" spans="1:7" ht="16.5" x14ac:dyDescent="0.3">
      <c r="A483" t="str">
        <f t="shared" si="14"/>
        <v>Stratford Borough, Camden County</v>
      </c>
      <c r="B483">
        <f t="shared" si="15"/>
        <v>482</v>
      </c>
      <c r="C483" s="34" t="str">
        <f>'2026 Muniinfo'!A166</f>
        <v>0432</v>
      </c>
      <c r="D483" s="34" t="str">
        <f>'2026 Muniinfo'!B166</f>
        <v>Stratford Borough</v>
      </c>
      <c r="E483" s="34" t="str">
        <f>'2026 Muniinfo'!C166</f>
        <v>Camden</v>
      </c>
      <c r="F483">
        <f>'2026 Muniinfo'!D166</f>
        <v>3</v>
      </c>
      <c r="G483" t="str">
        <f>'2026 Muniinfo'!E166</f>
        <v>Eligible</v>
      </c>
    </row>
    <row r="484" spans="1:7" ht="16.5" x14ac:dyDescent="0.3">
      <c r="A484" t="str">
        <f t="shared" si="14"/>
        <v>Summit City, Union County</v>
      </c>
      <c r="B484">
        <f t="shared" si="15"/>
        <v>483</v>
      </c>
      <c r="C484" s="34" t="str">
        <f>'2026 Muniinfo'!A541</f>
        <v>2018</v>
      </c>
      <c r="D484" s="34" t="str">
        <f>'2026 Muniinfo'!B541</f>
        <v>Summit City</v>
      </c>
      <c r="E484" s="34" t="str">
        <f>'2026 Muniinfo'!C541</f>
        <v>Union</v>
      </c>
      <c r="F484">
        <f>'2026 Muniinfo'!D541</f>
        <v>1</v>
      </c>
      <c r="G484" t="str">
        <f>'2026 Muniinfo'!E541</f>
        <v>Ineligible</v>
      </c>
    </row>
    <row r="485" spans="1:7" ht="16.5" x14ac:dyDescent="0.3">
      <c r="A485" t="str">
        <f t="shared" si="14"/>
        <v>Surf City Borough, Ocean County</v>
      </c>
      <c r="B485">
        <f t="shared" si="15"/>
        <v>484</v>
      </c>
      <c r="C485" s="34" t="str">
        <f>'2026 Muniinfo'!A445</f>
        <v>1531</v>
      </c>
      <c r="D485" s="34" t="str">
        <f>'2026 Muniinfo'!B445</f>
        <v>Surf City Borough</v>
      </c>
      <c r="E485" s="34" t="str">
        <f>'2026 Muniinfo'!C445</f>
        <v>Ocean</v>
      </c>
      <c r="F485">
        <f>'2026 Muniinfo'!D445</f>
        <v>1</v>
      </c>
      <c r="G485" t="str">
        <f>'2026 Muniinfo'!E445</f>
        <v>Ineligible</v>
      </c>
    </row>
    <row r="486" spans="1:7" ht="16.5" x14ac:dyDescent="0.3">
      <c r="A486" t="str">
        <f t="shared" si="14"/>
        <v>Sussex Borough, Sussex County</v>
      </c>
      <c r="B486">
        <f t="shared" si="15"/>
        <v>485</v>
      </c>
      <c r="C486" s="34" t="str">
        <f>'2026 Muniinfo'!A520</f>
        <v>1921</v>
      </c>
      <c r="D486" s="34" t="str">
        <f>'2026 Muniinfo'!B520</f>
        <v>Sussex Borough</v>
      </c>
      <c r="E486" s="34" t="str">
        <f>'2026 Muniinfo'!C520</f>
        <v>Sussex</v>
      </c>
      <c r="F486">
        <f>'2026 Muniinfo'!D520</f>
        <v>1</v>
      </c>
      <c r="G486" t="str">
        <f>'2026 Muniinfo'!E520</f>
        <v>Ineligible</v>
      </c>
    </row>
    <row r="487" spans="1:7" ht="16.5" x14ac:dyDescent="0.3">
      <c r="A487" t="str">
        <f t="shared" si="14"/>
        <v>Swedesboro Borough, Gloucester County</v>
      </c>
      <c r="B487">
        <f t="shared" si="15"/>
        <v>486</v>
      </c>
      <c r="C487" s="34" t="str">
        <f>'2026 Muniinfo'!A240</f>
        <v>0817</v>
      </c>
      <c r="D487" s="34" t="str">
        <f>'2026 Muniinfo'!B240</f>
        <v>Swedesboro Borough</v>
      </c>
      <c r="E487" s="34" t="str">
        <f>'2026 Muniinfo'!C240</f>
        <v>Gloucester</v>
      </c>
      <c r="F487">
        <f>'2026 Muniinfo'!D240</f>
        <v>2</v>
      </c>
      <c r="G487" t="str">
        <f>'2026 Muniinfo'!E240</f>
        <v>Eligible</v>
      </c>
    </row>
    <row r="488" spans="1:7" ht="16.5" x14ac:dyDescent="0.3">
      <c r="A488" t="str">
        <f t="shared" si="14"/>
        <v>Tabernacle Township, Burlington County</v>
      </c>
      <c r="B488">
        <f t="shared" si="15"/>
        <v>487</v>
      </c>
      <c r="C488" s="34" t="str">
        <f>'2026 Muniinfo'!A130</f>
        <v>0335</v>
      </c>
      <c r="D488" s="34" t="str">
        <f>'2026 Muniinfo'!B130</f>
        <v>Tabernacle Township</v>
      </c>
      <c r="E488" s="34" t="str">
        <f>'2026 Muniinfo'!C130</f>
        <v>Burlington</v>
      </c>
      <c r="F488">
        <f>'2026 Muniinfo'!D130</f>
        <v>2</v>
      </c>
      <c r="G488" t="str">
        <f>'2026 Muniinfo'!E130</f>
        <v>Ineligible</v>
      </c>
    </row>
    <row r="489" spans="1:7" ht="16.5" x14ac:dyDescent="0.3">
      <c r="A489" t="str">
        <f t="shared" si="14"/>
        <v>Tavistock Borough, Camden County</v>
      </c>
      <c r="B489">
        <f t="shared" si="15"/>
        <v>488</v>
      </c>
      <c r="C489" s="34" t="str">
        <f>'2026 Muniinfo'!A167</f>
        <v>0433</v>
      </c>
      <c r="D489" s="34" t="str">
        <f>'2026 Muniinfo'!B167</f>
        <v>Tavistock Borough</v>
      </c>
      <c r="E489" s="34" t="str">
        <f>'2026 Muniinfo'!C167</f>
        <v>Camden</v>
      </c>
      <c r="F489">
        <f>'2026 Muniinfo'!D167</f>
        <v>1</v>
      </c>
      <c r="G489" t="str">
        <f>'2026 Muniinfo'!E167</f>
        <v>Ineligible</v>
      </c>
    </row>
    <row r="490" spans="1:7" ht="16.5" x14ac:dyDescent="0.3">
      <c r="A490" t="str">
        <f t="shared" si="14"/>
        <v>Teaneck Township, Bergen County</v>
      </c>
      <c r="B490">
        <f t="shared" si="15"/>
        <v>489</v>
      </c>
      <c r="C490" s="34" t="str">
        <f>'2026 Muniinfo'!A85</f>
        <v>0260</v>
      </c>
      <c r="D490" s="34" t="str">
        <f>'2026 Muniinfo'!B85</f>
        <v>Teaneck Township</v>
      </c>
      <c r="E490" s="34" t="str">
        <f>'2026 Muniinfo'!C85</f>
        <v>Bergen</v>
      </c>
      <c r="F490">
        <f>'2026 Muniinfo'!D85</f>
        <v>2</v>
      </c>
      <c r="G490" t="str">
        <f>'2026 Muniinfo'!E85</f>
        <v>Ineligible</v>
      </c>
    </row>
    <row r="491" spans="1:7" ht="16.5" x14ac:dyDescent="0.3">
      <c r="A491" t="str">
        <f t="shared" si="14"/>
        <v>Tenafly Borough, Bergen County</v>
      </c>
      <c r="B491">
        <f t="shared" si="15"/>
        <v>490</v>
      </c>
      <c r="C491" s="34" t="str">
        <f>'2026 Muniinfo'!A86</f>
        <v>0261</v>
      </c>
      <c r="D491" s="34" t="str">
        <f>'2026 Muniinfo'!B86</f>
        <v>Tenafly Borough</v>
      </c>
      <c r="E491" s="34" t="str">
        <f>'2026 Muniinfo'!C86</f>
        <v>Bergen</v>
      </c>
      <c r="F491">
        <f>'2026 Muniinfo'!D86</f>
        <v>3</v>
      </c>
      <c r="G491" t="str">
        <f>'2026 Muniinfo'!E86</f>
        <v>Ineligible</v>
      </c>
    </row>
    <row r="492" spans="1:7" ht="16.5" x14ac:dyDescent="0.3">
      <c r="A492" t="str">
        <f t="shared" si="14"/>
        <v>Teterboro Borough, Bergen County</v>
      </c>
      <c r="B492">
        <f t="shared" si="15"/>
        <v>491</v>
      </c>
      <c r="C492" s="34" t="str">
        <f>'2026 Muniinfo'!A87</f>
        <v>0262</v>
      </c>
      <c r="D492" s="34" t="str">
        <f>'2026 Muniinfo'!B87</f>
        <v>Teterboro Borough</v>
      </c>
      <c r="E492" s="34" t="str">
        <f>'2026 Muniinfo'!C87</f>
        <v>Bergen</v>
      </c>
      <c r="F492">
        <f>'2026 Muniinfo'!D87</f>
        <v>1</v>
      </c>
      <c r="G492" t="str">
        <f>'2026 Muniinfo'!E87</f>
        <v>Ineligible</v>
      </c>
    </row>
    <row r="493" spans="1:7" ht="16.5" x14ac:dyDescent="0.3">
      <c r="A493" t="str">
        <f t="shared" si="14"/>
        <v>Tewksbury Township, Hunterdon County</v>
      </c>
      <c r="B493">
        <f t="shared" si="15"/>
        <v>492</v>
      </c>
      <c r="C493" s="34" t="str">
        <f>'2026 Muniinfo'!A283</f>
        <v>1024</v>
      </c>
      <c r="D493" s="34" t="str">
        <f>'2026 Muniinfo'!B283</f>
        <v>Tewksbury Township</v>
      </c>
      <c r="E493" s="34" t="str">
        <f>'2026 Muniinfo'!C283</f>
        <v>Hunterdon</v>
      </c>
      <c r="F493">
        <f>'2026 Muniinfo'!D283</f>
        <v>3</v>
      </c>
      <c r="G493" t="str">
        <f>'2026 Muniinfo'!E283</f>
        <v>Eligible</v>
      </c>
    </row>
    <row r="494" spans="1:7" ht="16.5" x14ac:dyDescent="0.3">
      <c r="A494" t="str">
        <f t="shared" si="14"/>
        <v>Tinton Falls Borough, Monmouth County</v>
      </c>
      <c r="B494">
        <f t="shared" si="15"/>
        <v>493</v>
      </c>
      <c r="C494" s="34" t="str">
        <f>'2026 Muniinfo'!A358</f>
        <v>1336</v>
      </c>
      <c r="D494" s="34" t="str">
        <f>'2026 Muniinfo'!B358</f>
        <v>Tinton Falls Borough</v>
      </c>
      <c r="E494" s="34" t="str">
        <f>'2026 Muniinfo'!C358</f>
        <v>Monmouth</v>
      </c>
      <c r="F494">
        <f>'2026 Muniinfo'!D358</f>
        <v>1</v>
      </c>
      <c r="G494" t="str">
        <f>'2026 Muniinfo'!E358</f>
        <v>Ineligible</v>
      </c>
    </row>
    <row r="495" spans="1:7" ht="16.5" x14ac:dyDescent="0.3">
      <c r="A495" t="str">
        <f t="shared" si="14"/>
        <v>Toms River Township, Ocean County</v>
      </c>
      <c r="B495">
        <f t="shared" si="15"/>
        <v>494</v>
      </c>
      <c r="C495" s="34" t="str">
        <f>'2026 Muniinfo'!A421</f>
        <v>1507</v>
      </c>
      <c r="D495" s="34" t="str">
        <f>'2026 Muniinfo'!B421</f>
        <v>Toms River Township</v>
      </c>
      <c r="E495" s="34" t="str">
        <f>'2026 Muniinfo'!C421</f>
        <v>Ocean</v>
      </c>
      <c r="F495">
        <f>'2026 Muniinfo'!D421</f>
        <v>1</v>
      </c>
      <c r="G495" t="str">
        <f>'2026 Muniinfo'!E421</f>
        <v>Ineligible</v>
      </c>
    </row>
    <row r="496" spans="1:7" ht="16.5" x14ac:dyDescent="0.3">
      <c r="A496" t="str">
        <f t="shared" si="14"/>
        <v>Totowa Borough, Passaic County</v>
      </c>
      <c r="B496">
        <f t="shared" si="15"/>
        <v>495</v>
      </c>
      <c r="C496" s="34" t="str">
        <f>'2026 Muniinfo'!A459</f>
        <v>1612</v>
      </c>
      <c r="D496" s="34" t="str">
        <f>'2026 Muniinfo'!B459</f>
        <v>Totowa Borough</v>
      </c>
      <c r="E496" s="34" t="str">
        <f>'2026 Muniinfo'!C459</f>
        <v>Passaic</v>
      </c>
      <c r="F496">
        <f>'2026 Muniinfo'!D459</f>
        <v>3</v>
      </c>
      <c r="G496" t="str">
        <f>'2026 Muniinfo'!E459</f>
        <v>Eligible</v>
      </c>
    </row>
    <row r="497" spans="1:7" ht="16.5" x14ac:dyDescent="0.3">
      <c r="A497" t="str">
        <f t="shared" si="14"/>
        <v>Trenton City, Mercer County</v>
      </c>
      <c r="B497">
        <f t="shared" si="15"/>
        <v>496</v>
      </c>
      <c r="C497" s="34" t="str">
        <f>'2026 Muniinfo'!A294</f>
        <v>1111</v>
      </c>
      <c r="D497" s="34" t="str">
        <f>'2026 Muniinfo'!B294</f>
        <v>Trenton City</v>
      </c>
      <c r="E497" s="34" t="str">
        <f>'2026 Muniinfo'!C294</f>
        <v>Mercer</v>
      </c>
      <c r="F497">
        <f>'2026 Muniinfo'!D294</f>
        <v>1</v>
      </c>
      <c r="G497" t="str">
        <f>'2026 Muniinfo'!E294</f>
        <v>Ineligible</v>
      </c>
    </row>
    <row r="498" spans="1:7" ht="16.5" x14ac:dyDescent="0.3">
      <c r="A498" t="str">
        <f t="shared" si="14"/>
        <v>Tuckerton Borough, Ocean County</v>
      </c>
      <c r="B498">
        <f t="shared" si="15"/>
        <v>497</v>
      </c>
      <c r="C498" s="34" t="str">
        <f>'2026 Muniinfo'!A446</f>
        <v>1532</v>
      </c>
      <c r="D498" s="34" t="str">
        <f>'2026 Muniinfo'!B446</f>
        <v>Tuckerton Borough</v>
      </c>
      <c r="E498" s="34" t="str">
        <f>'2026 Muniinfo'!C446</f>
        <v>Ocean</v>
      </c>
      <c r="F498">
        <f>'2026 Muniinfo'!D446</f>
        <v>2</v>
      </c>
      <c r="G498" t="str">
        <f>'2026 Muniinfo'!E446</f>
        <v>Eligible</v>
      </c>
    </row>
    <row r="499" spans="1:7" ht="16.5" x14ac:dyDescent="0.3">
      <c r="A499" t="str">
        <f t="shared" si="14"/>
        <v>Union Beach Borough, Monmouth County</v>
      </c>
      <c r="B499">
        <f t="shared" si="15"/>
        <v>498</v>
      </c>
      <c r="C499" s="34" t="str">
        <f>'2026 Muniinfo'!A372</f>
        <v>1350</v>
      </c>
      <c r="D499" s="34" t="str">
        <f>'2026 Muniinfo'!B372</f>
        <v>Union Beach Borough</v>
      </c>
      <c r="E499" s="34" t="str">
        <f>'2026 Muniinfo'!C372</f>
        <v>Monmouth</v>
      </c>
      <c r="F499">
        <f>'2026 Muniinfo'!D372</f>
        <v>3</v>
      </c>
      <c r="G499" t="str">
        <f>'2026 Muniinfo'!E372</f>
        <v>Ineligible</v>
      </c>
    </row>
    <row r="500" spans="1:7" ht="16.5" x14ac:dyDescent="0.3">
      <c r="A500" t="str">
        <f t="shared" si="14"/>
        <v>Union City City, Hudson County</v>
      </c>
      <c r="B500">
        <f t="shared" si="15"/>
        <v>499</v>
      </c>
      <c r="C500" s="34" t="str">
        <f>'2026 Muniinfo'!A257</f>
        <v>0910</v>
      </c>
      <c r="D500" s="34" t="str">
        <f>'2026 Muniinfo'!B257</f>
        <v>Union City City</v>
      </c>
      <c r="E500" s="34" t="str">
        <f>'2026 Muniinfo'!C257</f>
        <v>Hudson</v>
      </c>
      <c r="F500">
        <f>'2026 Muniinfo'!D257</f>
        <v>1</v>
      </c>
      <c r="G500" t="str">
        <f>'2026 Muniinfo'!E257</f>
        <v>Ineligible</v>
      </c>
    </row>
    <row r="501" spans="1:7" ht="16.5" x14ac:dyDescent="0.3">
      <c r="A501" t="str">
        <f t="shared" si="14"/>
        <v>Union Township, Hunterdon County</v>
      </c>
      <c r="B501">
        <f t="shared" si="15"/>
        <v>500</v>
      </c>
      <c r="C501" s="34" t="str">
        <f>'2026 Muniinfo'!A284</f>
        <v>1025</v>
      </c>
      <c r="D501" s="34" t="str">
        <f>'2026 Muniinfo'!B284</f>
        <v>Union Township</v>
      </c>
      <c r="E501" s="34" t="str">
        <f>'2026 Muniinfo'!C284</f>
        <v>Hunterdon</v>
      </c>
      <c r="F501">
        <f>'2026 Muniinfo'!D284</f>
        <v>1</v>
      </c>
      <c r="G501" t="str">
        <f>'2026 Muniinfo'!E284</f>
        <v>Ineligible</v>
      </c>
    </row>
    <row r="502" spans="1:7" ht="16.5" x14ac:dyDescent="0.3">
      <c r="A502" t="str">
        <f t="shared" si="14"/>
        <v>Union Township, Union County</v>
      </c>
      <c r="B502">
        <f t="shared" si="15"/>
        <v>501</v>
      </c>
      <c r="C502" s="34" t="str">
        <f>'2026 Muniinfo'!A542</f>
        <v>2019</v>
      </c>
      <c r="D502" s="34" t="str">
        <f>'2026 Muniinfo'!B542</f>
        <v>Union Township</v>
      </c>
      <c r="E502" s="34" t="str">
        <f>'2026 Muniinfo'!C542</f>
        <v>Union</v>
      </c>
      <c r="F502">
        <f>'2026 Muniinfo'!D542</f>
        <v>2</v>
      </c>
      <c r="G502" t="str">
        <f>'2026 Muniinfo'!E542</f>
        <v>Eligible</v>
      </c>
    </row>
    <row r="503" spans="1:7" ht="16.5" x14ac:dyDescent="0.3">
      <c r="A503" t="str">
        <f t="shared" si="14"/>
        <v>Upper Deerfield Township, Cumberland County</v>
      </c>
      <c r="B503">
        <f t="shared" si="15"/>
        <v>502</v>
      </c>
      <c r="C503" s="34" t="str">
        <f>'2026 Muniinfo'!A200</f>
        <v>0613</v>
      </c>
      <c r="D503" s="34" t="str">
        <f>'2026 Muniinfo'!B200</f>
        <v>Upper Deerfield Township</v>
      </c>
      <c r="E503" s="34" t="str">
        <f>'2026 Muniinfo'!C200</f>
        <v>Cumberland</v>
      </c>
      <c r="F503">
        <f>'2026 Muniinfo'!D200</f>
        <v>1</v>
      </c>
      <c r="G503" t="str">
        <f>'2026 Muniinfo'!E200</f>
        <v>Ineligible</v>
      </c>
    </row>
    <row r="504" spans="1:7" ht="16.5" x14ac:dyDescent="0.3">
      <c r="A504" t="str">
        <f t="shared" si="14"/>
        <v>Upper Freehold Township, Monmouth County</v>
      </c>
      <c r="B504">
        <f t="shared" si="15"/>
        <v>503</v>
      </c>
      <c r="C504" s="34" t="str">
        <f>'2026 Muniinfo'!A373</f>
        <v>1351</v>
      </c>
      <c r="D504" s="34" t="str">
        <f>'2026 Muniinfo'!B373</f>
        <v>Upper Freehold Township</v>
      </c>
      <c r="E504" s="34" t="str">
        <f>'2026 Muniinfo'!C373</f>
        <v>Monmouth</v>
      </c>
      <c r="F504">
        <f>'2026 Muniinfo'!D373</f>
        <v>1</v>
      </c>
      <c r="G504" t="str">
        <f>'2026 Muniinfo'!E373</f>
        <v>Ineligible</v>
      </c>
    </row>
    <row r="505" spans="1:7" ht="16.5" x14ac:dyDescent="0.3">
      <c r="A505" t="str">
        <f t="shared" si="14"/>
        <v>Upper Pittsgrove Township, Salem County</v>
      </c>
      <c r="B505">
        <f t="shared" si="15"/>
        <v>504</v>
      </c>
      <c r="C505" s="34" t="str">
        <f>'2026 Muniinfo'!A477</f>
        <v>1714</v>
      </c>
      <c r="D505" s="34" t="str">
        <f>'2026 Muniinfo'!B477</f>
        <v>Upper Pittsgrove Township</v>
      </c>
      <c r="E505" s="34" t="str">
        <f>'2026 Muniinfo'!C477</f>
        <v>Salem</v>
      </c>
      <c r="F505">
        <f>'2026 Muniinfo'!D477</f>
        <v>3</v>
      </c>
      <c r="G505" t="str">
        <f>'2026 Muniinfo'!E477</f>
        <v>Eligible</v>
      </c>
    </row>
    <row r="506" spans="1:7" ht="16.5" x14ac:dyDescent="0.3">
      <c r="A506" t="str">
        <f t="shared" si="14"/>
        <v>Upper Saddle River Borough, Bergen County</v>
      </c>
      <c r="B506">
        <f t="shared" si="15"/>
        <v>505</v>
      </c>
      <c r="C506" s="34" t="str">
        <f>'2026 Muniinfo'!A88</f>
        <v>0263</v>
      </c>
      <c r="D506" s="34" t="str">
        <f>'2026 Muniinfo'!B88</f>
        <v>Upper Saddle River Borough</v>
      </c>
      <c r="E506" s="34" t="str">
        <f>'2026 Muniinfo'!C88</f>
        <v>Bergen</v>
      </c>
      <c r="F506">
        <f>'2026 Muniinfo'!D88</f>
        <v>2</v>
      </c>
      <c r="G506" t="str">
        <f>'2026 Muniinfo'!E88</f>
        <v>Eligible</v>
      </c>
    </row>
    <row r="507" spans="1:7" ht="16.5" x14ac:dyDescent="0.3">
      <c r="A507" t="str">
        <f t="shared" si="14"/>
        <v>Upper Township, Cape May County</v>
      </c>
      <c r="B507">
        <f t="shared" si="15"/>
        <v>506</v>
      </c>
      <c r="C507" s="34" t="str">
        <f>'2026 Muniinfo'!A182</f>
        <v>0511</v>
      </c>
      <c r="D507" s="34" t="str">
        <f>'2026 Muniinfo'!B182</f>
        <v>Upper Township</v>
      </c>
      <c r="E507" s="34" t="str">
        <f>'2026 Muniinfo'!C182</f>
        <v>Cape May</v>
      </c>
      <c r="F507">
        <f>'2026 Muniinfo'!D182</f>
        <v>1</v>
      </c>
      <c r="G507" t="str">
        <f>'2026 Muniinfo'!E182</f>
        <v>Ineligible</v>
      </c>
    </row>
    <row r="508" spans="1:7" ht="16.5" x14ac:dyDescent="0.3">
      <c r="A508" t="str">
        <f t="shared" si="14"/>
        <v>Ventnor City, Atlantic County</v>
      </c>
      <c r="B508">
        <f t="shared" si="15"/>
        <v>507</v>
      </c>
      <c r="C508" s="34" t="str">
        <f>'2026 Muniinfo'!A24</f>
        <v>0122</v>
      </c>
      <c r="D508" s="34" t="str">
        <f>'2026 Muniinfo'!B24</f>
        <v>Ventnor City</v>
      </c>
      <c r="E508" s="34" t="str">
        <f>'2026 Muniinfo'!C24</f>
        <v>Atlantic</v>
      </c>
      <c r="F508">
        <f>'2026 Muniinfo'!D24</f>
        <v>1</v>
      </c>
      <c r="G508" t="str">
        <f>'2026 Muniinfo'!E24</f>
        <v>Ineligible</v>
      </c>
    </row>
    <row r="509" spans="1:7" ht="16.5" x14ac:dyDescent="0.3">
      <c r="A509" t="str">
        <f t="shared" si="14"/>
        <v>Vernon Township, Sussex County</v>
      </c>
      <c r="B509">
        <f t="shared" si="15"/>
        <v>508</v>
      </c>
      <c r="C509" s="34" t="str">
        <f>'2026 Muniinfo'!A521</f>
        <v>1922</v>
      </c>
      <c r="D509" s="34" t="str">
        <f>'2026 Muniinfo'!B521</f>
        <v>Vernon Township</v>
      </c>
      <c r="E509" s="34" t="str">
        <f>'2026 Muniinfo'!C521</f>
        <v>Sussex</v>
      </c>
      <c r="F509">
        <f>'2026 Muniinfo'!D521</f>
        <v>2</v>
      </c>
      <c r="G509" t="str">
        <f>'2026 Muniinfo'!E521</f>
        <v>Ineligible</v>
      </c>
    </row>
    <row r="510" spans="1:7" ht="16.5" x14ac:dyDescent="0.3">
      <c r="A510" t="str">
        <f t="shared" si="14"/>
        <v>Verona Township, Essex County</v>
      </c>
      <c r="B510">
        <f t="shared" si="15"/>
        <v>509</v>
      </c>
      <c r="C510" s="34" t="str">
        <f>'2026 Muniinfo'!A221</f>
        <v>0720</v>
      </c>
      <c r="D510" s="34" t="str">
        <f>'2026 Muniinfo'!B221</f>
        <v>Verona Township</v>
      </c>
      <c r="E510" s="34" t="str">
        <f>'2026 Muniinfo'!C221</f>
        <v>Essex</v>
      </c>
      <c r="F510">
        <f>'2026 Muniinfo'!D221</f>
        <v>1</v>
      </c>
      <c r="G510" t="str">
        <f>'2026 Muniinfo'!E221</f>
        <v>Ineligible</v>
      </c>
    </row>
    <row r="511" spans="1:7" ht="16.5" x14ac:dyDescent="0.3">
      <c r="A511" t="str">
        <f t="shared" si="14"/>
        <v>Victory Gardens Borough, Morris County</v>
      </c>
      <c r="B511">
        <f t="shared" si="15"/>
        <v>510</v>
      </c>
      <c r="C511" s="34" t="str">
        <f>'2026 Muniinfo'!A412</f>
        <v>1437</v>
      </c>
      <c r="D511" s="34" t="str">
        <f>'2026 Muniinfo'!B412</f>
        <v>Victory Gardens Borough</v>
      </c>
      <c r="E511" s="34" t="str">
        <f>'2026 Muniinfo'!C412</f>
        <v>Morris</v>
      </c>
      <c r="F511">
        <f>'2026 Muniinfo'!D412</f>
        <v>1</v>
      </c>
      <c r="G511" t="str">
        <f>'2026 Muniinfo'!E412</f>
        <v>Ineligible</v>
      </c>
    </row>
    <row r="512" spans="1:7" ht="16.5" x14ac:dyDescent="0.3">
      <c r="A512" t="str">
        <f t="shared" si="14"/>
        <v>Vineland City, Cumberland County</v>
      </c>
      <c r="B512">
        <f t="shared" si="15"/>
        <v>511</v>
      </c>
      <c r="C512" s="34" t="str">
        <f>'2026 Muniinfo'!A201</f>
        <v>0614</v>
      </c>
      <c r="D512" s="34" t="str">
        <f>'2026 Muniinfo'!B201</f>
        <v>Vineland City</v>
      </c>
      <c r="E512" s="34" t="str">
        <f>'2026 Muniinfo'!C201</f>
        <v>Cumberland</v>
      </c>
      <c r="F512">
        <f>'2026 Muniinfo'!D201</f>
        <v>2</v>
      </c>
      <c r="G512" t="str">
        <f>'2026 Muniinfo'!E201</f>
        <v>Ineligible</v>
      </c>
    </row>
    <row r="513" spans="1:7" ht="16.5" x14ac:dyDescent="0.3">
      <c r="A513" t="str">
        <f t="shared" si="14"/>
        <v>Voorhees Township, Camden County</v>
      </c>
      <c r="B513">
        <f t="shared" si="15"/>
        <v>512</v>
      </c>
      <c r="C513" s="34" t="str">
        <f>'2026 Muniinfo'!A168</f>
        <v>0434</v>
      </c>
      <c r="D513" s="34" t="str">
        <f>'2026 Muniinfo'!B168</f>
        <v>Voorhees Township</v>
      </c>
      <c r="E513" s="34" t="str">
        <f>'2026 Muniinfo'!C168</f>
        <v>Camden</v>
      </c>
      <c r="F513">
        <f>'2026 Muniinfo'!D168</f>
        <v>2</v>
      </c>
      <c r="G513" t="str">
        <f>'2026 Muniinfo'!E168</f>
        <v>Eligible</v>
      </c>
    </row>
    <row r="514" spans="1:7" ht="16.5" x14ac:dyDescent="0.3">
      <c r="A514" t="str">
        <f t="shared" ref="A514:A566" si="16">D514&amp;", "&amp;E514&amp;" County"</f>
        <v>Waldwick Borough, Bergen County</v>
      </c>
      <c r="B514">
        <f t="shared" si="15"/>
        <v>513</v>
      </c>
      <c r="C514" s="34" t="str">
        <f>'2026 Muniinfo'!A89</f>
        <v>0264</v>
      </c>
      <c r="D514" s="34" t="str">
        <f>'2026 Muniinfo'!B89</f>
        <v>Waldwick Borough</v>
      </c>
      <c r="E514" s="34" t="str">
        <f>'2026 Muniinfo'!C89</f>
        <v>Bergen</v>
      </c>
      <c r="F514">
        <f>'2026 Muniinfo'!D89</f>
        <v>3</v>
      </c>
      <c r="G514" t="str">
        <f>'2026 Muniinfo'!E89</f>
        <v>Eligible</v>
      </c>
    </row>
    <row r="515" spans="1:7" ht="16.5" x14ac:dyDescent="0.3">
      <c r="A515" t="str">
        <f t="shared" si="16"/>
        <v>Wall Township, Monmouth County</v>
      </c>
      <c r="B515">
        <f t="shared" si="15"/>
        <v>514</v>
      </c>
      <c r="C515" s="34" t="str">
        <f>'2026 Muniinfo'!A374</f>
        <v>1352</v>
      </c>
      <c r="D515" s="34" t="str">
        <f>'2026 Muniinfo'!B374</f>
        <v>Wall Township</v>
      </c>
      <c r="E515" s="34" t="str">
        <f>'2026 Muniinfo'!C374</f>
        <v>Monmouth</v>
      </c>
      <c r="F515">
        <f>'2026 Muniinfo'!D374</f>
        <v>2</v>
      </c>
      <c r="G515" t="str">
        <f>'2026 Muniinfo'!E374</f>
        <v>Eligible</v>
      </c>
    </row>
    <row r="516" spans="1:7" ht="16.5" x14ac:dyDescent="0.3">
      <c r="A516" t="str">
        <f t="shared" si="16"/>
        <v>Wallington Borough, Bergen County</v>
      </c>
      <c r="B516">
        <f t="shared" ref="B516:B566" si="17">B515+1</f>
        <v>515</v>
      </c>
      <c r="C516" s="34" t="str">
        <f>'2026 Muniinfo'!A90</f>
        <v>0265</v>
      </c>
      <c r="D516" s="34" t="str">
        <f>'2026 Muniinfo'!B90</f>
        <v>Wallington Borough</v>
      </c>
      <c r="E516" s="34" t="str">
        <f>'2026 Muniinfo'!C90</f>
        <v>Bergen</v>
      </c>
      <c r="F516">
        <f>'2026 Muniinfo'!D90</f>
        <v>1</v>
      </c>
      <c r="G516" t="str">
        <f>'2026 Muniinfo'!E90</f>
        <v>Ineligible</v>
      </c>
    </row>
    <row r="517" spans="1:7" ht="16.5" x14ac:dyDescent="0.3">
      <c r="A517" t="str">
        <f t="shared" si="16"/>
        <v>Walpack Township, Sussex County</v>
      </c>
      <c r="B517">
        <f t="shared" si="17"/>
        <v>516</v>
      </c>
      <c r="C517" s="34" t="str">
        <f>'2026 Muniinfo'!A522</f>
        <v>1923</v>
      </c>
      <c r="D517" s="34" t="str">
        <f>'2026 Muniinfo'!B522</f>
        <v>Walpack Township</v>
      </c>
      <c r="E517" s="34" t="str">
        <f>'2026 Muniinfo'!C522</f>
        <v>Sussex</v>
      </c>
      <c r="F517">
        <f>'2026 Muniinfo'!D522</f>
        <v>3</v>
      </c>
      <c r="G517" t="str">
        <f>'2026 Muniinfo'!E522</f>
        <v>Eligible</v>
      </c>
    </row>
    <row r="518" spans="1:7" ht="16.5" x14ac:dyDescent="0.3">
      <c r="A518" t="str">
        <f t="shared" si="16"/>
        <v>Wanaque Borough, Passaic County</v>
      </c>
      <c r="B518">
        <f t="shared" si="17"/>
        <v>517</v>
      </c>
      <c r="C518" s="34" t="str">
        <f>'2026 Muniinfo'!A460</f>
        <v>1613</v>
      </c>
      <c r="D518" s="34" t="str">
        <f>'2026 Muniinfo'!B460</f>
        <v>Wanaque Borough</v>
      </c>
      <c r="E518" s="34" t="str">
        <f>'2026 Muniinfo'!C460</f>
        <v>Passaic</v>
      </c>
      <c r="F518">
        <f>'2026 Muniinfo'!D460</f>
        <v>1</v>
      </c>
      <c r="G518" t="str">
        <f>'2026 Muniinfo'!E460</f>
        <v>Ineligible</v>
      </c>
    </row>
    <row r="519" spans="1:7" ht="16.5" x14ac:dyDescent="0.3">
      <c r="A519" t="str">
        <f t="shared" si="16"/>
        <v>Wantage Township, Sussex County</v>
      </c>
      <c r="B519">
        <f t="shared" si="17"/>
        <v>518</v>
      </c>
      <c r="C519" s="34" t="str">
        <f>'2026 Muniinfo'!A523</f>
        <v>1924</v>
      </c>
      <c r="D519" s="34" t="str">
        <f>'2026 Muniinfo'!B523</f>
        <v>Wantage Township</v>
      </c>
      <c r="E519" s="34" t="str">
        <f>'2026 Muniinfo'!C523</f>
        <v>Sussex</v>
      </c>
      <c r="F519">
        <f>'2026 Muniinfo'!D523</f>
        <v>1</v>
      </c>
      <c r="G519" t="str">
        <f>'2026 Muniinfo'!E523</f>
        <v>Ineligible</v>
      </c>
    </row>
    <row r="520" spans="1:7" ht="16.5" x14ac:dyDescent="0.3">
      <c r="A520" t="str">
        <f t="shared" si="16"/>
        <v>Warren Township, Somerset County</v>
      </c>
      <c r="B520">
        <f t="shared" si="17"/>
        <v>519</v>
      </c>
      <c r="C520" s="34" t="str">
        <f>'2026 Muniinfo'!A498</f>
        <v>1820</v>
      </c>
      <c r="D520" s="34" t="str">
        <f>'2026 Muniinfo'!B498</f>
        <v>Warren Township</v>
      </c>
      <c r="E520" s="34" t="str">
        <f>'2026 Muniinfo'!C498</f>
        <v>Somerset</v>
      </c>
      <c r="F520">
        <f>'2026 Muniinfo'!D498</f>
        <v>3</v>
      </c>
      <c r="G520" t="str">
        <f>'2026 Muniinfo'!E498</f>
        <v>Eligible</v>
      </c>
    </row>
    <row r="521" spans="1:7" ht="16.5" x14ac:dyDescent="0.3">
      <c r="A521" t="str">
        <f t="shared" si="16"/>
        <v>Washington Borough, Warren County</v>
      </c>
      <c r="B521">
        <f t="shared" si="17"/>
        <v>520</v>
      </c>
      <c r="C521" s="34" t="str">
        <f>'2026 Muniinfo'!A564</f>
        <v>2121</v>
      </c>
      <c r="D521" s="34" t="str">
        <f>'2026 Muniinfo'!B564</f>
        <v>Washington Borough</v>
      </c>
      <c r="E521" s="34" t="str">
        <f>'2026 Muniinfo'!C564</f>
        <v>Warren</v>
      </c>
      <c r="F521">
        <f>'2026 Muniinfo'!D564</f>
        <v>1</v>
      </c>
      <c r="G521" t="str">
        <f>'2026 Muniinfo'!E564</f>
        <v>Ineligible</v>
      </c>
    </row>
    <row r="522" spans="1:7" ht="16.5" x14ac:dyDescent="0.3">
      <c r="A522" t="str">
        <f t="shared" si="16"/>
        <v>Washington Township, Bergen County</v>
      </c>
      <c r="B522">
        <f t="shared" si="17"/>
        <v>521</v>
      </c>
      <c r="C522" s="34" t="str">
        <f>'2026 Muniinfo'!A91</f>
        <v>0266</v>
      </c>
      <c r="D522" s="34" t="str">
        <f>'2026 Muniinfo'!B91</f>
        <v>Washington Township</v>
      </c>
      <c r="E522" s="34" t="str">
        <f>'2026 Muniinfo'!C91</f>
        <v>Bergen</v>
      </c>
      <c r="F522">
        <f>'2026 Muniinfo'!D91</f>
        <v>2</v>
      </c>
      <c r="G522" t="str">
        <f>'2026 Muniinfo'!E91</f>
        <v>Eligible</v>
      </c>
    </row>
    <row r="523" spans="1:7" ht="16.5" x14ac:dyDescent="0.3">
      <c r="A523" t="str">
        <f t="shared" si="16"/>
        <v>Washington Township, Burlington County</v>
      </c>
      <c r="B523">
        <f t="shared" si="17"/>
        <v>522</v>
      </c>
      <c r="C523" s="34" t="str">
        <f>'2026 Muniinfo'!A131</f>
        <v>0336</v>
      </c>
      <c r="D523" s="34" t="str">
        <f>'2026 Muniinfo'!B131</f>
        <v>Washington Township</v>
      </c>
      <c r="E523" s="34" t="str">
        <f>'2026 Muniinfo'!C131</f>
        <v>Burlington</v>
      </c>
      <c r="F523">
        <f>'2026 Muniinfo'!D131</f>
        <v>3</v>
      </c>
      <c r="G523" t="str">
        <f>'2026 Muniinfo'!E131</f>
        <v>Eligible</v>
      </c>
    </row>
    <row r="524" spans="1:7" ht="16.5" x14ac:dyDescent="0.3">
      <c r="A524" t="str">
        <f t="shared" si="16"/>
        <v>Washington Township, Gloucester County</v>
      </c>
      <c r="B524">
        <f t="shared" si="17"/>
        <v>523</v>
      </c>
      <c r="C524" s="34" t="str">
        <f>'2026 Muniinfo'!A241</f>
        <v>0818</v>
      </c>
      <c r="D524" s="34" t="str">
        <f>'2026 Muniinfo'!B241</f>
        <v>Washington Township</v>
      </c>
      <c r="E524" s="34" t="str">
        <f>'2026 Muniinfo'!C241</f>
        <v>Gloucester</v>
      </c>
      <c r="F524">
        <f>'2026 Muniinfo'!D241</f>
        <v>3</v>
      </c>
      <c r="G524" t="str">
        <f>'2026 Muniinfo'!E241</f>
        <v>Eligible</v>
      </c>
    </row>
    <row r="525" spans="1:7" ht="16.5" x14ac:dyDescent="0.3">
      <c r="A525" t="str">
        <f t="shared" si="16"/>
        <v>Washington Township, Morris County</v>
      </c>
      <c r="B525">
        <f t="shared" si="17"/>
        <v>524</v>
      </c>
      <c r="C525" s="34" t="str">
        <f>'2026 Muniinfo'!A413</f>
        <v>1438</v>
      </c>
      <c r="D525" s="34" t="str">
        <f>'2026 Muniinfo'!B413</f>
        <v>Washington Township</v>
      </c>
      <c r="E525" s="34" t="str">
        <f>'2026 Muniinfo'!C413</f>
        <v>Morris</v>
      </c>
      <c r="F525">
        <f>'2026 Muniinfo'!D413</f>
        <v>2</v>
      </c>
      <c r="G525" t="str">
        <f>'2026 Muniinfo'!E413</f>
        <v>Eligible</v>
      </c>
    </row>
    <row r="526" spans="1:7" ht="16.5" x14ac:dyDescent="0.3">
      <c r="A526" t="str">
        <f t="shared" si="16"/>
        <v>Washington Township, Warren County</v>
      </c>
      <c r="B526">
        <f t="shared" si="17"/>
        <v>525</v>
      </c>
      <c r="C526" s="34" t="str">
        <f>'2026 Muniinfo'!A565</f>
        <v>2122</v>
      </c>
      <c r="D526" s="34" t="str">
        <f>'2026 Muniinfo'!B565</f>
        <v>Washington Township</v>
      </c>
      <c r="E526" s="34" t="str">
        <f>'2026 Muniinfo'!C565</f>
        <v>Warren</v>
      </c>
      <c r="F526">
        <f>'2026 Muniinfo'!D565</f>
        <v>2</v>
      </c>
      <c r="G526" t="str">
        <f>'2026 Muniinfo'!E565</f>
        <v>Eligible</v>
      </c>
    </row>
    <row r="527" spans="1:7" ht="16.5" x14ac:dyDescent="0.3">
      <c r="A527" t="str">
        <f t="shared" si="16"/>
        <v>Watchung Borough, Somerset County</v>
      </c>
      <c r="B527">
        <f t="shared" si="17"/>
        <v>526</v>
      </c>
      <c r="C527" s="34" t="str">
        <f>'2026 Muniinfo'!A499</f>
        <v>1821</v>
      </c>
      <c r="D527" s="34" t="str">
        <f>'2026 Muniinfo'!B499</f>
        <v>Watchung Borough</v>
      </c>
      <c r="E527" s="34" t="str">
        <f>'2026 Muniinfo'!C499</f>
        <v>Somerset</v>
      </c>
      <c r="F527">
        <f>'2026 Muniinfo'!D499</f>
        <v>1</v>
      </c>
      <c r="G527" t="str">
        <f>'2026 Muniinfo'!E499</f>
        <v>Ineligible</v>
      </c>
    </row>
    <row r="528" spans="1:7" ht="16.5" x14ac:dyDescent="0.3">
      <c r="A528" t="str">
        <f t="shared" si="16"/>
        <v>Waterford Township, Camden County</v>
      </c>
      <c r="B528">
        <f t="shared" si="17"/>
        <v>527</v>
      </c>
      <c r="C528" s="34" t="str">
        <f>'2026 Muniinfo'!A169</f>
        <v>0435</v>
      </c>
      <c r="D528" s="34" t="str">
        <f>'2026 Muniinfo'!B169</f>
        <v>Waterford Township</v>
      </c>
      <c r="E528" s="34" t="str">
        <f>'2026 Muniinfo'!C169</f>
        <v>Camden</v>
      </c>
      <c r="F528">
        <f>'2026 Muniinfo'!D169</f>
        <v>3</v>
      </c>
      <c r="G528" t="str">
        <f>'2026 Muniinfo'!E169</f>
        <v>Eligible</v>
      </c>
    </row>
    <row r="529" spans="1:7" ht="16.5" x14ac:dyDescent="0.3">
      <c r="A529" t="str">
        <f t="shared" si="16"/>
        <v>Wayne Township, Passaic County</v>
      </c>
      <c r="B529">
        <f t="shared" si="17"/>
        <v>528</v>
      </c>
      <c r="C529" s="34" t="str">
        <f>'2026 Muniinfo'!A461</f>
        <v>1614</v>
      </c>
      <c r="D529" s="34" t="str">
        <f>'2026 Muniinfo'!B461</f>
        <v>Wayne Township</v>
      </c>
      <c r="E529" s="34" t="str">
        <f>'2026 Muniinfo'!C461</f>
        <v>Passaic</v>
      </c>
      <c r="F529">
        <f>'2026 Muniinfo'!D461</f>
        <v>2</v>
      </c>
      <c r="G529" t="str">
        <f>'2026 Muniinfo'!E461</f>
        <v>Eligible</v>
      </c>
    </row>
    <row r="530" spans="1:7" ht="16.5" x14ac:dyDescent="0.3">
      <c r="A530" t="str">
        <f t="shared" si="16"/>
        <v>Weehawken Township, Hudson County</v>
      </c>
      <c r="B530">
        <f t="shared" si="17"/>
        <v>529</v>
      </c>
      <c r="C530" s="34" t="str">
        <f>'2026 Muniinfo'!A258</f>
        <v>0911</v>
      </c>
      <c r="D530" s="34" t="str">
        <f>'2026 Muniinfo'!B258</f>
        <v>Weehawken Township</v>
      </c>
      <c r="E530" s="34" t="str">
        <f>'2026 Muniinfo'!C258</f>
        <v>Hudson</v>
      </c>
      <c r="F530">
        <f>'2026 Muniinfo'!D258</f>
        <v>2</v>
      </c>
      <c r="G530" t="str">
        <f>'2026 Muniinfo'!E258</f>
        <v>Ineligible</v>
      </c>
    </row>
    <row r="531" spans="1:7" ht="16.5" x14ac:dyDescent="0.3">
      <c r="A531" t="str">
        <f t="shared" si="16"/>
        <v>Wenonah Borough, Gloucester County</v>
      </c>
      <c r="B531">
        <f t="shared" si="17"/>
        <v>530</v>
      </c>
      <c r="C531" s="34" t="str">
        <f>'2026 Muniinfo'!A242</f>
        <v>0819</v>
      </c>
      <c r="D531" s="34" t="str">
        <f>'2026 Muniinfo'!B242</f>
        <v>Wenonah Borough</v>
      </c>
      <c r="E531" s="34" t="str">
        <f>'2026 Muniinfo'!C242</f>
        <v>Gloucester</v>
      </c>
      <c r="F531">
        <f>'2026 Muniinfo'!D242</f>
        <v>1</v>
      </c>
      <c r="G531" t="str">
        <f>'2026 Muniinfo'!E242</f>
        <v>Ineligible</v>
      </c>
    </row>
    <row r="532" spans="1:7" ht="16.5" x14ac:dyDescent="0.3">
      <c r="A532" t="str">
        <f t="shared" si="16"/>
        <v>West Amwell Township, Hunterdon County</v>
      </c>
      <c r="B532">
        <f t="shared" si="17"/>
        <v>531</v>
      </c>
      <c r="C532" s="34" t="str">
        <f>'2026 Muniinfo'!A285</f>
        <v>1026</v>
      </c>
      <c r="D532" s="34" t="str">
        <f>'2026 Muniinfo'!B285</f>
        <v>West Amwell Township</v>
      </c>
      <c r="E532" s="34" t="str">
        <f>'2026 Muniinfo'!C285</f>
        <v>Hunterdon</v>
      </c>
      <c r="F532">
        <f>'2026 Muniinfo'!D285</f>
        <v>2</v>
      </c>
      <c r="G532" t="str">
        <f>'2026 Muniinfo'!E285</f>
        <v>Eligible</v>
      </c>
    </row>
    <row r="533" spans="1:7" ht="16.5" x14ac:dyDescent="0.3">
      <c r="A533" t="str">
        <f t="shared" si="16"/>
        <v>West Caldwell Township, Essex County</v>
      </c>
      <c r="B533">
        <f t="shared" si="17"/>
        <v>532</v>
      </c>
      <c r="C533" s="34" t="str">
        <f>'2026 Muniinfo'!A222</f>
        <v>0721</v>
      </c>
      <c r="D533" s="34" t="str">
        <f>'2026 Muniinfo'!B222</f>
        <v>West Caldwell Township</v>
      </c>
      <c r="E533" s="34" t="str">
        <f>'2026 Muniinfo'!C222</f>
        <v>Essex</v>
      </c>
      <c r="F533">
        <f>'2026 Muniinfo'!D222</f>
        <v>2</v>
      </c>
      <c r="G533" t="str">
        <f>'2026 Muniinfo'!E222</f>
        <v>Eligible</v>
      </c>
    </row>
    <row r="534" spans="1:7" ht="16.5" x14ac:dyDescent="0.3">
      <c r="A534" t="str">
        <f t="shared" si="16"/>
        <v>West Cape May Borough, Cape May County</v>
      </c>
      <c r="B534">
        <f t="shared" si="17"/>
        <v>533</v>
      </c>
      <c r="C534" s="34" t="str">
        <f>'2026 Muniinfo'!A183</f>
        <v>0512</v>
      </c>
      <c r="D534" s="34" t="str">
        <f>'2026 Muniinfo'!B183</f>
        <v>West Cape May Borough</v>
      </c>
      <c r="E534" s="34" t="str">
        <f>'2026 Muniinfo'!C183</f>
        <v>Cape May</v>
      </c>
      <c r="F534">
        <f>'2026 Muniinfo'!D183</f>
        <v>2</v>
      </c>
      <c r="G534" t="str">
        <f>'2026 Muniinfo'!E183</f>
        <v>Eligible</v>
      </c>
    </row>
    <row r="535" spans="1:7" ht="16.5" x14ac:dyDescent="0.3">
      <c r="A535" t="str">
        <f t="shared" si="16"/>
        <v>West Deptford Township, Gloucester County</v>
      </c>
      <c r="B535">
        <f t="shared" si="17"/>
        <v>534</v>
      </c>
      <c r="C535" s="34" t="str">
        <f>'2026 Muniinfo'!A243</f>
        <v>0820</v>
      </c>
      <c r="D535" s="34" t="str">
        <f>'2026 Muniinfo'!B243</f>
        <v>West Deptford Township</v>
      </c>
      <c r="E535" s="34" t="str">
        <f>'2026 Muniinfo'!C243</f>
        <v>Gloucester</v>
      </c>
      <c r="F535">
        <f>'2026 Muniinfo'!D243</f>
        <v>2</v>
      </c>
      <c r="G535" t="str">
        <f>'2026 Muniinfo'!E243</f>
        <v>Ineligible</v>
      </c>
    </row>
    <row r="536" spans="1:7" ht="16.5" x14ac:dyDescent="0.3">
      <c r="A536" t="str">
        <f t="shared" si="16"/>
        <v>West Long Branch Borough, Monmouth County</v>
      </c>
      <c r="B536">
        <f t="shared" si="17"/>
        <v>535</v>
      </c>
      <c r="C536" s="34" t="str">
        <f>'2026 Muniinfo'!A375</f>
        <v>1353</v>
      </c>
      <c r="D536" s="34" t="str">
        <f>'2026 Muniinfo'!B375</f>
        <v>West Long Branch Borough</v>
      </c>
      <c r="E536" s="34" t="str">
        <f>'2026 Muniinfo'!C375</f>
        <v>Monmouth</v>
      </c>
      <c r="F536">
        <f>'2026 Muniinfo'!D375</f>
        <v>3</v>
      </c>
      <c r="G536" t="str">
        <f>'2026 Muniinfo'!E375</f>
        <v>Eligible</v>
      </c>
    </row>
    <row r="537" spans="1:7" ht="16.5" x14ac:dyDescent="0.3">
      <c r="A537" t="str">
        <f t="shared" si="16"/>
        <v>West Milford Township, Passaic County</v>
      </c>
      <c r="B537">
        <f t="shared" si="17"/>
        <v>536</v>
      </c>
      <c r="C537" s="34" t="str">
        <f>'2026 Muniinfo'!A462</f>
        <v>1615</v>
      </c>
      <c r="D537" s="34" t="str">
        <f>'2026 Muniinfo'!B462</f>
        <v>West Milford Township</v>
      </c>
      <c r="E537" s="34" t="str">
        <f>'2026 Muniinfo'!C462</f>
        <v>Passaic</v>
      </c>
      <c r="F537">
        <f>'2026 Muniinfo'!D462</f>
        <v>3</v>
      </c>
      <c r="G537" t="str">
        <f>'2026 Muniinfo'!E462</f>
        <v>Eligible</v>
      </c>
    </row>
    <row r="538" spans="1:7" ht="16.5" x14ac:dyDescent="0.3">
      <c r="A538" t="str">
        <f t="shared" si="16"/>
        <v>West New York Town, Hudson County</v>
      </c>
      <c r="B538">
        <f t="shared" si="17"/>
        <v>537</v>
      </c>
      <c r="C538" s="34" t="str">
        <f>'2026 Muniinfo'!A259</f>
        <v>0912</v>
      </c>
      <c r="D538" s="34" t="str">
        <f>'2026 Muniinfo'!B259</f>
        <v>West New York Town</v>
      </c>
      <c r="E538" s="34" t="str">
        <f>'2026 Muniinfo'!C259</f>
        <v>Hudson</v>
      </c>
      <c r="F538">
        <f>'2026 Muniinfo'!D259</f>
        <v>3</v>
      </c>
      <c r="G538" t="str">
        <f>'2026 Muniinfo'!E259</f>
        <v>Ineligible</v>
      </c>
    </row>
    <row r="539" spans="1:7" ht="16.5" x14ac:dyDescent="0.3">
      <c r="A539" t="str">
        <f t="shared" si="16"/>
        <v>West Orange Township, Essex County</v>
      </c>
      <c r="B539">
        <f t="shared" si="17"/>
        <v>538</v>
      </c>
      <c r="C539" s="34" t="str">
        <f>'2026 Muniinfo'!A223</f>
        <v>0722</v>
      </c>
      <c r="D539" s="34" t="str">
        <f>'2026 Muniinfo'!B223</f>
        <v>West Orange Township</v>
      </c>
      <c r="E539" s="34" t="str">
        <f>'2026 Muniinfo'!C223</f>
        <v>Essex</v>
      </c>
      <c r="F539">
        <f>'2026 Muniinfo'!D223</f>
        <v>3</v>
      </c>
      <c r="G539" t="str">
        <f>'2026 Muniinfo'!E223</f>
        <v>Ineligible</v>
      </c>
    </row>
    <row r="540" spans="1:7" ht="16.5" x14ac:dyDescent="0.3">
      <c r="A540" t="str">
        <f t="shared" si="16"/>
        <v>West Wildwood Borough, Cape May County</v>
      </c>
      <c r="B540">
        <f t="shared" si="17"/>
        <v>539</v>
      </c>
      <c r="C540" s="34" t="str">
        <f>'2026 Muniinfo'!A184</f>
        <v>0513</v>
      </c>
      <c r="D540" s="34" t="str">
        <f>'2026 Muniinfo'!B184</f>
        <v>West Wildwood Borough</v>
      </c>
      <c r="E540" s="34" t="str">
        <f>'2026 Muniinfo'!C184</f>
        <v>Cape May</v>
      </c>
      <c r="F540">
        <f>'2026 Muniinfo'!D184</f>
        <v>3</v>
      </c>
      <c r="G540" t="str">
        <f>'2026 Muniinfo'!E184</f>
        <v>Eligible</v>
      </c>
    </row>
    <row r="541" spans="1:7" ht="16.5" x14ac:dyDescent="0.3">
      <c r="A541" t="str">
        <f t="shared" si="16"/>
        <v>West Windsor Township, Mercer County</v>
      </c>
      <c r="B541">
        <f t="shared" si="17"/>
        <v>540</v>
      </c>
      <c r="C541" s="34" t="str">
        <f>'2026 Muniinfo'!A296</f>
        <v>1113</v>
      </c>
      <c r="D541" s="34" t="str">
        <f>'2026 Muniinfo'!B296</f>
        <v>West Windsor Township</v>
      </c>
      <c r="E541" s="34" t="str">
        <f>'2026 Muniinfo'!C296</f>
        <v>Mercer</v>
      </c>
      <c r="F541">
        <f>'2026 Muniinfo'!D296</f>
        <v>3</v>
      </c>
      <c r="G541" t="str">
        <f>'2026 Muniinfo'!E296</f>
        <v>Eligible</v>
      </c>
    </row>
    <row r="542" spans="1:7" ht="16.5" x14ac:dyDescent="0.3">
      <c r="A542" t="str">
        <f t="shared" si="16"/>
        <v>Westampton Township, Burlington County</v>
      </c>
      <c r="B542">
        <f t="shared" si="17"/>
        <v>541</v>
      </c>
      <c r="C542" s="34" t="str">
        <f>'2026 Muniinfo'!A132</f>
        <v>0337</v>
      </c>
      <c r="D542" s="34" t="str">
        <f>'2026 Muniinfo'!B132</f>
        <v>Westampton Township</v>
      </c>
      <c r="E542" s="34" t="str">
        <f>'2026 Muniinfo'!C132</f>
        <v>Burlington</v>
      </c>
      <c r="F542">
        <f>'2026 Muniinfo'!D132</f>
        <v>1</v>
      </c>
      <c r="G542" t="str">
        <f>'2026 Muniinfo'!E132</f>
        <v>Ineligible</v>
      </c>
    </row>
    <row r="543" spans="1:7" ht="16.5" x14ac:dyDescent="0.3">
      <c r="A543" t="str">
        <f t="shared" si="16"/>
        <v>Westfield Town, Union County</v>
      </c>
      <c r="B543">
        <f t="shared" si="17"/>
        <v>542</v>
      </c>
      <c r="C543" s="34" t="str">
        <f>'2026 Muniinfo'!A543</f>
        <v>2020</v>
      </c>
      <c r="D543" s="34" t="str">
        <f>'2026 Muniinfo'!B543</f>
        <v>Westfield Town</v>
      </c>
      <c r="E543" s="34" t="str">
        <f>'2026 Muniinfo'!C543</f>
        <v>Union</v>
      </c>
      <c r="F543">
        <f>'2026 Muniinfo'!D543</f>
        <v>3</v>
      </c>
      <c r="G543" t="str">
        <f>'2026 Muniinfo'!E543</f>
        <v>Eligible</v>
      </c>
    </row>
    <row r="544" spans="1:7" ht="16.5" x14ac:dyDescent="0.3">
      <c r="A544" t="str">
        <f t="shared" si="16"/>
        <v>Westville Borough, Gloucester County</v>
      </c>
      <c r="B544">
        <f t="shared" si="17"/>
        <v>543</v>
      </c>
      <c r="C544" s="34" t="str">
        <f>'2026 Muniinfo'!A244</f>
        <v>0821</v>
      </c>
      <c r="D544" s="34" t="str">
        <f>'2026 Muniinfo'!B244</f>
        <v>Westville Borough</v>
      </c>
      <c r="E544" s="34" t="str">
        <f>'2026 Muniinfo'!C244</f>
        <v>Gloucester</v>
      </c>
      <c r="F544">
        <f>'2026 Muniinfo'!D244</f>
        <v>3</v>
      </c>
      <c r="G544" t="str">
        <f>'2026 Muniinfo'!E244</f>
        <v>Eligible</v>
      </c>
    </row>
    <row r="545" spans="1:7" ht="16.5" x14ac:dyDescent="0.3">
      <c r="A545" t="str">
        <f t="shared" si="16"/>
        <v>Westwood Borough, Bergen County</v>
      </c>
      <c r="B545">
        <f t="shared" si="17"/>
        <v>544</v>
      </c>
      <c r="C545" s="34" t="str">
        <f>'2026 Muniinfo'!A92</f>
        <v>0267</v>
      </c>
      <c r="D545" s="34" t="str">
        <f>'2026 Muniinfo'!B92</f>
        <v>Westwood Borough</v>
      </c>
      <c r="E545" s="34" t="str">
        <f>'2026 Muniinfo'!C92</f>
        <v>Bergen</v>
      </c>
      <c r="F545">
        <f>'2026 Muniinfo'!D92</f>
        <v>3</v>
      </c>
      <c r="G545" t="str">
        <f>'2026 Muniinfo'!E92</f>
        <v>Eligible</v>
      </c>
    </row>
    <row r="546" spans="1:7" ht="16.5" x14ac:dyDescent="0.3">
      <c r="A546" t="str">
        <f t="shared" si="16"/>
        <v>Weymouth Township, Atlantic County</v>
      </c>
      <c r="B546">
        <f t="shared" si="17"/>
        <v>545</v>
      </c>
      <c r="C546" s="34" t="str">
        <f>'2026 Muniinfo'!A25</f>
        <v>0123</v>
      </c>
      <c r="D546" s="34" t="str">
        <f>'2026 Muniinfo'!B25</f>
        <v>Weymouth Township</v>
      </c>
      <c r="E546" s="34" t="str">
        <f>'2026 Muniinfo'!C25</f>
        <v>Atlantic</v>
      </c>
      <c r="F546">
        <f>'2026 Muniinfo'!D25</f>
        <v>2</v>
      </c>
      <c r="G546" t="str">
        <f>'2026 Muniinfo'!E25</f>
        <v>Eligible</v>
      </c>
    </row>
    <row r="547" spans="1:7" ht="16.5" x14ac:dyDescent="0.3">
      <c r="A547" t="str">
        <f t="shared" si="16"/>
        <v>Wharton Borough, Morris County</v>
      </c>
      <c r="B547">
        <f t="shared" si="17"/>
        <v>546</v>
      </c>
      <c r="C547" s="34" t="str">
        <f>'2026 Muniinfo'!A414</f>
        <v>1439</v>
      </c>
      <c r="D547" s="34" t="str">
        <f>'2026 Muniinfo'!B414</f>
        <v>Wharton Borough</v>
      </c>
      <c r="E547" s="34" t="str">
        <f>'2026 Muniinfo'!C414</f>
        <v>Morris</v>
      </c>
      <c r="F547">
        <f>'2026 Muniinfo'!D414</f>
        <v>3</v>
      </c>
      <c r="G547" t="str">
        <f>'2026 Muniinfo'!E414</f>
        <v>Ineligible</v>
      </c>
    </row>
    <row r="548" spans="1:7" ht="16.5" x14ac:dyDescent="0.3">
      <c r="A548" t="str">
        <f t="shared" si="16"/>
        <v>White Township, Warren County</v>
      </c>
      <c r="B548">
        <f t="shared" si="17"/>
        <v>547</v>
      </c>
      <c r="C548" s="34" t="str">
        <f>'2026 Muniinfo'!A566</f>
        <v>2123</v>
      </c>
      <c r="D548" s="34" t="str">
        <f>'2026 Muniinfo'!B566</f>
        <v>White Township</v>
      </c>
      <c r="E548" s="34" t="str">
        <f>'2026 Muniinfo'!C566</f>
        <v>Warren</v>
      </c>
      <c r="F548">
        <f>'2026 Muniinfo'!D566</f>
        <v>3</v>
      </c>
      <c r="G548" t="str">
        <f>'2026 Muniinfo'!E566</f>
        <v>Eligible</v>
      </c>
    </row>
    <row r="549" spans="1:7" ht="16.5" x14ac:dyDescent="0.3">
      <c r="A549" t="str">
        <f t="shared" si="16"/>
        <v>Wildwood City, Cape May County</v>
      </c>
      <c r="B549">
        <f t="shared" si="17"/>
        <v>548</v>
      </c>
      <c r="C549" s="34" t="str">
        <f>'2026 Muniinfo'!A185</f>
        <v>0514</v>
      </c>
      <c r="D549" s="34" t="str">
        <f>'2026 Muniinfo'!B185</f>
        <v>Wildwood City</v>
      </c>
      <c r="E549" s="34" t="str">
        <f>'2026 Muniinfo'!C185</f>
        <v>Cape May</v>
      </c>
      <c r="F549">
        <f>'2026 Muniinfo'!D185</f>
        <v>1</v>
      </c>
      <c r="G549" t="str">
        <f>'2026 Muniinfo'!E185</f>
        <v>Ineligible</v>
      </c>
    </row>
    <row r="550" spans="1:7" ht="16.5" x14ac:dyDescent="0.3">
      <c r="A550" t="str">
        <f t="shared" si="16"/>
        <v>Wildwood Crest Borough, Cape May County</v>
      </c>
      <c r="B550">
        <f t="shared" si="17"/>
        <v>549</v>
      </c>
      <c r="C550" s="34" t="str">
        <f>'2026 Muniinfo'!A186</f>
        <v>0515</v>
      </c>
      <c r="D550" s="34" t="str">
        <f>'2026 Muniinfo'!B186</f>
        <v>Wildwood Crest Borough</v>
      </c>
      <c r="E550" s="34" t="str">
        <f>'2026 Muniinfo'!C186</f>
        <v>Cape May</v>
      </c>
      <c r="F550">
        <f>'2026 Muniinfo'!D186</f>
        <v>2</v>
      </c>
      <c r="G550" t="str">
        <f>'2026 Muniinfo'!E186</f>
        <v>Eligible</v>
      </c>
    </row>
    <row r="551" spans="1:7" ht="16.5" x14ac:dyDescent="0.3">
      <c r="A551" t="str">
        <f t="shared" si="16"/>
        <v>Willingboro Township, Burlington County</v>
      </c>
      <c r="B551">
        <f t="shared" si="17"/>
        <v>550</v>
      </c>
      <c r="C551" s="34" t="str">
        <f>'2026 Muniinfo'!A133</f>
        <v>0338</v>
      </c>
      <c r="D551" s="34" t="str">
        <f>'2026 Muniinfo'!B133</f>
        <v>Willingboro Township</v>
      </c>
      <c r="E551" s="34" t="str">
        <f>'2026 Muniinfo'!C133</f>
        <v>Burlington</v>
      </c>
      <c r="F551">
        <f>'2026 Muniinfo'!D133</f>
        <v>2</v>
      </c>
      <c r="G551" t="str">
        <f>'2026 Muniinfo'!E133</f>
        <v>Ineligible</v>
      </c>
    </row>
    <row r="552" spans="1:7" ht="16.5" x14ac:dyDescent="0.3">
      <c r="A552" t="str">
        <f t="shared" si="16"/>
        <v>Winfield Township, Union County</v>
      </c>
      <c r="B552">
        <f t="shared" si="17"/>
        <v>551</v>
      </c>
      <c r="C552" s="34" t="str">
        <f>'2026 Muniinfo'!A544</f>
        <v>2021</v>
      </c>
      <c r="D552" s="34" t="str">
        <f>'2026 Muniinfo'!B544</f>
        <v>Winfield Township</v>
      </c>
      <c r="E552" s="34" t="str">
        <f>'2026 Muniinfo'!C544</f>
        <v>Union</v>
      </c>
      <c r="F552">
        <f>'2026 Muniinfo'!D544</f>
        <v>1</v>
      </c>
      <c r="G552" t="str">
        <f>'2026 Muniinfo'!E544</f>
        <v>Ineligible</v>
      </c>
    </row>
    <row r="553" spans="1:7" ht="16.5" x14ac:dyDescent="0.3">
      <c r="A553" t="str">
        <f t="shared" si="16"/>
        <v>Winslow Township, Camden County</v>
      </c>
      <c r="B553">
        <f t="shared" si="17"/>
        <v>552</v>
      </c>
      <c r="C553" s="34" t="str">
        <f>'2026 Muniinfo'!A170</f>
        <v>0436</v>
      </c>
      <c r="D553" s="34" t="str">
        <f>'2026 Muniinfo'!B170</f>
        <v>Winslow Township</v>
      </c>
      <c r="E553" s="34" t="str">
        <f>'2026 Muniinfo'!C170</f>
        <v>Camden</v>
      </c>
      <c r="F553">
        <f>'2026 Muniinfo'!D170</f>
        <v>1</v>
      </c>
      <c r="G553" t="str">
        <f>'2026 Muniinfo'!E170</f>
        <v>Ineligible</v>
      </c>
    </row>
    <row r="554" spans="1:7" ht="16.5" x14ac:dyDescent="0.3">
      <c r="A554" t="str">
        <f t="shared" si="16"/>
        <v>Woodbine Borough, Cape May County</v>
      </c>
      <c r="B554">
        <f t="shared" si="17"/>
        <v>553</v>
      </c>
      <c r="C554" s="34" t="str">
        <f>'2026 Muniinfo'!A187</f>
        <v>0516</v>
      </c>
      <c r="D554" s="34" t="str">
        <f>'2026 Muniinfo'!B187</f>
        <v>Woodbine Borough</v>
      </c>
      <c r="E554" s="34" t="str">
        <f>'2026 Muniinfo'!C187</f>
        <v>Cape May</v>
      </c>
      <c r="F554">
        <f>'2026 Muniinfo'!D187</f>
        <v>3</v>
      </c>
      <c r="G554" t="str">
        <f>'2026 Muniinfo'!E187</f>
        <v>Eligible</v>
      </c>
    </row>
    <row r="555" spans="1:7" ht="16.5" x14ac:dyDescent="0.3">
      <c r="A555" t="str">
        <f t="shared" si="16"/>
        <v>Woodbridge Township, Middlesex County</v>
      </c>
      <c r="B555">
        <f t="shared" si="17"/>
        <v>554</v>
      </c>
      <c r="C555" s="34" t="str">
        <f>'2026 Muniinfo'!A322</f>
        <v>1225</v>
      </c>
      <c r="D555" s="34" t="str">
        <f>'2026 Muniinfo'!B322</f>
        <v>Woodbridge Township</v>
      </c>
      <c r="E555" s="34" t="str">
        <f>'2026 Muniinfo'!C322</f>
        <v>Middlesex</v>
      </c>
      <c r="F555">
        <f>'2026 Muniinfo'!D322</f>
        <v>1</v>
      </c>
      <c r="G555" t="str">
        <f>'2026 Muniinfo'!E322</f>
        <v>Ineligible</v>
      </c>
    </row>
    <row r="556" spans="1:7" ht="16.5" x14ac:dyDescent="0.3">
      <c r="A556" t="str">
        <f t="shared" si="16"/>
        <v>Woodbury City, Gloucester County</v>
      </c>
      <c r="B556">
        <f t="shared" si="17"/>
        <v>555</v>
      </c>
      <c r="C556" s="34" t="str">
        <f>'2026 Muniinfo'!A245</f>
        <v>0822</v>
      </c>
      <c r="D556" s="34" t="str">
        <f>'2026 Muniinfo'!B245</f>
        <v>Woodbury City</v>
      </c>
      <c r="E556" s="34" t="str">
        <f>'2026 Muniinfo'!C245</f>
        <v>Gloucester</v>
      </c>
      <c r="F556">
        <f>'2026 Muniinfo'!D245</f>
        <v>1</v>
      </c>
      <c r="G556" t="str">
        <f>'2026 Muniinfo'!E245</f>
        <v>Ineligible</v>
      </c>
    </row>
    <row r="557" spans="1:7" ht="16.5" x14ac:dyDescent="0.3">
      <c r="A557" t="str">
        <f t="shared" si="16"/>
        <v>Woodbury Heights Borough, Gloucester County</v>
      </c>
      <c r="B557">
        <f t="shared" si="17"/>
        <v>556</v>
      </c>
      <c r="C557" s="34" t="str">
        <f>'2026 Muniinfo'!A246</f>
        <v>0823</v>
      </c>
      <c r="D557" s="34" t="str">
        <f>'2026 Muniinfo'!B246</f>
        <v>Woodbury Heights Borough</v>
      </c>
      <c r="E557" s="34" t="str">
        <f>'2026 Muniinfo'!C246</f>
        <v>Gloucester</v>
      </c>
      <c r="F557">
        <f>'2026 Muniinfo'!D246</f>
        <v>2</v>
      </c>
      <c r="G557" t="str">
        <f>'2026 Muniinfo'!E246</f>
        <v>Eligible</v>
      </c>
    </row>
    <row r="558" spans="1:7" ht="16.5" x14ac:dyDescent="0.3">
      <c r="A558" t="str">
        <f t="shared" si="16"/>
        <v>Woodcliff Lake Borough, Bergen County</v>
      </c>
      <c r="B558">
        <f t="shared" si="17"/>
        <v>557</v>
      </c>
      <c r="C558" s="34" t="str">
        <f>'2026 Muniinfo'!A93</f>
        <v>0268</v>
      </c>
      <c r="D558" s="34" t="str">
        <f>'2026 Muniinfo'!B93</f>
        <v>Woodcliff Lake Borough</v>
      </c>
      <c r="E558" s="34" t="str">
        <f>'2026 Muniinfo'!C93</f>
        <v>Bergen</v>
      </c>
      <c r="F558">
        <f>'2026 Muniinfo'!D93</f>
        <v>1</v>
      </c>
      <c r="G558" t="str">
        <f>'2026 Muniinfo'!E93</f>
        <v>Ineligible</v>
      </c>
    </row>
    <row r="559" spans="1:7" ht="16.5" x14ac:dyDescent="0.3">
      <c r="A559" t="str">
        <f t="shared" si="16"/>
        <v>Woodland Park Borough, Passaic County</v>
      </c>
      <c r="B559">
        <f t="shared" si="17"/>
        <v>558</v>
      </c>
      <c r="C559" s="34" t="str">
        <f>'2026 Muniinfo'!A463</f>
        <v>1616</v>
      </c>
      <c r="D559" s="34" t="str">
        <f>'2026 Muniinfo'!B463</f>
        <v>Woodland Park Borough</v>
      </c>
      <c r="E559" s="34" t="str">
        <f>'2026 Muniinfo'!C463</f>
        <v>Passaic</v>
      </c>
      <c r="F559">
        <f>'2026 Muniinfo'!D463</f>
        <v>1</v>
      </c>
      <c r="G559" t="str">
        <f>'2026 Muniinfo'!E463</f>
        <v>Ineligible</v>
      </c>
    </row>
    <row r="560" spans="1:7" ht="16.5" x14ac:dyDescent="0.3">
      <c r="A560" t="str">
        <f t="shared" si="16"/>
        <v>Woodland Township, Burlington County</v>
      </c>
      <c r="B560">
        <f t="shared" si="17"/>
        <v>559</v>
      </c>
      <c r="C560" s="34" t="str">
        <f>'2026 Muniinfo'!A134</f>
        <v>0339</v>
      </c>
      <c r="D560" s="34" t="str">
        <f>'2026 Muniinfo'!B134</f>
        <v>Woodland Township</v>
      </c>
      <c r="E560" s="34" t="str">
        <f>'2026 Muniinfo'!C134</f>
        <v>Burlington</v>
      </c>
      <c r="F560">
        <f>'2026 Muniinfo'!D134</f>
        <v>3</v>
      </c>
      <c r="G560" t="str">
        <f>'2026 Muniinfo'!E134</f>
        <v>Eligible</v>
      </c>
    </row>
    <row r="561" spans="1:7" ht="16.5" x14ac:dyDescent="0.3">
      <c r="A561" t="str">
        <f t="shared" si="16"/>
        <v>Woodlynne Borough, Camden County</v>
      </c>
      <c r="B561">
        <f t="shared" si="17"/>
        <v>560</v>
      </c>
      <c r="C561" s="34" t="str">
        <f>'2026 Muniinfo'!A171</f>
        <v>0437</v>
      </c>
      <c r="D561" s="34" t="str">
        <f>'2026 Muniinfo'!B171</f>
        <v>Woodlynne Borough</v>
      </c>
      <c r="E561" s="34" t="str">
        <f>'2026 Muniinfo'!C171</f>
        <v>Camden</v>
      </c>
      <c r="F561">
        <f>'2026 Muniinfo'!D171</f>
        <v>2</v>
      </c>
      <c r="G561" t="str">
        <f>'2026 Muniinfo'!E171</f>
        <v>Eligible</v>
      </c>
    </row>
    <row r="562" spans="1:7" ht="16.5" x14ac:dyDescent="0.3">
      <c r="A562" t="str">
        <f t="shared" si="16"/>
        <v>Wood-Ridge Borough, Bergen County</v>
      </c>
      <c r="B562">
        <f t="shared" si="17"/>
        <v>561</v>
      </c>
      <c r="C562" s="34" t="str">
        <f>'2026 Muniinfo'!A94</f>
        <v>0269</v>
      </c>
      <c r="D562" s="34" t="str">
        <f>'2026 Muniinfo'!B94</f>
        <v>Wood-Ridge Borough</v>
      </c>
      <c r="E562" s="34" t="str">
        <f>'2026 Muniinfo'!C94</f>
        <v>Bergen</v>
      </c>
      <c r="F562">
        <f>'2026 Muniinfo'!D94</f>
        <v>2</v>
      </c>
      <c r="G562" t="str">
        <f>'2026 Muniinfo'!E94</f>
        <v>Eligible</v>
      </c>
    </row>
    <row r="563" spans="1:7" ht="16.5" x14ac:dyDescent="0.3">
      <c r="A563" t="str">
        <f t="shared" si="16"/>
        <v>Woodstown Borough, Salem County</v>
      </c>
      <c r="B563">
        <f t="shared" si="17"/>
        <v>562</v>
      </c>
      <c r="C563" s="34" t="str">
        <f>'2026 Muniinfo'!A478</f>
        <v>1715</v>
      </c>
      <c r="D563" s="34" t="str">
        <f>'2026 Muniinfo'!B478</f>
        <v>Woodstown Borough</v>
      </c>
      <c r="E563" s="34" t="str">
        <f>'2026 Muniinfo'!C478</f>
        <v>Salem</v>
      </c>
      <c r="F563">
        <f>'2026 Muniinfo'!D478</f>
        <v>1</v>
      </c>
      <c r="G563" t="str">
        <f>'2026 Muniinfo'!E478</f>
        <v>Ineligible</v>
      </c>
    </row>
    <row r="564" spans="1:7" ht="16.5" x14ac:dyDescent="0.3">
      <c r="A564" t="str">
        <f t="shared" si="16"/>
        <v>Woolwich Township, Gloucester County</v>
      </c>
      <c r="B564">
        <f t="shared" si="17"/>
        <v>563</v>
      </c>
      <c r="C564" s="34" t="str">
        <f>'2026 Muniinfo'!A247</f>
        <v>0824</v>
      </c>
      <c r="D564" s="34" t="str">
        <f>'2026 Muniinfo'!B247</f>
        <v>Woolwich Township</v>
      </c>
      <c r="E564" s="34" t="str">
        <f>'2026 Muniinfo'!C247</f>
        <v>Gloucester</v>
      </c>
      <c r="F564">
        <f>'2026 Muniinfo'!D247</f>
        <v>3</v>
      </c>
      <c r="G564" t="str">
        <f>'2026 Muniinfo'!E247</f>
        <v>Eligible</v>
      </c>
    </row>
    <row r="565" spans="1:7" ht="16.5" x14ac:dyDescent="0.3">
      <c r="A565" t="str">
        <f t="shared" si="16"/>
        <v>Wrightstown Borough, Burlington County</v>
      </c>
      <c r="B565">
        <f t="shared" si="17"/>
        <v>564</v>
      </c>
      <c r="C565" s="34" t="str">
        <f>'2026 Muniinfo'!A135</f>
        <v>0340</v>
      </c>
      <c r="D565" s="34" t="str">
        <f>'2026 Muniinfo'!B135</f>
        <v>Wrightstown Borough</v>
      </c>
      <c r="E565" s="34" t="str">
        <f>'2026 Muniinfo'!C135</f>
        <v>Burlington</v>
      </c>
      <c r="F565">
        <f>'2026 Muniinfo'!D135</f>
        <v>1</v>
      </c>
      <c r="G565" t="str">
        <f>'2026 Muniinfo'!E135</f>
        <v>Ineligible</v>
      </c>
    </row>
    <row r="566" spans="1:7" ht="16.5" x14ac:dyDescent="0.3">
      <c r="A566" t="str">
        <f t="shared" si="16"/>
        <v>Wyckoff Township, Bergen County</v>
      </c>
      <c r="B566">
        <f t="shared" si="17"/>
        <v>565</v>
      </c>
      <c r="C566" s="34" t="str">
        <f>'2026 Muniinfo'!A95</f>
        <v>0270</v>
      </c>
      <c r="D566" s="34" t="str">
        <f>'2026 Muniinfo'!B95</f>
        <v>Wyckoff Township</v>
      </c>
      <c r="E566" s="34" t="str">
        <f>'2026 Muniinfo'!C95</f>
        <v>Bergen</v>
      </c>
      <c r="F566">
        <f>'2026 Muniinfo'!D95</f>
        <v>3</v>
      </c>
      <c r="G566" t="str">
        <f>'2026 Muniinfo'!E95</f>
        <v>Eligible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03B146219914A97B8C79149162F12" ma:contentTypeVersion="11" ma:contentTypeDescription="Create a new document." ma:contentTypeScope="" ma:versionID="115df3011547a4e4226e2f41561682b9">
  <xsd:schema xmlns:xsd="http://www.w3.org/2001/XMLSchema" xmlns:xs="http://www.w3.org/2001/XMLSchema" xmlns:p="http://schemas.microsoft.com/office/2006/metadata/properties" xmlns:ns2="c1d36098-1b9f-48f4-98c9-7755bcf1863c" xmlns:ns3="c0292616-dc43-4f66-90a2-9d1a4424c6fa" targetNamespace="http://schemas.microsoft.com/office/2006/metadata/properties" ma:root="true" ma:fieldsID="14368578b34dea6cd1ac9342923d9548" ns2:_="" ns3:_="">
    <xsd:import namespace="c1d36098-1b9f-48f4-98c9-7755bcf1863c"/>
    <xsd:import namespace="c0292616-dc43-4f66-90a2-9d1a4424c6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36098-1b9f-48f4-98c9-7755bcf18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92616-dc43-4f66-90a2-9d1a4424c6f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e1cdc8f-509a-4fd6-b63a-41e0f97ae99c}" ma:internalName="TaxCatchAll" ma:showField="CatchAllData" ma:web="c0292616-dc43-4f66-90a2-9d1a4424c6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292616-dc43-4f66-90a2-9d1a4424c6fa" xsi:nil="true"/>
    <lcf76f155ced4ddcb4097134ff3c332f xmlns="c1d36098-1b9f-48f4-98c9-7755bcf186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A887B1-A8FB-405E-A59D-FE4B42AAA023}"/>
</file>

<file path=customXml/itemProps2.xml><?xml version="1.0" encoding="utf-8"?>
<ds:datastoreItem xmlns:ds="http://schemas.openxmlformats.org/officeDocument/2006/customXml" ds:itemID="{DC771BA0-5A32-4ABC-921F-48C957A13D68}"/>
</file>

<file path=customXml/itemProps3.xml><?xml version="1.0" encoding="utf-8"?>
<ds:datastoreItem xmlns:ds="http://schemas.openxmlformats.org/officeDocument/2006/customXml" ds:itemID="{75B40990-11DF-46A4-8138-0A8B358479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</vt:lpstr>
      <vt:lpstr>2026 Muniinfo</vt:lpstr>
      <vt:lpstr>Crosswalk</vt:lpstr>
      <vt:lpstr>Form!Print_Area</vt:lpstr>
    </vt:vector>
  </TitlesOfParts>
  <Company>NJ Department of Community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Christopher</dc:creator>
  <cp:lastModifiedBy>Clayton, Spencer [DCA]</cp:lastModifiedBy>
  <cp:lastPrinted>2018-03-15T14:10:11Z</cp:lastPrinted>
  <dcterms:created xsi:type="dcterms:W3CDTF">2016-01-13T15:40:27Z</dcterms:created>
  <dcterms:modified xsi:type="dcterms:W3CDTF">2026-01-09T20:33:38Z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0x0101000A703B146219914A97B8C79149162F12</vt:lpwstr>
  </property>
</Properties>
</file>