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1895" activeTab="0"/>
  </bookViews>
  <sheets>
    <sheet name="2013 Taxes" sheetId="1" r:id="rId1"/>
  </sheets>
  <definedNames>
    <definedName name="_xlnm._FilterDatabase" localSheetId="0" hidden="1">'2013 Taxes'!$A$1:$AF$567</definedName>
    <definedName name="_xlnm.Print_Area" localSheetId="0">'2013 Taxes'!$A:$IV</definedName>
    <definedName name="_xlnm.Print_Titles" localSheetId="0">'2013 Taxes'!$A:$D,'2013 Taxes'!$1:$2</definedName>
  </definedNames>
  <calcPr fullCalcOnLoad="1"/>
</workbook>
</file>

<file path=xl/sharedStrings.xml><?xml version="1.0" encoding="utf-8"?>
<sst xmlns="http://schemas.openxmlformats.org/spreadsheetml/2006/main" count="1754" uniqueCount="1170">
  <si>
    <t>MUNI-</t>
  </si>
  <si>
    <t>MUNICIPALITY</t>
  </si>
  <si>
    <t>COUNTY</t>
  </si>
  <si>
    <t>Status</t>
  </si>
  <si>
    <t>R/E</t>
  </si>
  <si>
    <t>Net Valuation Taxable (Col. 6)</t>
  </si>
  <si>
    <t>State Equalization Table Average Ratio</t>
  </si>
  <si>
    <t>State Equalization Table Average Ratio (Decimal Form)</t>
  </si>
  <si>
    <t>Net County Taxes Apportioned Less Col 12AV</t>
  </si>
  <si>
    <t>County Library Taxes</t>
  </si>
  <si>
    <t>Local Health Services Taxes</t>
  </si>
  <si>
    <t>County Open Space Preservation Trust Fund</t>
  </si>
  <si>
    <t>Total County Levy</t>
  </si>
  <si>
    <t>As Required by District School Budget</t>
  </si>
  <si>
    <t>Regional Consolidated and Joint School Budget</t>
  </si>
  <si>
    <t>As Required by Local Municipal Budget</t>
  </si>
  <si>
    <t>Total School Levy</t>
  </si>
  <si>
    <t>Local Municipal Purposes</t>
  </si>
  <si>
    <t>Local Municipal Open Space</t>
  </si>
  <si>
    <t>Minimum Library Tax</t>
  </si>
  <si>
    <t>Total Local Municipal Tax Levy</t>
  </si>
  <si>
    <t>Total Levy on Which Tax Rate is Computed</t>
  </si>
  <si>
    <t>CY Municipal Rate</t>
  </si>
  <si>
    <t>CY Municipal Library Rate</t>
  </si>
  <si>
    <t>CY Municipal Open Space Rate</t>
  </si>
  <si>
    <t>CY Total Municipal Rate</t>
  </si>
  <si>
    <t>CY School Rate</t>
  </si>
  <si>
    <t>CY County Rate</t>
  </si>
  <si>
    <t>REAP Credit Rate</t>
  </si>
  <si>
    <t>CY Total Rate</t>
  </si>
  <si>
    <t>Average Residential Property Value</t>
  </si>
  <si>
    <t>Average Total Property Taxes</t>
  </si>
  <si>
    <t>CY Equalized Value</t>
  </si>
  <si>
    <t>CY County EQ Rate</t>
  </si>
  <si>
    <t>CY School EQ Rate</t>
  </si>
  <si>
    <t>CY Total Municipal EQ Rate</t>
  </si>
  <si>
    <t>CY Total EQ Rate (REAP Not Included)</t>
  </si>
  <si>
    <t>0101</t>
  </si>
  <si>
    <t>Absecon City</t>
  </si>
  <si>
    <t>Atlantic</t>
  </si>
  <si>
    <t>0102</t>
  </si>
  <si>
    <t>Atlantic City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</si>
  <si>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</si>
  <si>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</si>
  <si>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</si>
  <si>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</si>
  <si>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</si>
  <si>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</si>
  <si>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</si>
  <si>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</si>
  <si>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</si>
  <si>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</si>
  <si>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</si>
  <si>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</si>
  <si>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</si>
  <si>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</si>
  <si>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</si>
  <si>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</si>
  <si>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</si>
  <si>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</si>
  <si>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</si>
  <si>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</si>
  <si>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</si>
  <si>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Hammonton Township</t>
  </si>
  <si>
    <t>0114</t>
  </si>
  <si>
    <t>Linwood City</t>
  </si>
  <si>
    <t>0115</t>
  </si>
  <si>
    <t>Longport Borough</t>
  </si>
  <si>
    <t>0116</t>
  </si>
  <si>
    <t>Margate City</t>
  </si>
  <si>
    <t>0117</t>
  </si>
  <si>
    <t>Mullica Township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</si>
  <si>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</si>
  <si>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</si>
  <si>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</si>
  <si>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</si>
  <si>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</si>
  <si>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</si>
  <si>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</si>
  <si>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</si>
  <si>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</si>
  <si>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</si>
  <si>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</si>
  <si>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</si>
  <si>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0201</t>
  </si>
  <si>
    <t>Allendale Borough</t>
  </si>
  <si>
    <t>Bergen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</si>
  <si>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</si>
  <si>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</si>
  <si>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</si>
  <si>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</si>
  <si>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</si>
  <si>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</si>
  <si>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</si>
  <si>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</si>
  <si>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</si>
  <si>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</si>
  <si>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</si>
  <si>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</si>
  <si>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</si>
  <si>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</si>
  <si>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</si>
  <si>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</si>
  <si>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</si>
  <si>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</si>
  <si>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</si>
  <si>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</si>
  <si>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</si>
  <si>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</si>
  <si>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</si>
  <si>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</si>
  <si>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</si>
  <si>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</si>
  <si>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</si>
  <si>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</si>
  <si>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</si>
  <si>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</si>
  <si>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</si>
  <si>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</si>
  <si>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</si>
  <si>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</si>
  <si>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</si>
  <si>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</si>
  <si>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</si>
  <si>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</si>
  <si>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</si>
  <si>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</si>
  <si>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</si>
  <si>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</si>
  <si>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</si>
  <si>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</si>
  <si>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</si>
  <si>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</si>
  <si>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</si>
  <si>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</si>
  <si>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</si>
  <si>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</si>
  <si>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</si>
  <si>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</si>
  <si>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</si>
  <si>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</si>
  <si>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</si>
  <si>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</si>
  <si>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</si>
  <si>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</si>
  <si>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</si>
  <si>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</si>
  <si>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</si>
  <si>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</si>
  <si>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</si>
  <si>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</si>
  <si>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</si>
  <si>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</si>
  <si>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</si>
  <si>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</si>
  <si>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</si>
  <si>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</si>
  <si>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</si>
  <si>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</si>
  <si>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</si>
  <si>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</si>
  <si>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</si>
  <si>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</si>
  <si>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</si>
  <si>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</si>
  <si>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</si>
  <si>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</si>
  <si>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</si>
  <si>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</si>
  <si>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</si>
  <si>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</si>
  <si>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</si>
  <si>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</si>
  <si>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</si>
  <si>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</si>
  <si>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</si>
  <si>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</si>
  <si>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</si>
  <si>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</si>
  <si>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</si>
  <si>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</si>
  <si>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</si>
  <si>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</si>
  <si>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</si>
  <si>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</si>
  <si>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</si>
  <si>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</si>
  <si>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</si>
  <si>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</si>
  <si>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</si>
  <si>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</si>
  <si>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</si>
  <si>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</si>
  <si>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</si>
  <si>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</si>
  <si>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</si>
  <si>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</si>
  <si>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</si>
  <si>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</si>
  <si>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</si>
  <si>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</si>
  <si>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</si>
  <si>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South Hackensack Township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</si>
  <si>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</si>
  <si>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</si>
  <si>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</si>
  <si>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</si>
  <si>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</si>
  <si>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</si>
  <si>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</si>
  <si>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</si>
  <si>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</si>
  <si>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</si>
  <si>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</si>
  <si>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</si>
  <si>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</si>
  <si>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</si>
  <si>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</si>
  <si>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</si>
  <si>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</si>
  <si>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</si>
  <si>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</si>
  <si>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Wood-Ridge Borough</t>
  </si>
  <si>
    <t>0270</t>
  </si>
  <si>
    <t>Wyckoff Township</t>
  </si>
  <si>
    <t>0301</t>
  </si>
  <si>
    <t>Bass River Township</t>
  </si>
  <si>
    <t>Burlington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</si>
  <si>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</si>
  <si>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</si>
  <si>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</si>
  <si>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</si>
  <si>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</si>
  <si>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</si>
  <si>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</si>
  <si>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</si>
  <si>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</si>
  <si>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</si>
  <si>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</si>
  <si>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</si>
  <si>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</si>
  <si>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</si>
  <si>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</si>
  <si>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</si>
  <si>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</si>
  <si>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</si>
  <si>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</si>
  <si>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</si>
  <si>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</si>
  <si>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</si>
  <si>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</si>
  <si>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</si>
  <si>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</si>
  <si>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</si>
  <si>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</si>
  <si>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</si>
  <si>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</si>
  <si>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</si>
  <si>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</si>
  <si>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</si>
  <si>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</si>
  <si>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</si>
  <si>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</si>
  <si>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Maple Shade Borough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</si>
  <si>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</si>
  <si>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</si>
  <si>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</si>
  <si>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</si>
  <si>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</si>
  <si>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</si>
  <si>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</si>
  <si>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</si>
  <si>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</si>
  <si>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</si>
  <si>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</si>
  <si>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</si>
  <si>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</si>
  <si>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</si>
  <si>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</si>
  <si>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</si>
  <si>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</si>
  <si>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</si>
  <si>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</si>
  <si>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</si>
  <si>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</si>
  <si>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</si>
  <si>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</si>
  <si>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</si>
  <si>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</si>
  <si>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</si>
  <si>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</si>
  <si>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</si>
  <si>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</si>
  <si>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</si>
  <si>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</si>
  <si>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</si>
  <si>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</si>
  <si>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</si>
  <si>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</si>
  <si>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</si>
  <si>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</si>
  <si>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</si>
  <si>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</si>
  <si>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</si>
  <si>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</si>
  <si>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0401</t>
  </si>
  <si>
    <t>Audubon Borough</t>
  </si>
  <si>
    <t>Camden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</si>
  <si>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</si>
  <si>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</si>
  <si>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</si>
  <si>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</si>
  <si>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</si>
  <si>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</si>
  <si>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</si>
  <si>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</si>
  <si>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</si>
  <si>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</si>
  <si>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</si>
  <si>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</si>
  <si>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</si>
  <si>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</si>
  <si>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</si>
  <si>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</si>
  <si>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</si>
  <si>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</si>
  <si>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</si>
  <si>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</si>
  <si>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</si>
  <si>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</si>
  <si>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</si>
  <si>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</si>
  <si>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</si>
  <si>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</si>
  <si>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</si>
  <si>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</si>
  <si>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</si>
  <si>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</si>
  <si>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</si>
  <si>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</si>
  <si>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</si>
  <si>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</si>
  <si>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</si>
  <si>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</si>
  <si>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</si>
  <si>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</si>
  <si>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</si>
  <si>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</si>
  <si>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</si>
  <si>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</si>
  <si>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</si>
  <si>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</si>
  <si>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</si>
  <si>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</si>
  <si>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</si>
  <si>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Ephraim Borough</t>
  </si>
  <si>
    <t>0426</t>
  </si>
  <si>
    <t>Oaklyn Borough</t>
  </si>
  <si>
    <t>0427</t>
  </si>
  <si>
    <t>Pennsauken Township</t>
  </si>
  <si>
    <t>0428</t>
  </si>
  <si>
    <t>Pine Hill Borough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</si>
  <si>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</si>
  <si>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</si>
  <si>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</si>
  <si>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</si>
  <si>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</si>
  <si>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</si>
  <si>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</si>
  <si>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</si>
  <si>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</si>
  <si>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</si>
  <si>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</si>
  <si>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</si>
  <si>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</si>
  <si>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</si>
  <si>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</si>
  <si>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</si>
  <si>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</si>
  <si>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</si>
  <si>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0501</t>
  </si>
  <si>
    <t>Avalon Borough</t>
  </si>
  <si>
    <t>Cape May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</si>
  <si>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</si>
  <si>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</si>
  <si>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</si>
  <si>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</si>
  <si>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</si>
  <si>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</si>
  <si>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</si>
  <si>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</si>
  <si>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</si>
  <si>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</si>
  <si>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</si>
  <si>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</si>
  <si>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</si>
  <si>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 City</t>
  </si>
  <si>
    <t>0509</t>
  </si>
  <si>
    <t>Sea Isle City</t>
  </si>
  <si>
    <t>0510</t>
  </si>
  <si>
    <t>Stone Harbor Borough</t>
  </si>
  <si>
    <t>0511</t>
  </si>
  <si>
    <t>Upper Township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</si>
  <si>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</si>
  <si>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</si>
  <si>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</si>
  <si>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</si>
  <si>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</si>
  <si>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</si>
  <si>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</si>
  <si>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</si>
  <si>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</si>
  <si>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Woodbine Borough</t>
  </si>
  <si>
    <t>0601</t>
  </si>
  <si>
    <t>Bridgeton City</t>
  </si>
  <si>
    <t>Cumberland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</si>
  <si>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</si>
  <si>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</si>
  <si>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</si>
  <si>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</si>
  <si>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</si>
  <si>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</si>
  <si>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</si>
  <si>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Township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</si>
  <si>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</si>
  <si>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</si>
  <si>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</si>
  <si>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</si>
  <si>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</si>
  <si>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</si>
  <si>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</si>
  <si>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</si>
  <si>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</si>
  <si>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</si>
  <si>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</si>
  <si>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</si>
  <si>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</si>
  <si>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</si>
  <si>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</si>
  <si>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</si>
  <si>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</si>
  <si>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</si>
  <si>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0701</t>
  </si>
  <si>
    <t>Belleville Township</t>
  </si>
  <si>
    <t>Essex</t>
  </si>
  <si>
    <t>0702</t>
  </si>
  <si>
    <t>Bloomfield Township</t>
  </si>
  <si>
    <t>0703</t>
  </si>
  <si>
    <t>Caldwell Township</t>
  </si>
  <si>
    <t>0704</t>
  </si>
  <si>
    <t>Cedar Grove Township</t>
  </si>
  <si>
    <t>0705</t>
  </si>
  <si>
    <t>East Orange City</t>
  </si>
  <si>
    <t>0706</t>
  </si>
  <si>
    <t>Essex Fells Township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</si>
  <si>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</si>
  <si>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</si>
  <si>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</si>
  <si>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</si>
  <si>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</si>
  <si>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</si>
  <si>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</si>
  <si>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0711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</si>
  <si>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</si>
  <si>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</si>
  <si>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</si>
  <si>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</si>
  <si>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</si>
  <si>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</si>
  <si>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</si>
  <si>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</si>
  <si>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</si>
  <si>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</si>
  <si>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</si>
  <si>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</si>
  <si>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Orange City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</si>
  <si>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</si>
  <si>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</si>
  <si>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</si>
  <si>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</si>
  <si>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</si>
  <si>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</si>
  <si>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</si>
  <si>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</si>
  <si>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</si>
  <si>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</si>
  <si>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0801</t>
  </si>
  <si>
    <t>Clayton Borough</t>
  </si>
  <si>
    <t>Gloucester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</si>
  <si>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</si>
  <si>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</si>
  <si>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</si>
  <si>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</si>
  <si>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</si>
  <si>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</si>
  <si>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</si>
  <si>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</si>
  <si>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</si>
  <si>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</si>
  <si>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</si>
  <si>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</si>
  <si>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</si>
  <si>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</si>
  <si>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</si>
  <si>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</si>
  <si>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</si>
  <si>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</si>
  <si>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</si>
  <si>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</si>
  <si>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</si>
  <si>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</si>
  <si>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</si>
  <si>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</si>
  <si>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</si>
  <si>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0815</t>
  </si>
  <si>
    <t>Pitman Borough</t>
  </si>
  <si>
    <t>0816</t>
  </si>
  <si>
    <t>South Harrison Township</t>
  </si>
  <si>
    <t>0817</t>
  </si>
  <si>
    <t>Swedesboro Borough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</si>
  <si>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</si>
  <si>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</si>
  <si>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</si>
  <si>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</si>
  <si>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</si>
  <si>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</si>
  <si>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</si>
  <si>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</si>
  <si>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</si>
  <si>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</si>
  <si>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</si>
  <si>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</si>
  <si>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</si>
  <si>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0901</t>
  </si>
  <si>
    <t>Bayonne City</t>
  </si>
  <si>
    <t>Hudson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</si>
  <si>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</si>
  <si>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</si>
  <si>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</si>
  <si>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</si>
  <si>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</si>
  <si>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</si>
  <si>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</si>
  <si>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</si>
  <si>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</si>
  <si>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</si>
  <si>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</si>
  <si>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</si>
  <si>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</si>
  <si>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</si>
  <si>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</si>
  <si>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</si>
  <si>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</si>
  <si>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 City</t>
  </si>
  <si>
    <t>0911</t>
  </si>
  <si>
    <t>Weehawken Township</t>
  </si>
  <si>
    <t>0912</t>
  </si>
  <si>
    <t>West New York Town</t>
  </si>
  <si>
    <t>1001</t>
  </si>
  <si>
    <t>Alexandria Township</t>
  </si>
  <si>
    <t>Hunterdon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</si>
  <si>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</si>
  <si>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</si>
  <si>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</si>
  <si>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</si>
  <si>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</si>
  <si>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</si>
  <si>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</si>
  <si>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</si>
  <si>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</si>
  <si>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</si>
  <si>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</si>
  <si>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</si>
  <si>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</si>
  <si>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</si>
  <si>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</si>
  <si>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</si>
  <si>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</si>
  <si>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</si>
  <si>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</si>
  <si>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</si>
  <si>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</si>
  <si>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</si>
  <si>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</si>
  <si>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</si>
  <si>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</si>
  <si>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</si>
  <si>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</si>
  <si>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</si>
  <si>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</si>
  <si>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</si>
  <si>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</si>
  <si>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</si>
  <si>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</si>
  <si>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</si>
  <si>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</si>
  <si>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</si>
  <si>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</si>
  <si>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</si>
  <si>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</si>
  <si>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</si>
  <si>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</si>
  <si>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</si>
  <si>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</si>
  <si>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</si>
  <si>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</si>
  <si>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</si>
  <si>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</si>
  <si>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</si>
  <si>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</si>
  <si>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1101</t>
  </si>
  <si>
    <t>East Windsor Township</t>
  </si>
  <si>
    <t>Mercer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</si>
  <si>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</si>
  <si>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</si>
  <si>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</si>
  <si>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</si>
  <si>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</si>
  <si>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</si>
  <si>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</si>
  <si>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</si>
  <si>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</si>
  <si>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</si>
  <si>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</si>
  <si>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1111</t>
  </si>
  <si>
    <t>Trenton City</t>
  </si>
  <si>
    <t>1112</t>
  </si>
  <si>
    <t>Robbinsville Township</t>
  </si>
  <si>
    <t>1113</t>
  </si>
  <si>
    <t>West Windsor Township</t>
  </si>
  <si>
    <t>1114</t>
  </si>
  <si>
    <t>Princeton</t>
  </si>
  <si>
    <t>1201</t>
  </si>
  <si>
    <t>Carteret Borough</t>
  </si>
  <si>
    <t>Middlesex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</si>
  <si>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</si>
  <si>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</si>
  <si>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</si>
  <si>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</si>
  <si>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</si>
  <si>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</si>
  <si>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</si>
  <si>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</si>
  <si>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</si>
  <si>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</si>
  <si>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</si>
  <si>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</si>
  <si>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</si>
  <si>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</si>
  <si>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</si>
  <si>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</si>
  <si>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</si>
  <si>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</si>
  <si>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</si>
  <si>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</si>
  <si>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</si>
  <si>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</si>
  <si>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</si>
  <si>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</si>
  <si>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New Brunswick City</t>
  </si>
  <si>
    <t>1215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</si>
  <si>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</si>
  <si>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</si>
  <si>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</si>
  <si>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</si>
  <si>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</si>
  <si>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</si>
  <si>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</si>
  <si>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</si>
  <si>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</si>
  <si>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</si>
  <si>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</si>
  <si>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</si>
  <si>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</si>
  <si>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</si>
  <si>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</si>
  <si>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</si>
  <si>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</si>
  <si>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</si>
  <si>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</si>
  <si>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</si>
  <si>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</si>
  <si>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1301</t>
  </si>
  <si>
    <t>Allenhurst Borough</t>
  </si>
  <si>
    <t>Monmouth</t>
  </si>
  <si>
    <t>1302</t>
  </si>
  <si>
    <t>Allentown Borough</t>
  </si>
  <si>
    <t>1303</t>
  </si>
  <si>
    <t>Asbury Park City</t>
  </si>
  <si>
    <t>1304</t>
  </si>
  <si>
    <t>Atlantic Highlands Borough</t>
  </si>
  <si>
    <t>1305</t>
  </si>
  <si>
    <t>Avon-by-the-Sea Borough</t>
  </si>
  <si>
    <t>1306</t>
  </si>
  <si>
    <t>Belmar Borough</t>
  </si>
  <si>
    <t>1307</t>
  </si>
  <si>
    <t>Bradley Beach Borough</t>
  </si>
  <si>
    <t>1308</t>
  </si>
  <si>
    <t>Brielle Borough</t>
  </si>
  <si>
    <t>1309</t>
  </si>
  <si>
    <t>Colts Neck Township</t>
  </si>
  <si>
    <t>1310</t>
  </si>
  <si>
    <t>Deal Borough</t>
  </si>
  <si>
    <t>1311</t>
  </si>
  <si>
    <t>Eatontown Borough</t>
  </si>
  <si>
    <t>1312</t>
  </si>
  <si>
    <t>Englishtown Borough</t>
  </si>
  <si>
    <t>1313</t>
  </si>
  <si>
    <t>Fair Haven Borough</t>
  </si>
  <si>
    <t>1314</t>
  </si>
  <si>
    <t>Farmingdale Borough</t>
  </si>
  <si>
    <t>1315</t>
  </si>
  <si>
    <t>Freehold Borough</t>
  </si>
  <si>
    <t>1316</t>
  </si>
  <si>
    <t>Freehold Township</t>
  </si>
  <si>
    <t>1317</t>
  </si>
  <si>
    <t>Highlands Borough</t>
  </si>
  <si>
    <t>1318</t>
  </si>
  <si>
    <t>Holmdel Township</t>
  </si>
  <si>
    <t>1319</t>
  </si>
  <si>
    <t>Howell Township</t>
  </si>
  <si>
    <t>1320</t>
  </si>
  <si>
    <t>Interlaken Borough</t>
  </si>
  <si>
    <t>1321</t>
  </si>
  <si>
    <t>Keansburg Borough</t>
  </si>
  <si>
    <t>1322</t>
  </si>
  <si>
    <t>Keyport Borough</t>
  </si>
  <si>
    <t>1323</t>
  </si>
  <si>
    <t>Little Silver Borough</t>
  </si>
  <si>
    <t>1324</t>
  </si>
  <si>
    <t>Loch Arbour Village</t>
  </si>
  <si>
    <t>1325</t>
  </si>
  <si>
    <t>Long Branch City</t>
  </si>
  <si>
    <t>1326</t>
  </si>
  <si>
    <t>Manalapan Township</t>
  </si>
  <si>
    <t>1327</t>
  </si>
  <si>
    <t>Manasquan Borough</t>
  </si>
  <si>
    <t>1328</t>
  </si>
  <si>
    <t>Marlboro Township</t>
  </si>
  <si>
    <t>1329</t>
  </si>
  <si>
    <t>Matawan Borough</t>
  </si>
  <si>
    <t>1330</t>
  </si>
  <si>
    <t>Aberdeen Township</t>
  </si>
  <si>
    <t>1331</t>
  </si>
  <si>
    <t>Middletown Township</t>
  </si>
  <si>
    <t>1332</t>
  </si>
  <si>
    <t>Millstone Township</t>
  </si>
  <si>
    <t>1333</t>
  </si>
  <si>
    <t>Monmouth Beach Borough</t>
  </si>
  <si>
    <t>1334</t>
  </si>
  <si>
    <t>Neptune Township</t>
  </si>
  <si>
    <t>1335</t>
  </si>
  <si>
    <t>Neptune City Borough</t>
  </si>
  <si>
    <t>1336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</si>
  <si>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</si>
  <si>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</si>
  <si>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</si>
  <si>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</si>
  <si>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</si>
  <si>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</si>
  <si>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</si>
  <si>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</si>
  <si>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</si>
  <si>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</si>
  <si>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</si>
  <si>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</si>
  <si>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</si>
  <si>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</si>
  <si>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</si>
  <si>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</si>
  <si>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</si>
  <si>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</si>
  <si>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</si>
  <si>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</si>
  <si>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</si>
  <si>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</si>
  <si>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Lake Como Borough (South Belmar)</t>
  </si>
  <si>
    <t>1348</t>
  </si>
  <si>
    <t>Spring Lake Borough</t>
  </si>
  <si>
    <t>1349</t>
  </si>
  <si>
    <t>Spring Lake Heights Borough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</si>
  <si>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</si>
  <si>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</si>
  <si>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</si>
  <si>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</si>
  <si>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</si>
  <si>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</si>
  <si>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</si>
  <si>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</si>
  <si>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1401</t>
  </si>
  <si>
    <t>Boonton Town</t>
  </si>
  <si>
    <t>Morris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</si>
  <si>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</si>
  <si>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</si>
  <si>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</si>
  <si>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</si>
  <si>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</si>
  <si>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</si>
  <si>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</si>
  <si>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</si>
  <si>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</si>
  <si>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</si>
  <si>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</si>
  <si>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</si>
  <si>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</si>
  <si>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</si>
  <si>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</si>
  <si>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</si>
  <si>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</si>
  <si>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</si>
  <si>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</si>
  <si>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</si>
  <si>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</si>
  <si>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</si>
  <si>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</si>
  <si>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</si>
  <si>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</si>
  <si>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</si>
  <si>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</si>
  <si>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</si>
  <si>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</si>
  <si>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</si>
  <si>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</si>
  <si>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</si>
  <si>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</si>
  <si>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</si>
  <si>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</si>
  <si>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</si>
  <si>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</si>
  <si>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</si>
  <si>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</si>
  <si>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</si>
  <si>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</si>
  <si>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</si>
  <si>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</si>
  <si>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</si>
  <si>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</si>
  <si>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</si>
  <si>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</si>
  <si>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</si>
  <si>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</si>
  <si>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</si>
  <si>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</si>
  <si>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</si>
  <si>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</si>
  <si>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</si>
  <si>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</si>
  <si>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Township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</si>
  <si>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</si>
  <si>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</si>
  <si>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</si>
  <si>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</si>
  <si>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</si>
  <si>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</si>
  <si>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</si>
  <si>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</si>
  <si>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</si>
  <si>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</si>
  <si>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</si>
  <si>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</si>
  <si>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</si>
  <si>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</si>
  <si>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</si>
  <si>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</si>
  <si>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</si>
  <si>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</si>
  <si>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</si>
  <si>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1501</t>
  </si>
  <si>
    <t>Barnegat Light Borough</t>
  </si>
  <si>
    <t>Ocean</t>
  </si>
  <si>
    <t>1502</t>
  </si>
  <si>
    <t>Bay Head Borough</t>
  </si>
  <si>
    <t>1503</t>
  </si>
  <si>
    <t>Beach Haven Borough</t>
  </si>
  <si>
    <t>1504</t>
  </si>
  <si>
    <t>Beachwood Borough</t>
  </si>
  <si>
    <t>1505</t>
  </si>
  <si>
    <t>Berkeley Township</t>
  </si>
  <si>
    <t>1506</t>
  </si>
  <si>
    <t>Brick Township</t>
  </si>
  <si>
    <t>1507</t>
  </si>
  <si>
    <t>Toms River Township</t>
  </si>
  <si>
    <t>1508</t>
  </si>
  <si>
    <t>Eagleswood Township</t>
  </si>
  <si>
    <t>1509</t>
  </si>
  <si>
    <t>Harvey Cedars Borough</t>
  </si>
  <si>
    <t>1510</t>
  </si>
  <si>
    <t>Island Heights Borough</t>
  </si>
  <si>
    <t>1511</t>
  </si>
  <si>
    <t>Jackson Township</t>
  </si>
  <si>
    <t>1512</t>
  </si>
  <si>
    <t>Lacey Township</t>
  </si>
  <si>
    <t>1513</t>
  </si>
  <si>
    <t>Lakehurst Borough</t>
  </si>
  <si>
    <t>1514</t>
  </si>
  <si>
    <t>Lakewood Township</t>
  </si>
  <si>
    <t>1515</t>
  </si>
  <si>
    <t>Lavallette Borough</t>
  </si>
  <si>
    <t>1516</t>
  </si>
  <si>
    <t>Little Egg Harbor Township</t>
  </si>
  <si>
    <t>1517</t>
  </si>
  <si>
    <t>Long Beach Township</t>
  </si>
  <si>
    <t>1518</t>
  </si>
  <si>
    <t>Manchester Township</t>
  </si>
  <si>
    <t>1519</t>
  </si>
  <si>
    <t>Mantoloking Borough</t>
  </si>
  <si>
    <t>1520</t>
  </si>
  <si>
    <t>1521</t>
  </si>
  <si>
    <t>Ocean Gate Borough</t>
  </si>
  <si>
    <t>1522</t>
  </si>
  <si>
    <t>Pine Beach Borough</t>
  </si>
  <si>
    <t>1523</t>
  </si>
  <si>
    <t>Plumsted Township</t>
  </si>
  <si>
    <t>1524</t>
  </si>
  <si>
    <t>Point Pleasant Borough</t>
  </si>
  <si>
    <t>1525</t>
  </si>
  <si>
    <t>Point Pleasant Beach Borough</t>
  </si>
  <si>
    <t>1526</t>
  </si>
  <si>
    <t>Seaside Heights Borough</t>
  </si>
  <si>
    <t>1527</t>
  </si>
  <si>
    <t>Seaside Park Borough</t>
  </si>
  <si>
    <t>1528</t>
  </si>
  <si>
    <t>Ship Bottom Borough</t>
  </si>
  <si>
    <t>1529</t>
  </si>
  <si>
    <t>South Toms River Borough</t>
  </si>
  <si>
    <t>1530</t>
  </si>
  <si>
    <t>Stafford Township</t>
  </si>
  <si>
    <t>1531</t>
  </si>
  <si>
    <t>Surf City Borough</t>
  </si>
  <si>
    <t>1532</t>
  </si>
  <si>
    <t>Tuckerton Borough</t>
  </si>
  <si>
    <t>1533</t>
  </si>
  <si>
    <t>Barnegat Township</t>
  </si>
  <si>
    <t>1601</t>
  </si>
  <si>
    <t>Bloomingdale Borough</t>
  </si>
  <si>
    <t>Passaic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</si>
  <si>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</si>
  <si>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</si>
  <si>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</si>
  <si>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</si>
  <si>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</si>
  <si>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</si>
  <si>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</si>
  <si>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</si>
  <si>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</si>
  <si>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</si>
  <si>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</si>
  <si>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</si>
  <si>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</si>
  <si>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</si>
  <si>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</si>
  <si>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</si>
  <si>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</si>
  <si>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</si>
  <si>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</si>
  <si>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</si>
  <si>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</si>
  <si>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</si>
  <si>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</si>
  <si>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</si>
  <si>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</si>
  <si>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</si>
  <si>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</si>
  <si>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</si>
  <si>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</si>
  <si>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Woodland Park Borough</t>
  </si>
  <si>
    <t>1701</t>
  </si>
  <si>
    <t>Alloway Township</t>
  </si>
  <si>
    <t>Salem</t>
  </si>
  <si>
    <t>1702</t>
  </si>
  <si>
    <t>Elmer Borough</t>
  </si>
  <si>
    <t>1703</t>
  </si>
  <si>
    <t>Elsinboro Township</t>
  </si>
  <si>
    <t>1704</t>
  </si>
  <si>
    <t>Lower Alloways Creek Township</t>
  </si>
  <si>
    <t>1705</t>
  </si>
  <si>
    <t>Mannington Township</t>
  </si>
  <si>
    <t>1706</t>
  </si>
  <si>
    <t>Oldmans Township</t>
  </si>
  <si>
    <t>1707</t>
  </si>
  <si>
    <t>Penns Grove Borough</t>
  </si>
  <si>
    <t>1708</t>
  </si>
  <si>
    <t>Pennsville Township</t>
  </si>
  <si>
    <t>1709</t>
  </si>
  <si>
    <t>Pilesgrove Township</t>
  </si>
  <si>
    <t>1710</t>
  </si>
  <si>
    <t>Pittsgrove Township</t>
  </si>
  <si>
    <t>1711</t>
  </si>
  <si>
    <t>Quinton Township</t>
  </si>
  <si>
    <t>1712</t>
  </si>
  <si>
    <t>Salem City</t>
  </si>
  <si>
    <t>1713</t>
  </si>
  <si>
    <t>Carneys Point Township</t>
  </si>
  <si>
    <t>1714</t>
  </si>
  <si>
    <t>Upper Pittsgrove Township</t>
  </si>
  <si>
    <t>1715</t>
  </si>
  <si>
    <t>Woodstown Borough</t>
  </si>
  <si>
    <t>1801</t>
  </si>
  <si>
    <t>Bedminster Township</t>
  </si>
  <si>
    <t>Somerset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</si>
  <si>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</si>
  <si>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</si>
  <si>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</si>
  <si>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</si>
  <si>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</si>
  <si>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</si>
  <si>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</si>
  <si>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</si>
  <si>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</si>
  <si>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</si>
  <si>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</si>
  <si>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</si>
  <si>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</si>
  <si>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</si>
  <si>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</si>
  <si>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</si>
  <si>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</si>
  <si>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</si>
  <si>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</si>
  <si>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</si>
  <si>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</si>
  <si>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</si>
  <si>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</si>
  <si>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</si>
  <si>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</si>
  <si>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</si>
  <si>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Peapack-Gladstone Borough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</si>
  <si>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</si>
  <si>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</si>
  <si>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</si>
  <si>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</si>
  <si>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</si>
  <si>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</si>
  <si>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</si>
  <si>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South Bound Brook Borough</t>
  </si>
  <si>
    <t>1820</t>
  </si>
  <si>
    <t>Warren Township</t>
  </si>
  <si>
    <t>1821</t>
  </si>
  <si>
    <t>Watchung Borough</t>
  </si>
  <si>
    <t>1901</t>
  </si>
  <si>
    <t>Andover Borough</t>
  </si>
  <si>
    <t>Sussex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</si>
  <si>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</si>
  <si>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</si>
  <si>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</si>
  <si>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</si>
  <si>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</si>
  <si>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</si>
  <si>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</si>
  <si>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</si>
  <si>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</si>
  <si>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</si>
  <si>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</si>
  <si>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</si>
  <si>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</si>
  <si>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</si>
  <si>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</si>
  <si>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</si>
  <si>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</si>
  <si>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</si>
  <si>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</si>
  <si>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</si>
  <si>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</si>
  <si>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</si>
  <si>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</si>
  <si>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</si>
  <si>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</si>
  <si>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</si>
  <si>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</si>
  <si>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</si>
  <si>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</si>
  <si>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</si>
  <si>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</si>
  <si>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</si>
  <si>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</si>
  <si>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</si>
  <si>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</si>
  <si>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</si>
  <si>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</si>
  <si>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</si>
  <si>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</si>
  <si>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</si>
  <si>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</si>
  <si>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Vernon Township</t>
  </si>
  <si>
    <t>1923</t>
  </si>
  <si>
    <t>Walpack Township</t>
  </si>
  <si>
    <t>1924</t>
  </si>
  <si>
    <t>Wantage Township</t>
  </si>
  <si>
    <t>2001</t>
  </si>
  <si>
    <t>Berkeley Heights Township</t>
  </si>
  <si>
    <t>Union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</si>
  <si>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</si>
  <si>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</si>
  <si>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</si>
  <si>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</si>
  <si>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</si>
  <si>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</si>
  <si>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</si>
  <si>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</si>
  <si>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</si>
  <si>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</si>
  <si>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</si>
  <si>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</si>
  <si>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</si>
  <si>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</si>
  <si>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</si>
  <si>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</si>
  <si>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</si>
  <si>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</si>
  <si>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</si>
  <si>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</si>
  <si>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</si>
  <si>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</si>
  <si>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</si>
  <si>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</si>
  <si>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</si>
  <si>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</si>
  <si>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</si>
  <si>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</si>
  <si>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</si>
  <si>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</si>
  <si>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</si>
  <si>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</si>
  <si>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</si>
  <si>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</si>
  <si>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</si>
  <si>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</si>
  <si>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</si>
  <si>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</si>
  <si>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</si>
  <si>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Allamuchy Township</t>
  </si>
  <si>
    <t>Warren</t>
  </si>
  <si>
    <t>2102</t>
  </si>
  <si>
    <t>Alpha Borough</t>
  </si>
  <si>
    <t>2103</t>
  </si>
  <si>
    <t>Belvidere Town</t>
  </si>
  <si>
    <t>2104</t>
  </si>
  <si>
    <t>Blairstown Township</t>
  </si>
  <si>
    <t>2105</t>
  </si>
  <si>
    <t>2106</t>
  </si>
  <si>
    <t>Frelinghuysen Township</t>
  </si>
  <si>
    <t>2107</t>
  </si>
  <si>
    <t>2108</t>
  </si>
  <si>
    <t>Hackettstown Town</t>
  </si>
  <si>
    <t>2109</t>
  </si>
  <si>
    <t>Hardwick Township</t>
  </si>
  <si>
    <t>2110</t>
  </si>
  <si>
    <t>Harmony Township</t>
  </si>
  <si>
    <t>2111</t>
  </si>
  <si>
    <t>Hope Township</t>
  </si>
  <si>
    <t>2112</t>
  </si>
  <si>
    <t>Independence Township</t>
  </si>
  <si>
    <t>2113</t>
  </si>
  <si>
    <t>Knowlton Township</t>
  </si>
  <si>
    <t>2114</t>
  </si>
  <si>
    <t>Liberty Township</t>
  </si>
  <si>
    <t>2115</t>
  </si>
  <si>
    <t>Lopatcong Township</t>
  </si>
  <si>
    <t>2116</t>
  </si>
  <si>
    <t>2117</t>
  </si>
  <si>
    <t>Oxford Township</t>
  </si>
  <si>
    <t>2119</t>
  </si>
  <si>
    <t>Phillipsburg Town</t>
  </si>
  <si>
    <t>2120</t>
  </si>
  <si>
    <t>Pohatcong Township</t>
  </si>
  <si>
    <t>2121</t>
  </si>
  <si>
    <t>Washington Borough</t>
  </si>
  <si>
    <t>2122</t>
  </si>
  <si>
    <t>2123</t>
  </si>
  <si>
    <t>White Township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</si>
</sst>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0_)"/>
    <numFmt numFmtId="166" formatCode="0.0000_)"/>
    <numFmt numFmtId="167" formatCode="_(* #,##0_);_(* \(#,##0\);_(* &quot;-&quot;??_);_(@_)"/>
    <numFmt numFmtId="168" formatCode="&quot;$&quot;#,##0"/>
    <numFmt numFmtId="169" formatCode="0.0%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3"/>
      <name val="Times New Roman"/>
      <family val="1"/>
    </font>
    <font>
      <b/>
      <sz val="10"/>
      <color indexed="8"/>
      <name val="Arial"/>
      <family val="2"/>
    </font>
    <font>
      <sz val="10"/>
      <name val="Helv"/>
      <family val="0"/>
    </font>
    <font>
      <sz val="12"/>
      <color indexed="12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164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3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5">
    <xf numFmtId="164" fontId="0" fillId="0" borderId="0" xfId="0" applyAlignment="1">
      <alignment/>
    </xf>
    <xf numFmtId="4" fontId="2" fillId="0" borderId="10" xfId="0" applyNumberFormat="1" applyFont="1" applyBorder="1" applyAlignment="1" applyProtection="1" quotePrefix="1">
      <alignment horizontal="center" vertical="center" wrapText="1"/>
      <protection/>
    </xf>
    <xf numFmtId="164" fontId="2" fillId="0" borderId="10" xfId="0" applyNumberFormat="1" applyFont="1" applyBorder="1" applyAlignment="1" applyProtection="1" quotePrefix="1">
      <alignment horizontal="center" vertical="center" wrapText="1"/>
      <protection/>
    </xf>
    <xf numFmtId="4" fontId="2" fillId="0" borderId="10" xfId="0" applyNumberFormat="1" applyFont="1" applyBorder="1" applyAlignment="1" applyProtection="1">
      <alignment horizontal="center" vertical="center" wrapText="1"/>
      <protection/>
    </xf>
    <xf numFmtId="164" fontId="2" fillId="0" borderId="10" xfId="0" applyNumberFormat="1" applyFont="1" applyBorder="1" applyAlignment="1" applyProtection="1">
      <alignment horizontal="center" vertical="center" wrapText="1"/>
      <protection/>
    </xf>
    <xf numFmtId="165" fontId="2" fillId="0" borderId="10" xfId="0" applyNumberFormat="1" applyFont="1" applyBorder="1" applyAlignment="1" applyProtection="1" quotePrefix="1">
      <alignment horizontal="center" vertical="center" wrapText="1"/>
      <protection/>
    </xf>
    <xf numFmtId="165" fontId="2" fillId="0" borderId="10" xfId="0" applyNumberFormat="1" applyFont="1" applyBorder="1" applyAlignment="1" applyProtection="1">
      <alignment horizontal="center" vertical="center" wrapText="1"/>
      <protection/>
    </xf>
    <xf numFmtId="166" fontId="2" fillId="0" borderId="10" xfId="0" applyNumberFormat="1" applyFont="1" applyBorder="1" applyAlignment="1" applyProtection="1">
      <alignment horizontal="center" vertical="center" wrapText="1"/>
      <protection/>
    </xf>
    <xf numFmtId="167" fontId="4" fillId="0" borderId="10" xfId="42" applyNumberFormat="1" applyFont="1" applyBorder="1" applyAlignment="1" applyProtection="1" quotePrefix="1">
      <alignment horizontal="center" vertical="center" wrapText="1"/>
      <protection/>
    </xf>
    <xf numFmtId="168" fontId="4" fillId="0" borderId="10" xfId="0" applyNumberFormat="1" applyFont="1" applyBorder="1" applyAlignment="1" applyProtection="1" quotePrefix="1">
      <alignment horizontal="center" vertical="center" wrapText="1"/>
      <protection/>
    </xf>
    <xf numFmtId="168" fontId="2" fillId="33" borderId="10" xfId="0" applyNumberFormat="1" applyFont="1" applyFill="1" applyBorder="1" applyAlignment="1" applyProtection="1" quotePrefix="1">
      <alignment horizontal="center" vertical="center" wrapText="1"/>
      <protection/>
    </xf>
    <xf numFmtId="164" fontId="0" fillId="0" borderId="10" xfId="0" applyBorder="1" applyAlignment="1">
      <alignment horizontal="center"/>
    </xf>
    <xf numFmtId="164" fontId="0" fillId="0" borderId="0" xfId="0" applyAlignment="1" applyProtection="1">
      <alignment horizontal="left"/>
      <protection/>
    </xf>
    <xf numFmtId="164" fontId="0" fillId="0" borderId="0" xfId="0" applyFont="1" applyAlignment="1" applyProtection="1">
      <alignment horizontal="left"/>
      <protection/>
    </xf>
    <xf numFmtId="164" fontId="5" fillId="0" borderId="0" xfId="0" applyFont="1" applyAlignment="1" applyProtection="1">
      <alignment horizontal="left"/>
      <protection locked="0"/>
    </xf>
    <xf numFmtId="164" fontId="0" fillId="0" borderId="0" xfId="0" applyAlignment="1">
      <alignment horizontal="center" vertical="center"/>
    </xf>
    <xf numFmtId="4" fontId="0" fillId="0" borderId="0" xfId="0" applyNumberFormat="1" applyAlignment="1">
      <alignment/>
    </xf>
    <xf numFmtId="43" fontId="0" fillId="0" borderId="0" xfId="42" applyNumberFormat="1" applyFont="1" applyBorder="1" applyAlignment="1">
      <alignment/>
    </xf>
    <xf numFmtId="166" fontId="2" fillId="0" borderId="0" xfId="0" applyNumberFormat="1" applyFont="1" applyBorder="1" applyAlignment="1" applyProtection="1">
      <alignment/>
      <protection/>
    </xf>
    <xf numFmtId="4" fontId="2" fillId="0" borderId="0" xfId="0" applyNumberFormat="1" applyFont="1" applyBorder="1" applyAlignment="1" applyProtection="1">
      <alignment/>
      <protection/>
    </xf>
    <xf numFmtId="39" fontId="2" fillId="0" borderId="0" xfId="0" applyNumberFormat="1" applyFont="1" applyBorder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5" fontId="2" fillId="0" borderId="0" xfId="0" applyNumberFormat="1" applyFont="1" applyBorder="1" applyAlignment="1" applyProtection="1">
      <alignment/>
      <protection/>
    </xf>
    <xf numFmtId="166" fontId="0" fillId="0" borderId="0" xfId="0" applyNumberFormat="1" applyAlignment="1">
      <alignment horizontal="right"/>
    </xf>
    <xf numFmtId="167" fontId="0" fillId="0" borderId="0" xfId="42" applyNumberFormat="1" applyFont="1" applyBorder="1" applyAlignment="1">
      <alignment/>
    </xf>
    <xf numFmtId="168" fontId="0" fillId="0" borderId="0" xfId="42" applyNumberFormat="1" applyFont="1" applyBorder="1" applyAlignment="1">
      <alignment/>
    </xf>
    <xf numFmtId="168" fontId="0" fillId="33" borderId="0" xfId="42" applyNumberFormat="1" applyFont="1" applyFill="1" applyBorder="1" applyAlignment="1">
      <alignment/>
    </xf>
    <xf numFmtId="37" fontId="2" fillId="0" borderId="0" xfId="0" applyNumberFormat="1" applyFont="1" applyAlignment="1" applyProtection="1">
      <alignment/>
      <protection/>
    </xf>
    <xf numFmtId="164" fontId="0" fillId="0" borderId="0" xfId="0" applyBorder="1" applyAlignment="1">
      <alignment/>
    </xf>
    <xf numFmtId="164" fontId="0" fillId="0" borderId="0" xfId="0" applyFont="1" applyAlignment="1" applyProtection="1" quotePrefix="1">
      <alignment horizontal="left"/>
      <protection/>
    </xf>
    <xf numFmtId="164" fontId="0" fillId="0" borderId="0" xfId="0" applyAlignment="1" applyProtection="1">
      <alignment horizontal="center" vertical="center"/>
      <protection/>
    </xf>
    <xf numFmtId="43" fontId="0" fillId="0" borderId="0" xfId="42" applyNumberFormat="1" applyFont="1" applyAlignment="1">
      <alignment/>
    </xf>
    <xf numFmtId="167" fontId="0" fillId="0" borderId="0" xfId="42" applyNumberFormat="1" applyFont="1" applyAlignment="1">
      <alignment/>
    </xf>
    <xf numFmtId="4" fontId="0" fillId="0" borderId="0" xfId="0" applyNumberFormat="1" applyAlignment="1" applyProtection="1">
      <alignment/>
      <protection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43" fontId="0" fillId="0" borderId="0" xfId="0" applyNumberFormat="1" applyAlignment="1">
      <alignment/>
    </xf>
    <xf numFmtId="37" fontId="0" fillId="0" borderId="0" xfId="0" applyNumberFormat="1" applyAlignment="1" applyProtection="1">
      <alignment/>
      <protection/>
    </xf>
    <xf numFmtId="167" fontId="0" fillId="0" borderId="0" xfId="42" applyNumberFormat="1" applyFont="1" applyAlignment="1">
      <alignment/>
    </xf>
    <xf numFmtId="168" fontId="0" fillId="33" borderId="0" xfId="42" applyNumberFormat="1" applyFont="1" applyFill="1" applyBorder="1" applyAlignment="1">
      <alignment/>
    </xf>
    <xf numFmtId="164" fontId="0" fillId="0" borderId="0" xfId="0" applyFont="1" applyAlignment="1">
      <alignment/>
    </xf>
    <xf numFmtId="164" fontId="0" fillId="0" borderId="0" xfId="0" applyAlignment="1" applyProtection="1" quotePrefix="1">
      <alignment horizontal="left"/>
      <protection/>
    </xf>
    <xf numFmtId="43" fontId="0" fillId="0" borderId="0" xfId="42" applyNumberFormat="1" applyFont="1" applyFill="1" applyAlignment="1">
      <alignment/>
    </xf>
    <xf numFmtId="164" fontId="0" fillId="0" borderId="0" xfId="0" applyFill="1" applyAlignment="1" applyProtection="1">
      <alignment horizontal="left"/>
      <protection/>
    </xf>
    <xf numFmtId="164" fontId="0" fillId="0" borderId="0" xfId="0" applyFont="1" applyFill="1" applyAlignment="1" applyProtection="1">
      <alignment horizontal="left"/>
      <protection/>
    </xf>
    <xf numFmtId="164" fontId="5" fillId="0" borderId="0" xfId="0" applyFont="1" applyFill="1" applyAlignment="1" applyProtection="1">
      <alignment horizontal="left"/>
      <protection locked="0"/>
    </xf>
    <xf numFmtId="164" fontId="0" fillId="0" borderId="0" xfId="0" applyFill="1" applyAlignment="1">
      <alignment horizontal="center" vertical="center"/>
    </xf>
    <xf numFmtId="4" fontId="0" fillId="0" borderId="0" xfId="0" applyNumberFormat="1" applyFill="1" applyAlignment="1" applyProtection="1">
      <alignment/>
      <protection/>
    </xf>
    <xf numFmtId="4" fontId="0" fillId="0" borderId="0" xfId="0" applyNumberFormat="1" applyFill="1" applyAlignment="1">
      <alignment/>
    </xf>
    <xf numFmtId="164" fontId="6" fillId="0" borderId="0" xfId="0" applyFont="1" applyAlignment="1" applyProtection="1">
      <alignment horizontal="center" vertical="center"/>
      <protection locked="0"/>
    </xf>
    <xf numFmtId="43" fontId="2" fillId="0" borderId="0" xfId="42" applyNumberFormat="1" applyFont="1" applyAlignment="1" applyProtection="1">
      <alignment/>
      <protection/>
    </xf>
    <xf numFmtId="168" fontId="0" fillId="33" borderId="0" xfId="0" applyNumberFormat="1" applyFill="1" applyAlignment="1">
      <alignment/>
    </xf>
    <xf numFmtId="167" fontId="0" fillId="0" borderId="0" xfId="42" applyNumberFormat="1" applyFont="1" applyAlignment="1" applyProtection="1">
      <alignment/>
      <protection/>
    </xf>
    <xf numFmtId="167" fontId="2" fillId="0" borderId="0" xfId="42" applyNumberFormat="1" applyFont="1" applyAlignment="1" applyProtection="1">
      <alignment/>
      <protection/>
    </xf>
    <xf numFmtId="168" fontId="0" fillId="33" borderId="0" xfId="57" applyNumberFormat="1" applyFont="1" applyFill="1" applyAlignment="1">
      <alignment/>
    </xf>
    <xf numFmtId="167" fontId="2" fillId="0" borderId="0" xfId="42" applyNumberFormat="1" applyFont="1" applyAlignment="1" applyProtection="1" quotePrefix="1">
      <alignment/>
      <protection/>
    </xf>
    <xf numFmtId="164" fontId="0" fillId="0" borderId="0" xfId="0" applyFont="1" applyFill="1" applyAlignment="1">
      <alignment/>
    </xf>
    <xf numFmtId="169" fontId="0" fillId="0" borderId="0" xfId="57" applyNumberFormat="1" applyFont="1" applyAlignment="1">
      <alignment/>
    </xf>
    <xf numFmtId="3" fontId="0" fillId="0" borderId="0" xfId="0" applyNumberFormat="1" applyAlignment="1">
      <alignment/>
    </xf>
    <xf numFmtId="43" fontId="0" fillId="0" borderId="0" xfId="42" applyFont="1" applyAlignment="1">
      <alignment/>
    </xf>
    <xf numFmtId="166" fontId="0" fillId="0" borderId="0" xfId="0" applyNumberFormat="1" applyAlignment="1">
      <alignment/>
    </xf>
    <xf numFmtId="168" fontId="0" fillId="0" borderId="0" xfId="0" applyNumberFormat="1" applyAlignment="1">
      <alignment/>
    </xf>
    <xf numFmtId="164" fontId="0" fillId="0" borderId="0" xfId="0" applyFont="1" applyAlignment="1" quotePrefix="1">
      <alignment horizontal="left"/>
    </xf>
    <xf numFmtId="167" fontId="0" fillId="0" borderId="0" xfId="42" applyNumberFormat="1" applyFont="1" applyFill="1" applyBorder="1" applyAlignment="1">
      <alignment/>
    </xf>
    <xf numFmtId="169" fontId="0" fillId="0" borderId="0" xfId="57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M614"/>
  <sheetViews>
    <sheetView tabSelected="1" defaultGridColor="0" zoomScalePageLayoutView="0" colorId="22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2" sqref="A2"/>
    </sheetView>
  </sheetViews>
  <sheetFormatPr defaultColWidth="9.7109375" defaultRowHeight="12.75"/>
  <cols>
    <col min="1" max="1" width="10.7109375" style="0" customWidth="1"/>
    <col min="2" max="2" width="28.00390625" style="56" customWidth="1"/>
    <col min="3" max="3" width="12.8515625" style="40" customWidth="1"/>
    <col min="4" max="4" width="7.421875" style="0" customWidth="1"/>
    <col min="5" max="5" width="5.28125" style="0" customWidth="1"/>
    <col min="6" max="6" width="20.28125" style="58" customWidth="1"/>
    <col min="7" max="7" width="14.28125" style="59" customWidth="1"/>
    <col min="8" max="8" width="15.28125" style="0" customWidth="1"/>
    <col min="9" max="9" width="17.57421875" style="16" bestFit="1" customWidth="1"/>
    <col min="10" max="12" width="14.8515625" style="16" bestFit="1" customWidth="1"/>
    <col min="13" max="13" width="17.57421875" style="0" bestFit="1" customWidth="1"/>
    <col min="14" max="15" width="17.57421875" style="16" bestFit="1" customWidth="1"/>
    <col min="16" max="16" width="14.8515625" style="16" bestFit="1" customWidth="1"/>
    <col min="17" max="17" width="17.57421875" style="0" bestFit="1" customWidth="1"/>
    <col min="18" max="18" width="17.57421875" style="16" bestFit="1" customWidth="1"/>
    <col min="19" max="19" width="15.8515625" style="16" bestFit="1" customWidth="1"/>
    <col min="20" max="20" width="15.8515625" style="16" customWidth="1"/>
    <col min="21" max="21" width="17.57421875" style="0" bestFit="1" customWidth="1"/>
    <col min="22" max="22" width="18.7109375" style="0" bestFit="1" customWidth="1"/>
    <col min="23" max="26" width="13.57421875" style="0" customWidth="1"/>
    <col min="27" max="27" width="13.421875" style="0" customWidth="1"/>
    <col min="28" max="28" width="13.7109375" style="0" customWidth="1"/>
    <col min="29" max="29" width="13.7109375" style="60" customWidth="1"/>
    <col min="30" max="30" width="10.7109375" style="0" customWidth="1"/>
    <col min="31" max="31" width="15.140625" style="32" customWidth="1"/>
    <col min="32" max="32" width="12.8515625" style="61" customWidth="1"/>
    <col min="33" max="33" width="4.140625" style="51" customWidth="1"/>
    <col min="34" max="34" width="18.00390625" style="0" customWidth="1"/>
    <col min="35" max="39" width="10.7109375" style="0" customWidth="1"/>
  </cols>
  <sheetData>
    <row r="1" spans="1:39" s="11" customFormat="1" ht="63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1" t="s">
        <v>8</v>
      </c>
      <c r="J1" s="3" t="s">
        <v>9</v>
      </c>
      <c r="K1" s="3" t="s">
        <v>10</v>
      </c>
      <c r="L1" s="1" t="s">
        <v>11</v>
      </c>
      <c r="M1" s="3" t="s">
        <v>12</v>
      </c>
      <c r="N1" s="1" t="s">
        <v>13</v>
      </c>
      <c r="O1" s="1" t="s">
        <v>14</v>
      </c>
      <c r="P1" s="1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4" t="s">
        <v>20</v>
      </c>
      <c r="V1" s="1" t="s">
        <v>21</v>
      </c>
      <c r="W1" s="5" t="s">
        <v>22</v>
      </c>
      <c r="X1" s="5" t="s">
        <v>23</v>
      </c>
      <c r="Y1" s="6" t="s">
        <v>24</v>
      </c>
      <c r="Z1" s="6" t="s">
        <v>25</v>
      </c>
      <c r="AA1" s="5" t="s">
        <v>26</v>
      </c>
      <c r="AB1" s="5" t="s">
        <v>27</v>
      </c>
      <c r="AC1" s="7" t="s">
        <v>28</v>
      </c>
      <c r="AD1" s="5" t="s">
        <v>29</v>
      </c>
      <c r="AE1" s="8" t="s">
        <v>30</v>
      </c>
      <c r="AF1" s="9" t="s">
        <v>31</v>
      </c>
      <c r="AG1" s="10"/>
      <c r="AH1" s="2" t="s">
        <v>32</v>
      </c>
      <c r="AI1" s="5" t="s">
        <v>33</v>
      </c>
      <c r="AJ1" s="5" t="s">
        <v>34</v>
      </c>
      <c r="AK1" s="5" t="s">
        <v>35</v>
      </c>
      <c r="AL1" s="5" t="s">
        <v>35</v>
      </c>
      <c r="AM1" s="5" t="s">
        <v>36</v>
      </c>
    </row>
    <row r="2" spans="1:39" s="28" customFormat="1" ht="12.75">
      <c r="A2" s="12" t="s">
        <v>37</v>
      </c>
      <c r="B2" s="13" t="s">
        <v>38</v>
      </c>
      <c r="C2" s="14" t="s">
        <v>39</v>
      </c>
      <c r="D2" s="15"/>
      <c r="E2" s="15"/>
      <c r="F2" s="16">
        <v>717185260</v>
      </c>
      <c r="G2" s="17">
        <v>88.95</v>
      </c>
      <c r="H2" s="18">
        <f>G2/100</f>
        <v>0.8895000000000001</v>
      </c>
      <c r="I2" s="16">
        <v>3132044.23</v>
      </c>
      <c r="J2" s="16">
        <v>0</v>
      </c>
      <c r="K2" s="16">
        <v>157491.62</v>
      </c>
      <c r="L2" s="16">
        <v>47675.08</v>
      </c>
      <c r="M2" s="19">
        <f>SUM(I2:L2)</f>
        <v>3337210.93</v>
      </c>
      <c r="N2" s="16">
        <v>10866757</v>
      </c>
      <c r="O2" s="16">
        <v>0</v>
      </c>
      <c r="P2" s="16">
        <v>0</v>
      </c>
      <c r="Q2" s="19">
        <f>SUM(N2:P2)</f>
        <v>10866757</v>
      </c>
      <c r="R2" s="16">
        <v>7330687.37</v>
      </c>
      <c r="S2" s="16">
        <v>0</v>
      </c>
      <c r="T2" s="16">
        <v>283297</v>
      </c>
      <c r="U2" s="20">
        <f>SUM(R2:T2)</f>
        <v>7613984.37</v>
      </c>
      <c r="V2" s="19">
        <f>T2+S2+R2+P2+O2+N2+L2+K2+J2+I2</f>
        <v>21817952.3</v>
      </c>
      <c r="W2" s="21">
        <f>(R2/$F2)*100</f>
        <v>1.0221469652067305</v>
      </c>
      <c r="X2" s="21">
        <f>(T2/$F2)*100</f>
        <v>0.03950123012846082</v>
      </c>
      <c r="Y2" s="21">
        <f aca="true" t="shared" si="0" ref="Y2:Y65">(S2/$F2)*100</f>
        <v>0</v>
      </c>
      <c r="Z2" s="21">
        <f aca="true" t="shared" si="1" ref="Z2:Z65">(U2/$F2)*100</f>
        <v>1.0616481953351913</v>
      </c>
      <c r="AA2" s="22">
        <f aca="true" t="shared" si="2" ref="AA2:AA65">(Q2/F2)*100</f>
        <v>1.5151952509453415</v>
      </c>
      <c r="AB2" s="22">
        <f aca="true" t="shared" si="3" ref="AB2:AB65">(M2/F2)*100</f>
        <v>0.46532062440881733</v>
      </c>
      <c r="AC2" s="23"/>
      <c r="AD2" s="22">
        <f aca="true" t="shared" si="4" ref="AD2:AD65">((V2/F2)*100)-AC2</f>
        <v>3.04216407068935</v>
      </c>
      <c r="AE2" s="24">
        <v>173038.8753799392</v>
      </c>
      <c r="AF2" s="25">
        <f aca="true" t="shared" si="5" ref="AF2:AF65">AE2/100*AD2</f>
        <v>5264.126495133431</v>
      </c>
      <c r="AG2" s="26"/>
      <c r="AH2" s="27">
        <f aca="true" t="shared" si="6" ref="AH2:AH65">F2/H2</f>
        <v>806279100.6183249</v>
      </c>
      <c r="AI2" s="21">
        <f aca="true" t="shared" si="7" ref="AI2:AI65">(M2/AH2)*100</f>
        <v>0.41390269541164304</v>
      </c>
      <c r="AJ2" s="21">
        <f aca="true" t="shared" si="8" ref="AJ2:AJ65">(Q2/AH2)*100</f>
        <v>1.3477661757158814</v>
      </c>
      <c r="AK2" s="21">
        <f aca="true" t="shared" si="9" ref="AK2:AK65">(R2/AH2)*100</f>
        <v>0.9091997255513868</v>
      </c>
      <c r="AL2" s="21">
        <f aca="true" t="shared" si="10" ref="AL2:AL65">(U2/AH2)*100</f>
        <v>0.9443360697506528</v>
      </c>
      <c r="AM2" s="21">
        <f>ROUND(AI2,3)+ROUND(AJ2,3)+ROUND(AL2,3)</f>
        <v>2.706</v>
      </c>
    </row>
    <row r="3" spans="1:39" ht="12.75">
      <c r="A3" s="12" t="s">
        <v>40</v>
      </c>
      <c r="B3" s="29" t="s">
        <v>41</v>
      </c>
      <c r="C3" s="14" t="s">
        <v>39</v>
      </c>
      <c r="D3" s="30"/>
      <c r="E3" s="30"/>
      <c r="F3" s="16">
        <v>14402873676</v>
      </c>
      <c r="G3" s="31">
        <v>95.43</v>
      </c>
      <c r="H3" s="18">
        <f aca="true" t="shared" si="11" ref="H3:H66">G3/100</f>
        <v>0.9543</v>
      </c>
      <c r="I3" s="16">
        <v>32612581.870000005</v>
      </c>
      <c r="J3" s="16">
        <v>0</v>
      </c>
      <c r="K3" s="16">
        <v>0</v>
      </c>
      <c r="L3" s="16">
        <v>257066.44</v>
      </c>
      <c r="M3" s="19">
        <f aca="true" t="shared" si="12" ref="M3:M66">SUM(I3:L3)</f>
        <v>32869648.310000006</v>
      </c>
      <c r="N3" s="16">
        <v>133779287</v>
      </c>
      <c r="O3" s="16">
        <v>0</v>
      </c>
      <c r="P3" s="16">
        <v>0</v>
      </c>
      <c r="Q3" s="19">
        <f aca="true" t="shared" si="13" ref="Q3:Q66">SUM(N3:P3)</f>
        <v>133779287</v>
      </c>
      <c r="R3" s="16">
        <v>194345437</v>
      </c>
      <c r="S3" s="16">
        <v>0</v>
      </c>
      <c r="T3" s="16">
        <v>5008492</v>
      </c>
      <c r="U3" s="20">
        <f aca="true" t="shared" si="14" ref="U3:U66">SUM(R3:T3)</f>
        <v>199353929</v>
      </c>
      <c r="V3" s="19">
        <f aca="true" t="shared" si="15" ref="V3:V66">T3+S3+R3+P3+O3+N3+L3+K3+J3+I3</f>
        <v>366002864.31</v>
      </c>
      <c r="W3" s="21">
        <f aca="true" t="shared" si="16" ref="W3:W66">(R3/$F3)*100</f>
        <v>1.3493518125056143</v>
      </c>
      <c r="X3" s="21">
        <f aca="true" t="shared" si="17" ref="X3:X66">(T3/$F3)*100</f>
        <v>0.03477425486516501</v>
      </c>
      <c r="Y3" s="21">
        <f t="shared" si="0"/>
        <v>0</v>
      </c>
      <c r="Z3" s="21">
        <f t="shared" si="1"/>
        <v>1.3841260673707794</v>
      </c>
      <c r="AA3" s="22">
        <f t="shared" si="2"/>
        <v>0.928837466809981</v>
      </c>
      <c r="AB3" s="22">
        <f t="shared" si="3"/>
        <v>0.2282159036413117</v>
      </c>
      <c r="AC3" s="23"/>
      <c r="AD3" s="22">
        <f t="shared" si="4"/>
        <v>2.541179437822072</v>
      </c>
      <c r="AE3" s="32">
        <v>207503.14818190102</v>
      </c>
      <c r="AF3" s="25">
        <f t="shared" si="5"/>
        <v>5273.027334431934</v>
      </c>
      <c r="AG3" s="26"/>
      <c r="AH3" s="27">
        <f t="shared" si="6"/>
        <v>15092605759.19522</v>
      </c>
      <c r="AI3" s="21">
        <f t="shared" si="7"/>
        <v>0.21778643684490376</v>
      </c>
      <c r="AJ3" s="21">
        <f t="shared" si="8"/>
        <v>0.886389594576765</v>
      </c>
      <c r="AK3" s="21">
        <f t="shared" si="9"/>
        <v>1.287686434674108</v>
      </c>
      <c r="AL3" s="21">
        <f t="shared" si="10"/>
        <v>1.3208715060919347</v>
      </c>
      <c r="AM3" s="21">
        <f aca="true" t="shared" si="18" ref="AM3:AM66">ROUND(AI3,3)+ROUND(AJ3,3)+ROUND(AL3,3)</f>
        <v>2.425</v>
      </c>
    </row>
    <row r="4" spans="1:39" ht="12.75">
      <c r="A4" s="12" t="s">
        <v>42</v>
      </c>
      <c r="B4" s="13" t="s">
        <v>43</v>
      </c>
      <c r="C4" s="14" t="s">
        <v>39</v>
      </c>
      <c r="D4" s="15"/>
      <c r="E4" s="15"/>
      <c r="F4" s="16">
        <v>4254101962</v>
      </c>
      <c r="G4" s="31">
        <v>120.47</v>
      </c>
      <c r="H4" s="18">
        <f t="shared" si="11"/>
        <v>1.2046999999999999</v>
      </c>
      <c r="I4" s="16">
        <v>13809562.360000001</v>
      </c>
      <c r="J4" s="16">
        <v>1131460.27</v>
      </c>
      <c r="K4" s="16">
        <v>691712.16</v>
      </c>
      <c r="L4" s="16">
        <v>208727.54</v>
      </c>
      <c r="M4" s="19">
        <f t="shared" si="12"/>
        <v>15841462.33</v>
      </c>
      <c r="N4" s="16">
        <v>15964539</v>
      </c>
      <c r="O4" s="16">
        <v>0</v>
      </c>
      <c r="P4" s="16">
        <v>1620869.01</v>
      </c>
      <c r="Q4" s="19">
        <f t="shared" si="13"/>
        <v>17585408.01</v>
      </c>
      <c r="R4" s="16">
        <v>22214142.39</v>
      </c>
      <c r="S4" s="16">
        <v>0</v>
      </c>
      <c r="T4" s="16">
        <v>0</v>
      </c>
      <c r="U4" s="20">
        <f t="shared" si="14"/>
        <v>22214142.39</v>
      </c>
      <c r="V4" s="19">
        <f t="shared" si="15"/>
        <v>55641012.730000004</v>
      </c>
      <c r="W4" s="21">
        <f t="shared" si="16"/>
        <v>0.5221817104627263</v>
      </c>
      <c r="X4" s="21">
        <f t="shared" si="17"/>
        <v>0</v>
      </c>
      <c r="Y4" s="21">
        <f t="shared" si="0"/>
        <v>0</v>
      </c>
      <c r="Z4" s="21">
        <f t="shared" si="1"/>
        <v>0.5221817104627263</v>
      </c>
      <c r="AA4" s="22">
        <f t="shared" si="2"/>
        <v>0.4133753296719878</v>
      </c>
      <c r="AB4" s="22">
        <f t="shared" si="3"/>
        <v>0.37238088018352017</v>
      </c>
      <c r="AC4" s="23"/>
      <c r="AD4" s="22">
        <f t="shared" si="4"/>
        <v>1.3079379203182342</v>
      </c>
      <c r="AE4" s="32">
        <v>476387.65460910153</v>
      </c>
      <c r="AF4" s="25">
        <f t="shared" si="5"/>
        <v>6230.854782347095</v>
      </c>
      <c r="AG4" s="26"/>
      <c r="AH4" s="27">
        <f t="shared" si="6"/>
        <v>3531254222.6280403</v>
      </c>
      <c r="AI4" s="21">
        <f t="shared" si="7"/>
        <v>0.4486072463570867</v>
      </c>
      <c r="AJ4" s="21">
        <f t="shared" si="8"/>
        <v>0.4979932596558437</v>
      </c>
      <c r="AK4" s="21">
        <f t="shared" si="9"/>
        <v>0.6290723065944465</v>
      </c>
      <c r="AL4" s="21">
        <f t="shared" si="10"/>
        <v>0.6290723065944465</v>
      </c>
      <c r="AM4" s="21">
        <f t="shared" si="18"/>
        <v>1.576</v>
      </c>
    </row>
    <row r="5" spans="1:39" ht="12.75">
      <c r="A5" s="12" t="s">
        <v>44</v>
      </c>
      <c r="B5" s="13" t="s">
        <v>45</v>
      </c>
      <c r="C5" s="14" t="s">
        <v>39</v>
      </c>
      <c r="D5" s="15"/>
      <c r="E5" s="15"/>
      <c r="F5" s="16">
        <v>303930806</v>
      </c>
      <c r="G5" s="31">
        <v>114.22</v>
      </c>
      <c r="H5" s="18">
        <f t="shared" si="11"/>
        <v>1.1421999999999999</v>
      </c>
      <c r="I5" s="16">
        <v>1204832.6600000001</v>
      </c>
      <c r="J5" s="16">
        <v>99491.43</v>
      </c>
      <c r="K5" s="16">
        <v>60895.94</v>
      </c>
      <c r="L5" s="16">
        <v>18368.91</v>
      </c>
      <c r="M5" s="19">
        <f t="shared" si="12"/>
        <v>1383588.94</v>
      </c>
      <c r="N5" s="16">
        <v>0</v>
      </c>
      <c r="O5" s="16">
        <v>4197181</v>
      </c>
      <c r="P5" s="16">
        <v>0</v>
      </c>
      <c r="Q5" s="19">
        <f t="shared" si="13"/>
        <v>4197181</v>
      </c>
      <c r="R5" s="16">
        <v>2624427.89</v>
      </c>
      <c r="S5" s="16">
        <v>0</v>
      </c>
      <c r="T5" s="16">
        <v>0</v>
      </c>
      <c r="U5" s="20">
        <f t="shared" si="14"/>
        <v>2624427.89</v>
      </c>
      <c r="V5" s="19">
        <f t="shared" si="15"/>
        <v>8205197.830000001</v>
      </c>
      <c r="W5" s="21">
        <f t="shared" si="16"/>
        <v>0.8634951897571054</v>
      </c>
      <c r="X5" s="21">
        <f t="shared" si="17"/>
        <v>0</v>
      </c>
      <c r="Y5" s="21">
        <f t="shared" si="0"/>
        <v>0</v>
      </c>
      <c r="Z5" s="21">
        <f t="shared" si="1"/>
        <v>0.8634951897571054</v>
      </c>
      <c r="AA5" s="22">
        <f t="shared" si="2"/>
        <v>1.3809659689449183</v>
      </c>
      <c r="AB5" s="22">
        <f t="shared" si="3"/>
        <v>0.4552315568827202</v>
      </c>
      <c r="AC5" s="23"/>
      <c r="AD5" s="22">
        <f t="shared" si="4"/>
        <v>2.699692715584744</v>
      </c>
      <c r="AE5" s="32">
        <v>180858.2791033984</v>
      </c>
      <c r="AF5" s="25">
        <f t="shared" si="5"/>
        <v>4882.617786486372</v>
      </c>
      <c r="AG5" s="26"/>
      <c r="AH5" s="27">
        <f t="shared" si="6"/>
        <v>266092458.41358784</v>
      </c>
      <c r="AI5" s="21">
        <f t="shared" si="7"/>
        <v>0.519965484271443</v>
      </c>
      <c r="AJ5" s="21">
        <f t="shared" si="8"/>
        <v>1.5773393297288858</v>
      </c>
      <c r="AK5" s="21">
        <f t="shared" si="9"/>
        <v>0.9862842057405659</v>
      </c>
      <c r="AL5" s="21">
        <f t="shared" si="10"/>
        <v>0.9862842057405659</v>
      </c>
      <c r="AM5" s="21">
        <f t="shared" si="18"/>
        <v>3.083</v>
      </c>
    </row>
    <row r="6" spans="1:39" ht="12.75">
      <c r="A6" s="12" t="s">
        <v>46</v>
      </c>
      <c r="B6" s="13" t="s">
        <v>47</v>
      </c>
      <c r="C6" s="14" t="s">
        <v>39</v>
      </c>
      <c r="D6" s="15"/>
      <c r="E6" s="15"/>
      <c r="F6" s="16">
        <v>654241744</v>
      </c>
      <c r="G6" s="31">
        <v>102.82</v>
      </c>
      <c r="H6" s="18">
        <f t="shared" si="11"/>
        <v>1.0282</v>
      </c>
      <c r="I6" s="16">
        <v>2615424.2100000004</v>
      </c>
      <c r="J6" s="16">
        <v>215922.79</v>
      </c>
      <c r="K6" s="16">
        <v>132171</v>
      </c>
      <c r="L6" s="16">
        <v>39860.77</v>
      </c>
      <c r="M6" s="19">
        <f t="shared" si="12"/>
        <v>3003378.7700000005</v>
      </c>
      <c r="N6" s="16">
        <v>0</v>
      </c>
      <c r="O6" s="16">
        <v>8912827</v>
      </c>
      <c r="P6" s="16">
        <v>0</v>
      </c>
      <c r="Q6" s="19">
        <f t="shared" si="13"/>
        <v>8912827</v>
      </c>
      <c r="R6" s="16">
        <v>2577701.32</v>
      </c>
      <c r="S6" s="16">
        <v>0</v>
      </c>
      <c r="T6" s="16">
        <v>0</v>
      </c>
      <c r="U6" s="20">
        <f t="shared" si="14"/>
        <v>2577701.32</v>
      </c>
      <c r="V6" s="19">
        <f t="shared" si="15"/>
        <v>14493907.09</v>
      </c>
      <c r="W6" s="21">
        <f t="shared" si="16"/>
        <v>0.3939982955291217</v>
      </c>
      <c r="X6" s="21">
        <f t="shared" si="17"/>
        <v>0</v>
      </c>
      <c r="Y6" s="21">
        <f t="shared" si="0"/>
        <v>0</v>
      </c>
      <c r="Z6" s="21">
        <f t="shared" si="1"/>
        <v>0.3939982955291217</v>
      </c>
      <c r="AA6" s="22">
        <f t="shared" si="2"/>
        <v>1.362314019510195</v>
      </c>
      <c r="AB6" s="22">
        <f t="shared" si="3"/>
        <v>0.45906254034441446</v>
      </c>
      <c r="AC6" s="23"/>
      <c r="AD6" s="22">
        <f t="shared" si="4"/>
        <v>2.215374855383731</v>
      </c>
      <c r="AE6" s="32">
        <v>216408.08678500986</v>
      </c>
      <c r="AF6" s="25">
        <f t="shared" si="5"/>
        <v>4794.2503396521115</v>
      </c>
      <c r="AG6" s="26"/>
      <c r="AH6" s="27">
        <f t="shared" si="6"/>
        <v>636298136.5493095</v>
      </c>
      <c r="AI6" s="21">
        <f t="shared" si="7"/>
        <v>0.4720081039821269</v>
      </c>
      <c r="AJ6" s="21">
        <f t="shared" si="8"/>
        <v>1.4007312748603824</v>
      </c>
      <c r="AK6" s="21">
        <f t="shared" si="9"/>
        <v>0.4051090474630429</v>
      </c>
      <c r="AL6" s="21">
        <f t="shared" si="10"/>
        <v>0.4051090474630429</v>
      </c>
      <c r="AM6" s="21">
        <f t="shared" si="18"/>
        <v>2.278</v>
      </c>
    </row>
    <row r="7" spans="1:39" ht="12.75">
      <c r="A7" s="12" t="s">
        <v>48</v>
      </c>
      <c r="B7" s="13" t="s">
        <v>49</v>
      </c>
      <c r="C7" s="14" t="s">
        <v>39</v>
      </c>
      <c r="D7" s="15"/>
      <c r="E7" s="15"/>
      <c r="F7" s="16">
        <v>34328728</v>
      </c>
      <c r="G7" s="31">
        <v>66.68</v>
      </c>
      <c r="H7" s="18">
        <f t="shared" si="11"/>
        <v>0.6668000000000001</v>
      </c>
      <c r="I7" s="16">
        <v>228312.41999999998</v>
      </c>
      <c r="J7" s="16">
        <v>18865.29</v>
      </c>
      <c r="K7" s="16">
        <v>11547.97</v>
      </c>
      <c r="L7" s="16">
        <v>3481.28</v>
      </c>
      <c r="M7" s="19">
        <f t="shared" si="12"/>
        <v>262206.96</v>
      </c>
      <c r="N7" s="16">
        <v>510842</v>
      </c>
      <c r="O7" s="16">
        <v>0</v>
      </c>
      <c r="P7" s="16">
        <v>0</v>
      </c>
      <c r="Q7" s="19">
        <f t="shared" si="13"/>
        <v>510842</v>
      </c>
      <c r="R7" s="16">
        <v>125070</v>
      </c>
      <c r="S7" s="16">
        <v>0</v>
      </c>
      <c r="T7" s="16">
        <v>0</v>
      </c>
      <c r="U7" s="20">
        <f t="shared" si="14"/>
        <v>125070</v>
      </c>
      <c r="V7" s="19">
        <f t="shared" si="15"/>
        <v>898118.96</v>
      </c>
      <c r="W7" s="21">
        <f t="shared" si="16"/>
        <v>0.3643304231954065</v>
      </c>
      <c r="X7" s="21">
        <f t="shared" si="17"/>
        <v>0</v>
      </c>
      <c r="Y7" s="21">
        <f t="shared" si="0"/>
        <v>0</v>
      </c>
      <c r="Z7" s="21">
        <f t="shared" si="1"/>
        <v>0.3643304231954065</v>
      </c>
      <c r="AA7" s="22">
        <f t="shared" si="2"/>
        <v>1.488088926569024</v>
      </c>
      <c r="AB7" s="22">
        <f t="shared" si="3"/>
        <v>0.763812046866403</v>
      </c>
      <c r="AC7" s="23"/>
      <c r="AD7" s="22">
        <f t="shared" si="4"/>
        <v>2.6162313966308335</v>
      </c>
      <c r="AE7" s="32">
        <v>132948.84792626728</v>
      </c>
      <c r="AF7" s="25">
        <f t="shared" si="5"/>
        <v>3478.2495009059853</v>
      </c>
      <c r="AG7" s="26"/>
      <c r="AH7" s="27">
        <f t="shared" si="6"/>
        <v>51482795.440911815</v>
      </c>
      <c r="AI7" s="21">
        <f t="shared" si="7"/>
        <v>0.5093098728505175</v>
      </c>
      <c r="AJ7" s="21">
        <f t="shared" si="8"/>
        <v>0.9922576962362253</v>
      </c>
      <c r="AK7" s="21">
        <f t="shared" si="9"/>
        <v>0.24293552618669706</v>
      </c>
      <c r="AL7" s="21">
        <f t="shared" si="10"/>
        <v>0.24293552618669706</v>
      </c>
      <c r="AM7" s="21">
        <f t="shared" si="18"/>
        <v>1.7439999999999998</v>
      </c>
    </row>
    <row r="8" spans="1:39" ht="12.75">
      <c r="A8" s="12" t="s">
        <v>50</v>
      </c>
      <c r="B8" s="13" t="s">
        <v>51</v>
      </c>
      <c r="C8" s="14" t="s">
        <v>39</v>
      </c>
      <c r="D8" s="15"/>
      <c r="E8" s="15"/>
      <c r="F8" s="16">
        <v>225130678</v>
      </c>
      <c r="G8" s="31">
        <v>94.97</v>
      </c>
      <c r="H8" s="18">
        <f t="shared" si="11"/>
        <v>0.9497</v>
      </c>
      <c r="I8" s="16">
        <v>1035508.2200000001</v>
      </c>
      <c r="J8" s="16">
        <v>85436.55</v>
      </c>
      <c r="K8" s="16">
        <v>52296.71</v>
      </c>
      <c r="L8" s="16">
        <v>15782.86</v>
      </c>
      <c r="M8" s="19">
        <f t="shared" si="12"/>
        <v>1189024.34</v>
      </c>
      <c r="N8" s="16">
        <v>2841129</v>
      </c>
      <c r="O8" s="16">
        <v>1215436</v>
      </c>
      <c r="P8" s="16">
        <v>0</v>
      </c>
      <c r="Q8" s="19">
        <f t="shared" si="13"/>
        <v>4056565</v>
      </c>
      <c r="R8" s="16">
        <v>4046623</v>
      </c>
      <c r="S8" s="16">
        <v>0</v>
      </c>
      <c r="T8" s="16">
        <v>0</v>
      </c>
      <c r="U8" s="20">
        <f t="shared" si="14"/>
        <v>4046623</v>
      </c>
      <c r="V8" s="19">
        <f t="shared" si="15"/>
        <v>9292212.34</v>
      </c>
      <c r="W8" s="21">
        <f t="shared" si="16"/>
        <v>1.7974551651285835</v>
      </c>
      <c r="X8" s="21">
        <f t="shared" si="17"/>
        <v>0</v>
      </c>
      <c r="Y8" s="21">
        <f t="shared" si="0"/>
        <v>0</v>
      </c>
      <c r="Z8" s="21">
        <f t="shared" si="1"/>
        <v>1.7974551651285835</v>
      </c>
      <c r="AA8" s="22">
        <f t="shared" si="2"/>
        <v>1.8018712669625594</v>
      </c>
      <c r="AB8" s="22">
        <f t="shared" si="3"/>
        <v>0.5281485182574718</v>
      </c>
      <c r="AC8" s="23"/>
      <c r="AD8" s="22">
        <f t="shared" si="4"/>
        <v>4.127474950348615</v>
      </c>
      <c r="AE8" s="32">
        <v>142460.93623890233</v>
      </c>
      <c r="AF8" s="25">
        <f t="shared" si="5"/>
        <v>5880.039457292806</v>
      </c>
      <c r="AG8" s="26"/>
      <c r="AH8" s="27">
        <f t="shared" si="6"/>
        <v>237054520.37485522</v>
      </c>
      <c r="AI8" s="21">
        <f t="shared" si="7"/>
        <v>0.501582647789121</v>
      </c>
      <c r="AJ8" s="21">
        <f t="shared" si="8"/>
        <v>1.7112371422343426</v>
      </c>
      <c r="AK8" s="21">
        <f t="shared" si="9"/>
        <v>1.7070431703226159</v>
      </c>
      <c r="AL8" s="21">
        <f t="shared" si="10"/>
        <v>1.7070431703226159</v>
      </c>
      <c r="AM8" s="21">
        <f t="shared" si="18"/>
        <v>3.92</v>
      </c>
    </row>
    <row r="9" spans="1:39" ht="12.75">
      <c r="A9" s="12" t="s">
        <v>52</v>
      </c>
      <c r="B9" s="13" t="s">
        <v>53</v>
      </c>
      <c r="C9" s="14" t="s">
        <v>39</v>
      </c>
      <c r="D9" s="15"/>
      <c r="E9" s="15"/>
      <c r="F9" s="16">
        <v>4077433434</v>
      </c>
      <c r="G9" s="31">
        <v>93.6</v>
      </c>
      <c r="H9" s="18">
        <f t="shared" si="11"/>
        <v>0.9359999999999999</v>
      </c>
      <c r="I9" s="16">
        <v>17021996.23</v>
      </c>
      <c r="J9" s="16">
        <v>1403871.66</v>
      </c>
      <c r="K9" s="16">
        <v>859270.88</v>
      </c>
      <c r="L9" s="16">
        <v>259353.6</v>
      </c>
      <c r="M9" s="19">
        <f t="shared" si="12"/>
        <v>19544492.37</v>
      </c>
      <c r="N9" s="16">
        <v>73922654</v>
      </c>
      <c r="O9" s="16">
        <v>0</v>
      </c>
      <c r="P9" s="16">
        <v>0</v>
      </c>
      <c r="Q9" s="19">
        <f t="shared" si="13"/>
        <v>73922654</v>
      </c>
      <c r="R9" s="16">
        <v>20386821</v>
      </c>
      <c r="S9" s="16">
        <v>815487</v>
      </c>
      <c r="T9" s="16">
        <v>0</v>
      </c>
      <c r="U9" s="20">
        <f t="shared" si="14"/>
        <v>21202308</v>
      </c>
      <c r="V9" s="19">
        <f t="shared" si="15"/>
        <v>114669454.36999999</v>
      </c>
      <c r="W9" s="21">
        <f t="shared" si="16"/>
        <v>0.4999915101005178</v>
      </c>
      <c r="X9" s="21">
        <f t="shared" si="17"/>
        <v>0</v>
      </c>
      <c r="Y9" s="21">
        <f t="shared" si="0"/>
        <v>0.02000000768130259</v>
      </c>
      <c r="Z9" s="21">
        <f t="shared" si="1"/>
        <v>0.5199915177818204</v>
      </c>
      <c r="AA9" s="22">
        <f t="shared" si="2"/>
        <v>1.8129702224833428</v>
      </c>
      <c r="AB9" s="22">
        <f t="shared" si="3"/>
        <v>0.4793332052223516</v>
      </c>
      <c r="AC9" s="23"/>
      <c r="AD9" s="22">
        <f t="shared" si="4"/>
        <v>2.8122949454875146</v>
      </c>
      <c r="AE9" s="32">
        <v>208094.46735395188</v>
      </c>
      <c r="AF9" s="25">
        <f t="shared" si="5"/>
        <v>5852.230187234355</v>
      </c>
      <c r="AG9" s="26"/>
      <c r="AH9" s="27">
        <f t="shared" si="6"/>
        <v>4356232301.282051</v>
      </c>
      <c r="AI9" s="21">
        <f t="shared" si="7"/>
        <v>0.4486558800881212</v>
      </c>
      <c r="AJ9" s="21">
        <f t="shared" si="8"/>
        <v>1.6969401282444088</v>
      </c>
      <c r="AK9" s="21">
        <f t="shared" si="9"/>
        <v>0.46799205345408473</v>
      </c>
      <c r="AL9" s="21">
        <f t="shared" si="10"/>
        <v>0.4867120606437839</v>
      </c>
      <c r="AM9" s="21">
        <f t="shared" si="18"/>
        <v>2.633</v>
      </c>
    </row>
    <row r="10" spans="1:39" ht="12.75">
      <c r="A10" s="12" t="s">
        <v>54</v>
      </c>
      <c r="B10" s="13" t="s">
        <v>55</v>
      </c>
      <c r="C10" s="14" t="s">
        <v>39</v>
      </c>
      <c r="D10" s="15"/>
      <c r="E10" s="15"/>
      <c r="F10" s="16">
        <v>118154862</v>
      </c>
      <c r="G10" s="31">
        <v>68.87</v>
      </c>
      <c r="H10" s="18">
        <f t="shared" si="11"/>
        <v>0.6887000000000001</v>
      </c>
      <c r="I10" s="16">
        <v>717985.2000000001</v>
      </c>
      <c r="J10" s="16">
        <v>59330.63</v>
      </c>
      <c r="K10" s="16">
        <v>36317.55</v>
      </c>
      <c r="L10" s="16">
        <v>10948.11</v>
      </c>
      <c r="M10" s="19">
        <f t="shared" si="12"/>
        <v>824581.4900000001</v>
      </c>
      <c r="N10" s="16">
        <v>2371849</v>
      </c>
      <c r="O10" s="16">
        <v>0</v>
      </c>
      <c r="P10" s="16">
        <v>0</v>
      </c>
      <c r="Q10" s="19">
        <f t="shared" si="13"/>
        <v>2371849</v>
      </c>
      <c r="R10" s="16">
        <v>332929.91</v>
      </c>
      <c r="S10" s="16">
        <v>0</v>
      </c>
      <c r="T10" s="16">
        <v>0</v>
      </c>
      <c r="U10" s="20">
        <f t="shared" si="14"/>
        <v>332929.91</v>
      </c>
      <c r="V10" s="19">
        <f t="shared" si="15"/>
        <v>3529360.4</v>
      </c>
      <c r="W10" s="21">
        <f t="shared" si="16"/>
        <v>0.2817741939387987</v>
      </c>
      <c r="X10" s="21">
        <f t="shared" si="17"/>
        <v>0</v>
      </c>
      <c r="Y10" s="21">
        <f t="shared" si="0"/>
        <v>0</v>
      </c>
      <c r="Z10" s="21">
        <f t="shared" si="1"/>
        <v>0.2817741939387987</v>
      </c>
      <c r="AA10" s="22">
        <f t="shared" si="2"/>
        <v>2.007407024858613</v>
      </c>
      <c r="AB10" s="22">
        <f t="shared" si="3"/>
        <v>0.6978819796683441</v>
      </c>
      <c r="AC10" s="23"/>
      <c r="AD10" s="22">
        <f t="shared" si="4"/>
        <v>2.987063198465756</v>
      </c>
      <c r="AE10" s="32">
        <v>136236.98811096433</v>
      </c>
      <c r="AF10" s="25">
        <f t="shared" si="5"/>
        <v>4069.4849345607827</v>
      </c>
      <c r="AG10" s="26"/>
      <c r="AH10" s="27">
        <f t="shared" si="6"/>
        <v>171562163.49644256</v>
      </c>
      <c r="AI10" s="21">
        <f t="shared" si="7"/>
        <v>0.4806313193975887</v>
      </c>
      <c r="AJ10" s="21">
        <f t="shared" si="8"/>
        <v>1.382501218020127</v>
      </c>
      <c r="AK10" s="21">
        <f t="shared" si="9"/>
        <v>0.1940578873656507</v>
      </c>
      <c r="AL10" s="21">
        <f t="shared" si="10"/>
        <v>0.1940578873656507</v>
      </c>
      <c r="AM10" s="21">
        <f t="shared" si="18"/>
        <v>2.058</v>
      </c>
    </row>
    <row r="11" spans="1:39" ht="12.75">
      <c r="A11" s="12" t="s">
        <v>56</v>
      </c>
      <c r="B11" s="13" t="s">
        <v>57</v>
      </c>
      <c r="C11" s="14" t="s">
        <v>39</v>
      </c>
      <c r="D11" s="30"/>
      <c r="E11" s="15"/>
      <c r="F11" s="16">
        <v>106472183</v>
      </c>
      <c r="G11" s="31">
        <v>58.82</v>
      </c>
      <c r="H11" s="18">
        <f t="shared" si="11"/>
        <v>0.5882000000000001</v>
      </c>
      <c r="I11" s="16">
        <v>742291.34</v>
      </c>
      <c r="J11" s="16">
        <v>61302.33</v>
      </c>
      <c r="K11" s="16">
        <v>37525.41</v>
      </c>
      <c r="L11" s="16">
        <v>11318.28</v>
      </c>
      <c r="M11" s="19">
        <f t="shared" si="12"/>
        <v>852437.36</v>
      </c>
      <c r="N11" s="16">
        <v>1800667</v>
      </c>
      <c r="O11" s="16">
        <v>0</v>
      </c>
      <c r="P11" s="16">
        <v>0</v>
      </c>
      <c r="Q11" s="19">
        <f t="shared" si="13"/>
        <v>1800667</v>
      </c>
      <c r="R11" s="16">
        <v>607926.85</v>
      </c>
      <c r="S11" s="16">
        <v>0</v>
      </c>
      <c r="T11" s="16">
        <v>0</v>
      </c>
      <c r="U11" s="20">
        <f t="shared" si="14"/>
        <v>607926.85</v>
      </c>
      <c r="V11" s="19">
        <f t="shared" si="15"/>
        <v>3261031.21</v>
      </c>
      <c r="W11" s="21">
        <f t="shared" si="16"/>
        <v>0.5709724670527324</v>
      </c>
      <c r="X11" s="21">
        <f t="shared" si="17"/>
        <v>0</v>
      </c>
      <c r="Y11" s="21">
        <f t="shared" si="0"/>
        <v>0</v>
      </c>
      <c r="Z11" s="21">
        <f t="shared" si="1"/>
        <v>0.5709724670527324</v>
      </c>
      <c r="AA11" s="22">
        <f t="shared" si="2"/>
        <v>1.6912088672024317</v>
      </c>
      <c r="AB11" s="22">
        <f t="shared" si="3"/>
        <v>0.8006197825398208</v>
      </c>
      <c r="AC11" s="23"/>
      <c r="AD11" s="22">
        <f t="shared" si="4"/>
        <v>3.0628011167949847</v>
      </c>
      <c r="AE11" s="32">
        <v>119684.73145400593</v>
      </c>
      <c r="AF11" s="25">
        <f t="shared" si="5"/>
        <v>3665.705291606372</v>
      </c>
      <c r="AG11" s="26"/>
      <c r="AH11" s="27">
        <f t="shared" si="6"/>
        <v>181013571.91431484</v>
      </c>
      <c r="AI11" s="21">
        <f t="shared" si="7"/>
        <v>0.4709245560899226</v>
      </c>
      <c r="AJ11" s="21">
        <f t="shared" si="8"/>
        <v>0.9947690556884704</v>
      </c>
      <c r="AK11" s="21">
        <f t="shared" si="9"/>
        <v>0.33584600512041723</v>
      </c>
      <c r="AL11" s="21">
        <f t="shared" si="10"/>
        <v>0.33584600512041723</v>
      </c>
      <c r="AM11" s="21">
        <f t="shared" si="18"/>
        <v>1.802</v>
      </c>
    </row>
    <row r="12" spans="1:39" ht="12.75">
      <c r="A12" s="12" t="s">
        <v>58</v>
      </c>
      <c r="B12" s="13" t="s">
        <v>59</v>
      </c>
      <c r="C12" s="14" t="s">
        <v>39</v>
      </c>
      <c r="D12" s="15"/>
      <c r="E12" s="15"/>
      <c r="F12" s="16">
        <v>3529160687</v>
      </c>
      <c r="G12" s="31">
        <v>114.02</v>
      </c>
      <c r="H12" s="18">
        <f t="shared" si="11"/>
        <v>1.1401999999999999</v>
      </c>
      <c r="I12" s="16">
        <v>12734606.83</v>
      </c>
      <c r="J12" s="16">
        <v>1045771.28</v>
      </c>
      <c r="K12" s="16">
        <v>641056.39</v>
      </c>
      <c r="L12" s="16">
        <v>190170.39</v>
      </c>
      <c r="M12" s="19">
        <f t="shared" si="12"/>
        <v>14611604.89</v>
      </c>
      <c r="N12" s="16">
        <v>29661654</v>
      </c>
      <c r="O12" s="16">
        <v>16582281</v>
      </c>
      <c r="P12" s="16">
        <v>0</v>
      </c>
      <c r="Q12" s="19">
        <f t="shared" si="13"/>
        <v>46243935</v>
      </c>
      <c r="R12" s="16">
        <v>16952484.17</v>
      </c>
      <c r="S12" s="16">
        <v>0</v>
      </c>
      <c r="T12" s="16">
        <v>0</v>
      </c>
      <c r="U12" s="20">
        <f t="shared" si="14"/>
        <v>16952484.17</v>
      </c>
      <c r="V12" s="19">
        <f t="shared" si="15"/>
        <v>77808024.06</v>
      </c>
      <c r="W12" s="21">
        <f t="shared" si="16"/>
        <v>0.48035455660735693</v>
      </c>
      <c r="X12" s="21">
        <f t="shared" si="17"/>
        <v>0</v>
      </c>
      <c r="Y12" s="21">
        <f t="shared" si="0"/>
        <v>0</v>
      </c>
      <c r="Z12" s="21">
        <f t="shared" si="1"/>
        <v>0.48035455660735693</v>
      </c>
      <c r="AA12" s="22">
        <f t="shared" si="2"/>
        <v>1.3103380407229386</v>
      </c>
      <c r="AB12" s="22">
        <f t="shared" si="3"/>
        <v>0.4140249250713701</v>
      </c>
      <c r="AC12" s="23"/>
      <c r="AD12" s="22">
        <f t="shared" si="4"/>
        <v>2.204717522401666</v>
      </c>
      <c r="AE12" s="32">
        <v>219114.3123091816</v>
      </c>
      <c r="AF12" s="25">
        <f t="shared" si="5"/>
        <v>4830.851637570438</v>
      </c>
      <c r="AG12" s="26"/>
      <c r="AH12" s="27">
        <f t="shared" si="6"/>
        <v>3095211968.9528155</v>
      </c>
      <c r="AI12" s="21">
        <f t="shared" si="7"/>
        <v>0.47207121956637615</v>
      </c>
      <c r="AJ12" s="21">
        <f t="shared" si="8"/>
        <v>1.4940474340322947</v>
      </c>
      <c r="AK12" s="21">
        <f t="shared" si="9"/>
        <v>0.5477002654437083</v>
      </c>
      <c r="AL12" s="21">
        <f t="shared" si="10"/>
        <v>0.5477002654437083</v>
      </c>
      <c r="AM12" s="21">
        <f t="shared" si="18"/>
        <v>2.5140000000000002</v>
      </c>
    </row>
    <row r="13" spans="1:39" ht="12.75">
      <c r="A13" s="12" t="s">
        <v>60</v>
      </c>
      <c r="B13" s="13" t="s">
        <v>61</v>
      </c>
      <c r="C13" s="14" t="s">
        <v>39</v>
      </c>
      <c r="D13" s="15"/>
      <c r="E13" s="15"/>
      <c r="F13" s="16">
        <v>2363065213</v>
      </c>
      <c r="G13" s="31">
        <v>99.49</v>
      </c>
      <c r="H13" s="18">
        <f t="shared" si="11"/>
        <v>0.9948999999999999</v>
      </c>
      <c r="I13" s="16">
        <v>9886751.35</v>
      </c>
      <c r="J13" s="16">
        <v>816631.66</v>
      </c>
      <c r="K13" s="16">
        <v>499824.46</v>
      </c>
      <c r="L13" s="16">
        <v>150683.78</v>
      </c>
      <c r="M13" s="19">
        <f t="shared" si="12"/>
        <v>11353891.25</v>
      </c>
      <c r="N13" s="16">
        <v>19676001</v>
      </c>
      <c r="O13" s="16">
        <v>11228047</v>
      </c>
      <c r="P13" s="16">
        <v>0</v>
      </c>
      <c r="Q13" s="19">
        <f t="shared" si="13"/>
        <v>30904048</v>
      </c>
      <c r="R13" s="16">
        <v>17457543.59</v>
      </c>
      <c r="S13" s="16">
        <v>0</v>
      </c>
      <c r="T13" s="16">
        <v>0</v>
      </c>
      <c r="U13" s="20">
        <f t="shared" si="14"/>
        <v>17457543.59</v>
      </c>
      <c r="V13" s="19">
        <f t="shared" si="15"/>
        <v>59715482.84</v>
      </c>
      <c r="W13" s="21">
        <f t="shared" si="16"/>
        <v>0.7387668987703049</v>
      </c>
      <c r="X13" s="21">
        <f t="shared" si="17"/>
        <v>0</v>
      </c>
      <c r="Y13" s="21">
        <f t="shared" si="0"/>
        <v>0</v>
      </c>
      <c r="Z13" s="21">
        <f t="shared" si="1"/>
        <v>0.7387668987703049</v>
      </c>
      <c r="AA13" s="22">
        <f t="shared" si="2"/>
        <v>1.3077949702778684</v>
      </c>
      <c r="AB13" s="22">
        <f t="shared" si="3"/>
        <v>0.48047303931937657</v>
      </c>
      <c r="AC13" s="23"/>
      <c r="AD13" s="22">
        <f t="shared" si="4"/>
        <v>2.52703490836755</v>
      </c>
      <c r="AE13" s="32">
        <v>185045.38024971623</v>
      </c>
      <c r="AF13" s="25">
        <f t="shared" si="5"/>
        <v>4676.161355231801</v>
      </c>
      <c r="AG13" s="26"/>
      <c r="AH13" s="27">
        <f t="shared" si="6"/>
        <v>2375178623.98231</v>
      </c>
      <c r="AI13" s="21">
        <f t="shared" si="7"/>
        <v>0.4780226268188478</v>
      </c>
      <c r="AJ13" s="21">
        <f t="shared" si="8"/>
        <v>1.3011252159294515</v>
      </c>
      <c r="AK13" s="21">
        <f t="shared" si="9"/>
        <v>0.7349991875865763</v>
      </c>
      <c r="AL13" s="21">
        <f t="shared" si="10"/>
        <v>0.7349991875865763</v>
      </c>
      <c r="AM13" s="21">
        <f t="shared" si="18"/>
        <v>2.514</v>
      </c>
    </row>
    <row r="14" spans="1:39" ht="12.75">
      <c r="A14" s="12" t="s">
        <v>62</v>
      </c>
      <c r="B14" s="13" t="s">
        <v>63</v>
      </c>
      <c r="C14" s="14" t="s">
        <v>39</v>
      </c>
      <c r="D14" s="15"/>
      <c r="E14" s="15"/>
      <c r="F14" s="16">
        <v>873232349</v>
      </c>
      <c r="G14" s="31">
        <v>66.33</v>
      </c>
      <c r="H14" s="18">
        <f t="shared" si="11"/>
        <v>0.6633</v>
      </c>
      <c r="I14" s="16">
        <v>5670178.529999999</v>
      </c>
      <c r="J14" s="16">
        <v>468549.31</v>
      </c>
      <c r="K14" s="16">
        <v>286813.67</v>
      </c>
      <c r="L14" s="16">
        <v>86456.66</v>
      </c>
      <c r="M14" s="19">
        <f t="shared" si="12"/>
        <v>6511998.169999999</v>
      </c>
      <c r="N14" s="16">
        <v>17710591</v>
      </c>
      <c r="O14" s="16">
        <v>0</v>
      </c>
      <c r="P14" s="16">
        <v>0</v>
      </c>
      <c r="Q14" s="19">
        <f t="shared" si="13"/>
        <v>17710591</v>
      </c>
      <c r="R14" s="16">
        <v>7639340.25</v>
      </c>
      <c r="S14" s="16">
        <v>0</v>
      </c>
      <c r="T14" s="16">
        <v>0</v>
      </c>
      <c r="U14" s="20">
        <f t="shared" si="14"/>
        <v>7639340.25</v>
      </c>
      <c r="V14" s="19">
        <f t="shared" si="15"/>
        <v>31861929.42</v>
      </c>
      <c r="W14" s="21">
        <f t="shared" si="16"/>
        <v>0.8748347743585482</v>
      </c>
      <c r="X14" s="21">
        <f t="shared" si="17"/>
        <v>0</v>
      </c>
      <c r="Y14" s="21">
        <f t="shared" si="0"/>
        <v>0</v>
      </c>
      <c r="Z14" s="21">
        <f t="shared" si="1"/>
        <v>0.8748347743585482</v>
      </c>
      <c r="AA14" s="22">
        <f t="shared" si="2"/>
        <v>2.028164785727607</v>
      </c>
      <c r="AB14" s="22">
        <f t="shared" si="3"/>
        <v>0.7457348754266087</v>
      </c>
      <c r="AC14" s="23"/>
      <c r="AD14" s="22">
        <f t="shared" si="4"/>
        <v>3.648734435512764</v>
      </c>
      <c r="AE14" s="32">
        <v>136360.3611169431</v>
      </c>
      <c r="AF14" s="25">
        <f t="shared" si="5"/>
        <v>4975.42745246346</v>
      </c>
      <c r="AG14" s="26"/>
      <c r="AH14" s="27">
        <f t="shared" si="6"/>
        <v>1316496832.5041459</v>
      </c>
      <c r="AI14" s="21">
        <f t="shared" si="7"/>
        <v>0.4946459428704696</v>
      </c>
      <c r="AJ14" s="21">
        <f t="shared" si="8"/>
        <v>1.3452817023731218</v>
      </c>
      <c r="AK14" s="21">
        <f t="shared" si="9"/>
        <v>0.5802779058320251</v>
      </c>
      <c r="AL14" s="21">
        <f t="shared" si="10"/>
        <v>0.5802779058320251</v>
      </c>
      <c r="AM14" s="21">
        <f t="shared" si="18"/>
        <v>2.42</v>
      </c>
    </row>
    <row r="15" spans="1:39" ht="12.75">
      <c r="A15" s="12" t="s">
        <v>64</v>
      </c>
      <c r="B15" s="13" t="s">
        <v>65</v>
      </c>
      <c r="C15" s="14" t="s">
        <v>39</v>
      </c>
      <c r="D15" s="15"/>
      <c r="E15" s="15"/>
      <c r="F15" s="16">
        <v>779803897</v>
      </c>
      <c r="G15" s="31">
        <v>76.37</v>
      </c>
      <c r="H15" s="18">
        <f t="shared" si="11"/>
        <v>0.7637</v>
      </c>
      <c r="I15" s="16">
        <v>4244328.600000001</v>
      </c>
      <c r="J15" s="16">
        <v>0</v>
      </c>
      <c r="K15" s="16">
        <v>214102.84</v>
      </c>
      <c r="L15" s="16">
        <v>64610.4</v>
      </c>
      <c r="M15" s="19">
        <f t="shared" si="12"/>
        <v>4523041.840000001</v>
      </c>
      <c r="N15" s="16">
        <v>11045280</v>
      </c>
      <c r="O15" s="16">
        <v>6237982</v>
      </c>
      <c r="P15" s="16">
        <v>1023641</v>
      </c>
      <c r="Q15" s="19">
        <f t="shared" si="13"/>
        <v>18306903</v>
      </c>
      <c r="R15" s="16">
        <v>7795263</v>
      </c>
      <c r="S15" s="16">
        <v>0</v>
      </c>
      <c r="T15" s="16">
        <v>353067</v>
      </c>
      <c r="U15" s="20">
        <f t="shared" si="14"/>
        <v>8148330</v>
      </c>
      <c r="V15" s="19">
        <f t="shared" si="15"/>
        <v>30978274.84</v>
      </c>
      <c r="W15" s="21">
        <f t="shared" si="16"/>
        <v>0.9996440169110875</v>
      </c>
      <c r="X15" s="21">
        <f t="shared" si="17"/>
        <v>0.04527638312122977</v>
      </c>
      <c r="Y15" s="21">
        <f t="shared" si="0"/>
        <v>0</v>
      </c>
      <c r="Z15" s="21">
        <f t="shared" si="1"/>
        <v>1.0449204000323173</v>
      </c>
      <c r="AA15" s="22">
        <f t="shared" si="2"/>
        <v>2.347629073210441</v>
      </c>
      <c r="AB15" s="22">
        <f t="shared" si="3"/>
        <v>0.5800229849325824</v>
      </c>
      <c r="AC15" s="23"/>
      <c r="AD15" s="22">
        <f t="shared" si="4"/>
        <v>3.9725724581753408</v>
      </c>
      <c r="AE15" s="32">
        <v>244559.51772013152</v>
      </c>
      <c r="AF15" s="25">
        <f t="shared" si="5"/>
        <v>9715.304044796389</v>
      </c>
      <c r="AG15" s="26"/>
      <c r="AH15" s="27">
        <f t="shared" si="6"/>
        <v>1021086679.324342</v>
      </c>
      <c r="AI15" s="21">
        <f t="shared" si="7"/>
        <v>0.4429635535930132</v>
      </c>
      <c r="AJ15" s="21">
        <f t="shared" si="8"/>
        <v>1.7928843232108134</v>
      </c>
      <c r="AK15" s="21">
        <f t="shared" si="9"/>
        <v>0.7634281357149976</v>
      </c>
      <c r="AL15" s="21">
        <f t="shared" si="10"/>
        <v>0.7980057095046807</v>
      </c>
      <c r="AM15" s="21">
        <f t="shared" si="18"/>
        <v>3.034</v>
      </c>
    </row>
    <row r="16" spans="1:39" ht="12.75">
      <c r="A16" s="12" t="s">
        <v>66</v>
      </c>
      <c r="B16" s="29" t="s">
        <v>67</v>
      </c>
      <c r="C16" s="14" t="s">
        <v>39</v>
      </c>
      <c r="D16" s="15"/>
      <c r="E16" s="15"/>
      <c r="F16" s="16">
        <v>1776217821</v>
      </c>
      <c r="G16" s="31">
        <v>92.41</v>
      </c>
      <c r="H16" s="18">
        <f t="shared" si="11"/>
        <v>0.9240999999999999</v>
      </c>
      <c r="I16" s="16">
        <v>7935188.29</v>
      </c>
      <c r="J16" s="16">
        <v>655121.1</v>
      </c>
      <c r="K16" s="16">
        <v>400959.36</v>
      </c>
      <c r="L16" s="16">
        <v>120919.29</v>
      </c>
      <c r="M16" s="19">
        <f t="shared" si="12"/>
        <v>9112188.04</v>
      </c>
      <c r="N16" s="16">
        <v>975365</v>
      </c>
      <c r="O16" s="16">
        <v>0</v>
      </c>
      <c r="P16" s="16">
        <v>0</v>
      </c>
      <c r="Q16" s="19">
        <f t="shared" si="13"/>
        <v>975365</v>
      </c>
      <c r="R16" s="16">
        <v>5846105.37</v>
      </c>
      <c r="S16" s="16">
        <v>0</v>
      </c>
      <c r="T16" s="16">
        <v>0</v>
      </c>
      <c r="U16" s="20">
        <f t="shared" si="14"/>
        <v>5846105.37</v>
      </c>
      <c r="V16" s="19">
        <f t="shared" si="15"/>
        <v>15933658.41</v>
      </c>
      <c r="W16" s="21">
        <f t="shared" si="16"/>
        <v>0.3291322325945743</v>
      </c>
      <c r="X16" s="21">
        <f t="shared" si="17"/>
        <v>0</v>
      </c>
      <c r="Y16" s="21">
        <f t="shared" si="0"/>
        <v>0</v>
      </c>
      <c r="Z16" s="21">
        <f t="shared" si="1"/>
        <v>0.3291322325945743</v>
      </c>
      <c r="AA16" s="22">
        <f t="shared" si="2"/>
        <v>0.054912465603507765</v>
      </c>
      <c r="AB16" s="22">
        <f t="shared" si="3"/>
        <v>0.5130107316944884</v>
      </c>
      <c r="AC16" s="23"/>
      <c r="AD16" s="22">
        <f t="shared" si="4"/>
        <v>0.8970554298925706</v>
      </c>
      <c r="AE16" s="32">
        <v>1070416.1372299872</v>
      </c>
      <c r="AF16" s="25">
        <f t="shared" si="5"/>
        <v>9602.22608146791</v>
      </c>
      <c r="AG16" s="26"/>
      <c r="AH16" s="27">
        <f t="shared" si="6"/>
        <v>1922105639.0001085</v>
      </c>
      <c r="AI16" s="21">
        <f t="shared" si="7"/>
        <v>0.4740732171588767</v>
      </c>
      <c r="AJ16" s="21">
        <f t="shared" si="8"/>
        <v>0.05074460946420151</v>
      </c>
      <c r="AK16" s="21">
        <f t="shared" si="9"/>
        <v>0.3041510961406461</v>
      </c>
      <c r="AL16" s="21">
        <f t="shared" si="10"/>
        <v>0.3041510961406461</v>
      </c>
      <c r="AM16" s="21">
        <f t="shared" si="18"/>
        <v>0.829</v>
      </c>
    </row>
    <row r="17" spans="1:39" ht="12.75">
      <c r="A17" s="12" t="s">
        <v>68</v>
      </c>
      <c r="B17" s="29" t="s">
        <v>69</v>
      </c>
      <c r="C17" s="14" t="s">
        <v>39</v>
      </c>
      <c r="D17" s="15"/>
      <c r="E17" s="15"/>
      <c r="F17" s="16">
        <v>3500555050</v>
      </c>
      <c r="G17" s="31">
        <v>90.99</v>
      </c>
      <c r="H17" s="18">
        <f t="shared" si="11"/>
        <v>0.9098999999999999</v>
      </c>
      <c r="I17" s="16">
        <v>15818687.84</v>
      </c>
      <c r="J17" s="16">
        <v>0</v>
      </c>
      <c r="K17" s="16">
        <v>799992.14</v>
      </c>
      <c r="L17" s="16">
        <v>241187.44</v>
      </c>
      <c r="M17" s="19">
        <f t="shared" si="12"/>
        <v>16859867.42</v>
      </c>
      <c r="N17" s="16">
        <v>10536409</v>
      </c>
      <c r="O17" s="16">
        <v>0</v>
      </c>
      <c r="P17" s="16">
        <v>1518237.5</v>
      </c>
      <c r="Q17" s="19">
        <f t="shared" si="13"/>
        <v>12054646.5</v>
      </c>
      <c r="R17" s="16">
        <v>21053557.8</v>
      </c>
      <c r="S17" s="16">
        <v>0</v>
      </c>
      <c r="T17" s="16">
        <v>1283065</v>
      </c>
      <c r="U17" s="20">
        <f t="shared" si="14"/>
        <v>22336622.8</v>
      </c>
      <c r="V17" s="19">
        <f t="shared" si="15"/>
        <v>51251136.72</v>
      </c>
      <c r="W17" s="21">
        <f t="shared" si="16"/>
        <v>0.6014348438828294</v>
      </c>
      <c r="X17" s="21">
        <f t="shared" si="17"/>
        <v>0.03665318732810672</v>
      </c>
      <c r="Y17" s="21">
        <f t="shared" si="0"/>
        <v>0</v>
      </c>
      <c r="Z17" s="21">
        <f t="shared" si="1"/>
        <v>0.6380880312109362</v>
      </c>
      <c r="AA17" s="22">
        <f t="shared" si="2"/>
        <v>0.3443638602398211</v>
      </c>
      <c r="AB17" s="22">
        <f t="shared" si="3"/>
        <v>0.4816341174237498</v>
      </c>
      <c r="AC17" s="23"/>
      <c r="AD17" s="22">
        <f t="shared" si="4"/>
        <v>1.464086008874507</v>
      </c>
      <c r="AE17" s="32">
        <v>508683.05496507743</v>
      </c>
      <c r="AF17" s="25">
        <f t="shared" si="5"/>
        <v>7447.557437259117</v>
      </c>
      <c r="AG17" s="26"/>
      <c r="AH17" s="27">
        <f t="shared" si="6"/>
        <v>3847186558.9625235</v>
      </c>
      <c r="AI17" s="21">
        <f t="shared" si="7"/>
        <v>0.43823888344386985</v>
      </c>
      <c r="AJ17" s="21">
        <f t="shared" si="8"/>
        <v>0.31333667643221325</v>
      </c>
      <c r="AK17" s="21">
        <f t="shared" si="9"/>
        <v>0.5472455644489864</v>
      </c>
      <c r="AL17" s="21">
        <f t="shared" si="10"/>
        <v>0.5805962995988307</v>
      </c>
      <c r="AM17" s="21">
        <f t="shared" si="18"/>
        <v>1.3319999999999999</v>
      </c>
    </row>
    <row r="18" spans="1:39" ht="12.75">
      <c r="A18" s="12" t="s">
        <v>70</v>
      </c>
      <c r="B18" s="29" t="s">
        <v>71</v>
      </c>
      <c r="C18" s="14" t="s">
        <v>39</v>
      </c>
      <c r="D18" s="15"/>
      <c r="E18" s="15"/>
      <c r="F18" s="16">
        <v>293266516</v>
      </c>
      <c r="G18" s="31">
        <v>59.91</v>
      </c>
      <c r="H18" s="18">
        <f t="shared" si="11"/>
        <v>0.5991</v>
      </c>
      <c r="I18" s="16">
        <v>2173810.05</v>
      </c>
      <c r="J18" s="16">
        <v>179640.44</v>
      </c>
      <c r="K18" s="16">
        <v>109962.2</v>
      </c>
      <c r="L18" s="16">
        <v>33145.6</v>
      </c>
      <c r="M18" s="19">
        <f t="shared" si="12"/>
        <v>2496558.29</v>
      </c>
      <c r="N18" s="16">
        <v>3818997</v>
      </c>
      <c r="O18" s="16">
        <v>2349383</v>
      </c>
      <c r="P18" s="16">
        <v>0</v>
      </c>
      <c r="Q18" s="19">
        <f t="shared" si="13"/>
        <v>6168380</v>
      </c>
      <c r="R18" s="16">
        <v>3325538.51</v>
      </c>
      <c r="S18" s="16">
        <v>0</v>
      </c>
      <c r="T18" s="16">
        <v>0</v>
      </c>
      <c r="U18" s="20">
        <f t="shared" si="14"/>
        <v>3325538.51</v>
      </c>
      <c r="V18" s="19">
        <f t="shared" si="15"/>
        <v>11990476.799999997</v>
      </c>
      <c r="W18" s="21">
        <f t="shared" si="16"/>
        <v>1.1339646119027103</v>
      </c>
      <c r="X18" s="21">
        <f t="shared" si="17"/>
        <v>0</v>
      </c>
      <c r="Y18" s="21">
        <f t="shared" si="0"/>
        <v>0</v>
      </c>
      <c r="Z18" s="21">
        <f t="shared" si="1"/>
        <v>1.1339646119027103</v>
      </c>
      <c r="AA18" s="22">
        <f t="shared" si="2"/>
        <v>2.1033359294246874</v>
      </c>
      <c r="AB18" s="22">
        <f t="shared" si="3"/>
        <v>0.8512933300574963</v>
      </c>
      <c r="AC18" s="23"/>
      <c r="AD18" s="22">
        <f t="shared" si="4"/>
        <v>4.088593871384893</v>
      </c>
      <c r="AE18" s="32">
        <v>116196.07142857143</v>
      </c>
      <c r="AF18" s="25">
        <f t="shared" si="5"/>
        <v>4750.7854552185845</v>
      </c>
      <c r="AG18" s="26"/>
      <c r="AH18" s="27">
        <f t="shared" si="6"/>
        <v>489511794.358204</v>
      </c>
      <c r="AI18" s="21">
        <f t="shared" si="7"/>
        <v>0.5100098340374459</v>
      </c>
      <c r="AJ18" s="21">
        <f t="shared" si="8"/>
        <v>1.2601085553183302</v>
      </c>
      <c r="AK18" s="21">
        <f t="shared" si="9"/>
        <v>0.6793581989909138</v>
      </c>
      <c r="AL18" s="21">
        <f t="shared" si="10"/>
        <v>0.6793581989909138</v>
      </c>
      <c r="AM18" s="21">
        <f t="shared" si="18"/>
        <v>2.449</v>
      </c>
    </row>
    <row r="19" spans="1:39" ht="12.75">
      <c r="A19" s="12" t="s">
        <v>72</v>
      </c>
      <c r="B19" s="13" t="s">
        <v>73</v>
      </c>
      <c r="C19" s="14" t="s">
        <v>39</v>
      </c>
      <c r="D19" s="15"/>
      <c r="E19" s="15"/>
      <c r="F19" s="16">
        <v>965961379</v>
      </c>
      <c r="G19" s="31">
        <v>105.85</v>
      </c>
      <c r="H19" s="18">
        <f t="shared" si="11"/>
        <v>1.0585</v>
      </c>
      <c r="I19" s="16">
        <v>3783256.38</v>
      </c>
      <c r="J19" s="16">
        <v>0</v>
      </c>
      <c r="K19" s="16">
        <v>190819.72</v>
      </c>
      <c r="L19" s="16">
        <v>57556.39</v>
      </c>
      <c r="M19" s="19">
        <f t="shared" si="12"/>
        <v>4031632.49</v>
      </c>
      <c r="N19" s="16">
        <v>9713682</v>
      </c>
      <c r="O19" s="16">
        <v>5365797</v>
      </c>
      <c r="P19" s="16">
        <v>0</v>
      </c>
      <c r="Q19" s="19">
        <f t="shared" si="13"/>
        <v>15079479</v>
      </c>
      <c r="R19" s="16">
        <v>7749103.22</v>
      </c>
      <c r="S19" s="16">
        <v>0</v>
      </c>
      <c r="T19" s="16">
        <v>313703.2</v>
      </c>
      <c r="U19" s="20">
        <f t="shared" si="14"/>
        <v>8062806.42</v>
      </c>
      <c r="V19" s="19">
        <f t="shared" si="15"/>
        <v>27173917.91</v>
      </c>
      <c r="W19" s="21">
        <f t="shared" si="16"/>
        <v>0.8022166712319457</v>
      </c>
      <c r="X19" s="21">
        <f t="shared" si="17"/>
        <v>0.03247574973698819</v>
      </c>
      <c r="Y19" s="21">
        <f t="shared" si="0"/>
        <v>0</v>
      </c>
      <c r="Z19" s="21">
        <f t="shared" si="1"/>
        <v>0.8346924209689339</v>
      </c>
      <c r="AA19" s="22">
        <f t="shared" si="2"/>
        <v>1.5610850835062215</v>
      </c>
      <c r="AB19" s="22">
        <f t="shared" si="3"/>
        <v>0.4173699464230857</v>
      </c>
      <c r="AC19" s="23"/>
      <c r="AD19" s="22">
        <f t="shared" si="4"/>
        <v>2.8131474508982417</v>
      </c>
      <c r="AE19" s="32">
        <v>239074.41562600064</v>
      </c>
      <c r="AF19" s="25">
        <f t="shared" si="5"/>
        <v>6725.515828932705</v>
      </c>
      <c r="AG19" s="26"/>
      <c r="AH19" s="27">
        <f t="shared" si="6"/>
        <v>912575700.5196033</v>
      </c>
      <c r="AI19" s="21">
        <f t="shared" si="7"/>
        <v>0.44178608828883625</v>
      </c>
      <c r="AJ19" s="21">
        <f t="shared" si="8"/>
        <v>1.6524085608913355</v>
      </c>
      <c r="AK19" s="21">
        <f t="shared" si="9"/>
        <v>0.8491463464990147</v>
      </c>
      <c r="AL19" s="21">
        <f t="shared" si="10"/>
        <v>0.8835219275956165</v>
      </c>
      <c r="AM19" s="21">
        <f t="shared" si="18"/>
        <v>2.9779999999999998</v>
      </c>
    </row>
    <row r="20" spans="1:39" ht="12.75">
      <c r="A20" s="12" t="s">
        <v>74</v>
      </c>
      <c r="B20" s="13" t="s">
        <v>75</v>
      </c>
      <c r="C20" s="14" t="s">
        <v>39</v>
      </c>
      <c r="D20" s="15"/>
      <c r="E20" s="15"/>
      <c r="F20" s="16">
        <v>1016896091</v>
      </c>
      <c r="G20" s="31">
        <v>105.2</v>
      </c>
      <c r="H20" s="18">
        <f t="shared" si="11"/>
        <v>1.052</v>
      </c>
      <c r="I20" s="16">
        <v>3985748.12</v>
      </c>
      <c r="J20" s="16">
        <v>325113.56</v>
      </c>
      <c r="K20" s="16">
        <v>198892.24</v>
      </c>
      <c r="L20" s="16">
        <v>60738.04</v>
      </c>
      <c r="M20" s="19">
        <f t="shared" si="12"/>
        <v>4570491.96</v>
      </c>
      <c r="N20" s="16">
        <v>9195469</v>
      </c>
      <c r="O20" s="16">
        <v>0</v>
      </c>
      <c r="P20" s="16">
        <v>0</v>
      </c>
      <c r="Q20" s="19">
        <f t="shared" si="13"/>
        <v>9195469</v>
      </c>
      <c r="R20" s="16">
        <v>20013337</v>
      </c>
      <c r="S20" s="16">
        <v>0</v>
      </c>
      <c r="T20" s="16">
        <v>0</v>
      </c>
      <c r="U20" s="20">
        <f t="shared" si="14"/>
        <v>20013337</v>
      </c>
      <c r="V20" s="19">
        <f t="shared" si="15"/>
        <v>33779297.95999999</v>
      </c>
      <c r="W20" s="21">
        <f t="shared" si="16"/>
        <v>1.9680808272474715</v>
      </c>
      <c r="X20" s="21">
        <f t="shared" si="17"/>
        <v>0</v>
      </c>
      <c r="Y20" s="21">
        <f t="shared" si="0"/>
        <v>0</v>
      </c>
      <c r="Z20" s="21">
        <f t="shared" si="1"/>
        <v>1.9680808272474715</v>
      </c>
      <c r="AA20" s="22">
        <f t="shared" si="2"/>
        <v>0.9042683005062314</v>
      </c>
      <c r="AB20" s="22">
        <f t="shared" si="3"/>
        <v>0.4494551607043202</v>
      </c>
      <c r="AC20" s="23"/>
      <c r="AD20" s="22">
        <f t="shared" si="4"/>
        <v>3.3218042884580226</v>
      </c>
      <c r="AE20" s="32">
        <v>126132.78720499318</v>
      </c>
      <c r="AF20" s="25">
        <f t="shared" si="5"/>
        <v>4189.884334527095</v>
      </c>
      <c r="AG20" s="26"/>
      <c r="AH20" s="27">
        <f t="shared" si="6"/>
        <v>966631265.2091254</v>
      </c>
      <c r="AI20" s="21">
        <f t="shared" si="7"/>
        <v>0.47282682906094486</v>
      </c>
      <c r="AJ20" s="21">
        <f t="shared" si="8"/>
        <v>0.9512902521325554</v>
      </c>
      <c r="AK20" s="21">
        <f t="shared" si="9"/>
        <v>2.07042103026434</v>
      </c>
      <c r="AL20" s="21">
        <f t="shared" si="10"/>
        <v>2.07042103026434</v>
      </c>
      <c r="AM20" s="21">
        <f t="shared" si="18"/>
        <v>3.4939999999999998</v>
      </c>
    </row>
    <row r="21" spans="1:39" ht="12.75">
      <c r="A21" s="12" t="s">
        <v>76</v>
      </c>
      <c r="B21" s="13" t="s">
        <v>77</v>
      </c>
      <c r="C21" s="14" t="s">
        <v>39</v>
      </c>
      <c r="D21" s="15"/>
      <c r="E21" s="15"/>
      <c r="F21" s="16">
        <v>77703164</v>
      </c>
      <c r="G21" s="31">
        <v>59.97</v>
      </c>
      <c r="H21" s="18">
        <f t="shared" si="11"/>
        <v>0.5997</v>
      </c>
      <c r="I21" s="16">
        <v>553105.38</v>
      </c>
      <c r="J21" s="16">
        <v>45710.22</v>
      </c>
      <c r="K21" s="16">
        <v>27980.58</v>
      </c>
      <c r="L21" s="16">
        <v>8433.98</v>
      </c>
      <c r="M21" s="19">
        <f t="shared" si="12"/>
        <v>635230.1599999999</v>
      </c>
      <c r="N21" s="16">
        <v>1546591</v>
      </c>
      <c r="O21" s="16">
        <v>0</v>
      </c>
      <c r="P21" s="16">
        <v>0</v>
      </c>
      <c r="Q21" s="19">
        <f t="shared" si="13"/>
        <v>1546591</v>
      </c>
      <c r="R21" s="16">
        <v>507131</v>
      </c>
      <c r="S21" s="16">
        <v>15540</v>
      </c>
      <c r="T21" s="16">
        <v>0</v>
      </c>
      <c r="U21" s="20">
        <f t="shared" si="14"/>
        <v>522671</v>
      </c>
      <c r="V21" s="19">
        <f t="shared" si="15"/>
        <v>2704492.16</v>
      </c>
      <c r="W21" s="21">
        <f t="shared" si="16"/>
        <v>0.6526516732317361</v>
      </c>
      <c r="X21" s="21">
        <f t="shared" si="17"/>
        <v>0</v>
      </c>
      <c r="Y21" s="21">
        <f t="shared" si="0"/>
        <v>0.019999185618747778</v>
      </c>
      <c r="Z21" s="21">
        <f t="shared" si="1"/>
        <v>0.6726508588504838</v>
      </c>
      <c r="AA21" s="22">
        <f t="shared" si="2"/>
        <v>1.9903835576116309</v>
      </c>
      <c r="AB21" s="22">
        <f t="shared" si="3"/>
        <v>0.8175087439167856</v>
      </c>
      <c r="AC21" s="23"/>
      <c r="AD21" s="22">
        <f t="shared" si="4"/>
        <v>3.4805431603789003</v>
      </c>
      <c r="AE21" s="32">
        <v>156358.5836909871</v>
      </c>
      <c r="AF21" s="25">
        <f t="shared" si="5"/>
        <v>5442.127990321971</v>
      </c>
      <c r="AG21" s="26"/>
      <c r="AH21" s="27">
        <f t="shared" si="6"/>
        <v>129570058.36251459</v>
      </c>
      <c r="AI21" s="21">
        <f t="shared" si="7"/>
        <v>0.4902599937268963</v>
      </c>
      <c r="AJ21" s="21">
        <f t="shared" si="8"/>
        <v>1.1936330194996951</v>
      </c>
      <c r="AK21" s="21">
        <f t="shared" si="9"/>
        <v>0.39139520843707215</v>
      </c>
      <c r="AL21" s="21">
        <f t="shared" si="10"/>
        <v>0.40338872005263526</v>
      </c>
      <c r="AM21" s="21">
        <f t="shared" si="18"/>
        <v>2.0869999999999997</v>
      </c>
    </row>
    <row r="22" spans="1:39" ht="12.75">
      <c r="A22" s="12" t="s">
        <v>78</v>
      </c>
      <c r="B22" s="13" t="s">
        <v>79</v>
      </c>
      <c r="C22" s="14" t="s">
        <v>39</v>
      </c>
      <c r="D22" s="15"/>
      <c r="E22" s="15"/>
      <c r="F22" s="16">
        <v>683027574</v>
      </c>
      <c r="G22" s="31">
        <v>58.67</v>
      </c>
      <c r="H22" s="18">
        <f t="shared" si="11"/>
        <v>0.5867</v>
      </c>
      <c r="I22" s="16">
        <v>5241325.13</v>
      </c>
      <c r="J22" s="16">
        <v>432364.92</v>
      </c>
      <c r="K22" s="16">
        <v>264632.69</v>
      </c>
      <c r="L22" s="16">
        <v>79841.45</v>
      </c>
      <c r="M22" s="19">
        <f t="shared" si="12"/>
        <v>6018164.19</v>
      </c>
      <c r="N22" s="16">
        <v>8921957</v>
      </c>
      <c r="O22" s="16">
        <v>7329116</v>
      </c>
      <c r="P22" s="16">
        <v>0</v>
      </c>
      <c r="Q22" s="19">
        <f t="shared" si="13"/>
        <v>16251073</v>
      </c>
      <c r="R22" s="16">
        <v>9491456</v>
      </c>
      <c r="S22" s="16">
        <v>0</v>
      </c>
      <c r="T22" s="16">
        <v>0</v>
      </c>
      <c r="U22" s="20">
        <f t="shared" si="14"/>
        <v>9491456</v>
      </c>
      <c r="V22" s="19">
        <f t="shared" si="15"/>
        <v>31760693.19</v>
      </c>
      <c r="W22" s="21">
        <f t="shared" si="16"/>
        <v>1.3896153480913496</v>
      </c>
      <c r="X22" s="21">
        <f t="shared" si="17"/>
        <v>0</v>
      </c>
      <c r="Y22" s="21">
        <f t="shared" si="0"/>
        <v>0</v>
      </c>
      <c r="Z22" s="21">
        <f t="shared" si="1"/>
        <v>1.3896153480913496</v>
      </c>
      <c r="AA22" s="22">
        <f t="shared" si="2"/>
        <v>2.3792704158090108</v>
      </c>
      <c r="AB22" s="22">
        <f t="shared" si="3"/>
        <v>0.8811012057325814</v>
      </c>
      <c r="AC22" s="23"/>
      <c r="AD22" s="22">
        <f t="shared" si="4"/>
        <v>4.649986969632942</v>
      </c>
      <c r="AE22" s="32">
        <v>125735.67065073042</v>
      </c>
      <c r="AF22" s="25">
        <f t="shared" si="5"/>
        <v>5846.692301439556</v>
      </c>
      <c r="AG22" s="26"/>
      <c r="AH22" s="27">
        <f t="shared" si="6"/>
        <v>1164185399.6931992</v>
      </c>
      <c r="AI22" s="21">
        <f t="shared" si="7"/>
        <v>0.5169420774033057</v>
      </c>
      <c r="AJ22" s="21">
        <f t="shared" si="8"/>
        <v>1.3959179529551469</v>
      </c>
      <c r="AK22" s="21">
        <f t="shared" si="9"/>
        <v>0.8152873247251948</v>
      </c>
      <c r="AL22" s="21">
        <f t="shared" si="10"/>
        <v>0.8152873247251948</v>
      </c>
      <c r="AM22" s="21">
        <f t="shared" si="18"/>
        <v>2.7279999999999998</v>
      </c>
    </row>
    <row r="23" spans="1:39" ht="12.75">
      <c r="A23" s="12" t="s">
        <v>80</v>
      </c>
      <c r="B23" s="13" t="s">
        <v>81</v>
      </c>
      <c r="C23" s="14" t="s">
        <v>39</v>
      </c>
      <c r="D23" s="15"/>
      <c r="E23" s="15"/>
      <c r="F23" s="16">
        <v>2514557682</v>
      </c>
      <c r="G23" s="31">
        <v>104.72</v>
      </c>
      <c r="H23" s="18">
        <f t="shared" si="11"/>
        <v>1.0472</v>
      </c>
      <c r="I23" s="16">
        <v>9792161.7</v>
      </c>
      <c r="J23" s="16">
        <v>805021.79</v>
      </c>
      <c r="K23" s="16">
        <v>492909.81</v>
      </c>
      <c r="L23" s="16">
        <v>148578.31</v>
      </c>
      <c r="M23" s="19">
        <f t="shared" si="12"/>
        <v>11238671.61</v>
      </c>
      <c r="N23" s="16">
        <v>17483144</v>
      </c>
      <c r="O23" s="16">
        <v>0</v>
      </c>
      <c r="P23" s="16">
        <v>1465839</v>
      </c>
      <c r="Q23" s="19">
        <f t="shared" si="13"/>
        <v>18948983</v>
      </c>
      <c r="R23" s="16">
        <v>19820350</v>
      </c>
      <c r="S23" s="16">
        <v>0</v>
      </c>
      <c r="T23" s="16">
        <v>0</v>
      </c>
      <c r="U23" s="20">
        <f t="shared" si="14"/>
        <v>19820350</v>
      </c>
      <c r="V23" s="19">
        <f t="shared" si="15"/>
        <v>50008004.61</v>
      </c>
      <c r="W23" s="21">
        <f t="shared" si="16"/>
        <v>0.7882241136037699</v>
      </c>
      <c r="X23" s="21">
        <f t="shared" si="17"/>
        <v>0</v>
      </c>
      <c r="Y23" s="21">
        <f t="shared" si="0"/>
        <v>0</v>
      </c>
      <c r="Z23" s="21">
        <f t="shared" si="1"/>
        <v>0.7882241136037699</v>
      </c>
      <c r="AA23" s="22">
        <f t="shared" si="2"/>
        <v>0.7535712199263839</v>
      </c>
      <c r="AB23" s="22">
        <f t="shared" si="3"/>
        <v>0.44694427534711045</v>
      </c>
      <c r="AC23" s="23"/>
      <c r="AD23" s="22">
        <f t="shared" si="4"/>
        <v>1.988739608877264</v>
      </c>
      <c r="AE23" s="32">
        <v>376531.11622007296</v>
      </c>
      <c r="AF23" s="25">
        <f t="shared" si="5"/>
        <v>7488.223448016275</v>
      </c>
      <c r="AG23" s="26"/>
      <c r="AH23" s="27">
        <f t="shared" si="6"/>
        <v>2401220093.582888</v>
      </c>
      <c r="AI23" s="21">
        <f t="shared" si="7"/>
        <v>0.468040045143494</v>
      </c>
      <c r="AJ23" s="21">
        <f t="shared" si="8"/>
        <v>0.789139781506909</v>
      </c>
      <c r="AK23" s="21">
        <f t="shared" si="9"/>
        <v>0.8254282917658676</v>
      </c>
      <c r="AL23" s="21">
        <f t="shared" si="10"/>
        <v>0.8254282917658676</v>
      </c>
      <c r="AM23" s="21">
        <f t="shared" si="18"/>
        <v>2.082</v>
      </c>
    </row>
    <row r="24" spans="1:39" ht="12.75">
      <c r="A24" s="12" t="s">
        <v>82</v>
      </c>
      <c r="B24" s="13" t="s">
        <v>83</v>
      </c>
      <c r="C24" s="14" t="s">
        <v>39</v>
      </c>
      <c r="D24" s="15"/>
      <c r="E24" s="15"/>
      <c r="F24" s="16">
        <v>98150971</v>
      </c>
      <c r="G24" s="31">
        <v>61.88</v>
      </c>
      <c r="H24" s="18">
        <f t="shared" si="11"/>
        <v>0.6188</v>
      </c>
      <c r="I24" s="16">
        <v>658394.96</v>
      </c>
      <c r="J24" s="16">
        <v>54394.77</v>
      </c>
      <c r="K24" s="16">
        <v>33293.66</v>
      </c>
      <c r="L24" s="16">
        <v>10039.54</v>
      </c>
      <c r="M24" s="19">
        <f t="shared" si="12"/>
        <v>756122.93</v>
      </c>
      <c r="N24" s="16">
        <v>2064940</v>
      </c>
      <c r="O24" s="16">
        <v>0</v>
      </c>
      <c r="P24" s="16">
        <v>0</v>
      </c>
      <c r="Q24" s="19">
        <f t="shared" si="13"/>
        <v>2064940</v>
      </c>
      <c r="R24" s="16">
        <v>630246.17</v>
      </c>
      <c r="S24" s="16">
        <v>9815</v>
      </c>
      <c r="T24" s="16">
        <v>0</v>
      </c>
      <c r="U24" s="20">
        <f t="shared" si="14"/>
        <v>640061.17</v>
      </c>
      <c r="V24" s="19">
        <f t="shared" si="15"/>
        <v>3461124.1</v>
      </c>
      <c r="W24" s="21">
        <f t="shared" si="16"/>
        <v>0.6421191390964436</v>
      </c>
      <c r="X24" s="21">
        <f t="shared" si="17"/>
        <v>0</v>
      </c>
      <c r="Y24" s="21">
        <f t="shared" si="0"/>
        <v>0.009999901070769845</v>
      </c>
      <c r="Z24" s="21">
        <f t="shared" si="1"/>
        <v>0.6521190401672134</v>
      </c>
      <c r="AA24" s="22">
        <f t="shared" si="2"/>
        <v>2.103840623237441</v>
      </c>
      <c r="AB24" s="22">
        <f t="shared" si="3"/>
        <v>0.7703672437433146</v>
      </c>
      <c r="AC24" s="23"/>
      <c r="AD24" s="22">
        <f t="shared" si="4"/>
        <v>3.526326907147969</v>
      </c>
      <c r="AE24" s="32">
        <v>122443.07228915663</v>
      </c>
      <c r="AF24" s="25">
        <f t="shared" si="5"/>
        <v>4317.743004071169</v>
      </c>
      <c r="AG24" s="26"/>
      <c r="AH24" s="27">
        <f t="shared" si="6"/>
        <v>158615014.54427925</v>
      </c>
      <c r="AI24" s="21">
        <f t="shared" si="7"/>
        <v>0.47670325042836315</v>
      </c>
      <c r="AJ24" s="21">
        <f t="shared" si="8"/>
        <v>1.3018565776593285</v>
      </c>
      <c r="AK24" s="21">
        <f t="shared" si="9"/>
        <v>0.3973433232728793</v>
      </c>
      <c r="AL24" s="21">
        <f t="shared" si="10"/>
        <v>0.4035312620554717</v>
      </c>
      <c r="AM24" s="21">
        <f t="shared" si="18"/>
        <v>2.183</v>
      </c>
    </row>
    <row r="25" spans="1:39" ht="12.75">
      <c r="A25" s="12" t="s">
        <v>84</v>
      </c>
      <c r="B25" s="13" t="s">
        <v>85</v>
      </c>
      <c r="C25" s="14" t="s">
        <v>86</v>
      </c>
      <c r="D25" s="15"/>
      <c r="E25" s="15"/>
      <c r="F25" s="33">
        <v>1534384900</v>
      </c>
      <c r="G25" s="31">
        <v>93.09</v>
      </c>
      <c r="H25" s="18">
        <f t="shared" si="11"/>
        <v>0.9309000000000001</v>
      </c>
      <c r="I25" s="16">
        <v>3719624.9000000004</v>
      </c>
      <c r="L25" s="16">
        <v>41653.29</v>
      </c>
      <c r="M25" s="19">
        <f t="shared" si="12"/>
        <v>3761278.1900000004</v>
      </c>
      <c r="N25" s="16">
        <v>14855997</v>
      </c>
      <c r="O25" s="16">
        <v>8436560</v>
      </c>
      <c r="Q25" s="19">
        <f t="shared" si="13"/>
        <v>23292557</v>
      </c>
      <c r="R25" s="16">
        <v>8470029.69</v>
      </c>
      <c r="S25" s="16">
        <v>76714</v>
      </c>
      <c r="T25" s="16">
        <v>556153</v>
      </c>
      <c r="U25" s="20">
        <f t="shared" si="14"/>
        <v>9102896.69</v>
      </c>
      <c r="V25" s="19">
        <f t="shared" si="15"/>
        <v>36156731.879999995</v>
      </c>
      <c r="W25" s="21">
        <f t="shared" si="16"/>
        <v>0.5520146665937601</v>
      </c>
      <c r="X25" s="21">
        <f t="shared" si="17"/>
        <v>0.03624599016843818</v>
      </c>
      <c r="Y25" s="21">
        <f t="shared" si="0"/>
        <v>0.00499965816921165</v>
      </c>
      <c r="Z25" s="21">
        <f t="shared" si="1"/>
        <v>0.59326031493141</v>
      </c>
      <c r="AA25" s="22">
        <f t="shared" si="2"/>
        <v>1.5180387267888258</v>
      </c>
      <c r="AB25" s="22">
        <f t="shared" si="3"/>
        <v>0.24513263849246697</v>
      </c>
      <c r="AC25" s="23"/>
      <c r="AD25" s="22">
        <f t="shared" si="4"/>
        <v>2.3564316802127028</v>
      </c>
      <c r="AE25" s="32">
        <v>618248.4497917631</v>
      </c>
      <c r="AF25" s="25">
        <f t="shared" si="5"/>
        <v>14568.60233331703</v>
      </c>
      <c r="AG25" s="26"/>
      <c r="AH25" s="27">
        <f t="shared" si="6"/>
        <v>1648281125.792244</v>
      </c>
      <c r="AI25" s="21">
        <f t="shared" si="7"/>
        <v>0.2281939731726375</v>
      </c>
      <c r="AJ25" s="21">
        <f t="shared" si="8"/>
        <v>1.413142250767718</v>
      </c>
      <c r="AK25" s="21">
        <f t="shared" si="9"/>
        <v>0.5138704531321313</v>
      </c>
      <c r="AL25" s="21">
        <f t="shared" si="10"/>
        <v>0.5522660271696496</v>
      </c>
      <c r="AM25" s="21">
        <f t="shared" si="18"/>
        <v>2.193</v>
      </c>
    </row>
    <row r="26" spans="1:39" ht="12.75">
      <c r="A26" s="12" t="s">
        <v>87</v>
      </c>
      <c r="B26" s="13" t="s">
        <v>88</v>
      </c>
      <c r="C26" s="14" t="s">
        <v>86</v>
      </c>
      <c r="D26" s="15"/>
      <c r="E26" s="15"/>
      <c r="F26" s="33">
        <v>1947052600</v>
      </c>
      <c r="G26" s="31">
        <v>83.92</v>
      </c>
      <c r="H26" s="18">
        <f t="shared" si="11"/>
        <v>0.8392000000000001</v>
      </c>
      <c r="I26" s="16">
        <v>5175851.68</v>
      </c>
      <c r="L26" s="16">
        <v>57113.5</v>
      </c>
      <c r="M26" s="19">
        <f t="shared" si="12"/>
        <v>5232965.18</v>
      </c>
      <c r="N26" s="16">
        <v>5667351</v>
      </c>
      <c r="Q26" s="19">
        <f t="shared" si="13"/>
        <v>5667351</v>
      </c>
      <c r="R26" s="16">
        <v>3084005</v>
      </c>
      <c r="S26" s="16">
        <v>97353</v>
      </c>
      <c r="U26" s="20">
        <f t="shared" si="14"/>
        <v>3181358</v>
      </c>
      <c r="V26" s="19">
        <f t="shared" si="15"/>
        <v>14081674.18</v>
      </c>
      <c r="W26" s="21">
        <f t="shared" si="16"/>
        <v>0.1583935123272992</v>
      </c>
      <c r="X26" s="21">
        <f t="shared" si="17"/>
        <v>0</v>
      </c>
      <c r="Y26" s="21">
        <f t="shared" si="0"/>
        <v>0.0050000190030818886</v>
      </c>
      <c r="Z26" s="21">
        <f t="shared" si="1"/>
        <v>0.1633935313303811</v>
      </c>
      <c r="AA26" s="22">
        <f t="shared" si="2"/>
        <v>0.29107333823441645</v>
      </c>
      <c r="AB26" s="22">
        <f t="shared" si="3"/>
        <v>0.26876342118338253</v>
      </c>
      <c r="AC26" s="23"/>
      <c r="AD26" s="22">
        <f t="shared" si="4"/>
        <v>0.7232302907481801</v>
      </c>
      <c r="AE26" s="32">
        <v>2697574.961832061</v>
      </c>
      <c r="AF26" s="25">
        <f t="shared" si="5"/>
        <v>19509.679239608122</v>
      </c>
      <c r="AG26" s="26"/>
      <c r="AH26" s="27">
        <f t="shared" si="6"/>
        <v>2320129408.960915</v>
      </c>
      <c r="AI26" s="21">
        <f t="shared" si="7"/>
        <v>0.22554626305709458</v>
      </c>
      <c r="AJ26" s="21">
        <f t="shared" si="8"/>
        <v>0.2442687454463223</v>
      </c>
      <c r="AK26" s="21">
        <f t="shared" si="9"/>
        <v>0.1329238355450695</v>
      </c>
      <c r="AL26" s="21">
        <f t="shared" si="10"/>
        <v>0.13711985149245584</v>
      </c>
      <c r="AM26" s="21">
        <f t="shared" si="18"/>
        <v>0.607</v>
      </c>
    </row>
    <row r="27" spans="1:39" ht="12.75">
      <c r="A27" s="12" t="s">
        <v>89</v>
      </c>
      <c r="B27" s="13" t="s">
        <v>90</v>
      </c>
      <c r="C27" s="14" t="s">
        <v>86</v>
      </c>
      <c r="D27" s="15"/>
      <c r="E27" s="15"/>
      <c r="F27" s="33">
        <v>2640124530</v>
      </c>
      <c r="G27" s="31">
        <v>103.1</v>
      </c>
      <c r="H27" s="18">
        <f t="shared" si="11"/>
        <v>1.031</v>
      </c>
      <c r="I27" s="16">
        <v>5961949.49</v>
      </c>
      <c r="L27" s="16">
        <v>66426.33</v>
      </c>
      <c r="M27" s="19">
        <f t="shared" si="12"/>
        <v>6028375.82</v>
      </c>
      <c r="N27" s="16">
        <v>45763348</v>
      </c>
      <c r="Q27" s="19">
        <f t="shared" si="13"/>
        <v>45763348</v>
      </c>
      <c r="R27" s="16">
        <v>27321649</v>
      </c>
      <c r="T27" s="16">
        <v>887372</v>
      </c>
      <c r="U27" s="20">
        <f t="shared" si="14"/>
        <v>28209021</v>
      </c>
      <c r="V27" s="19">
        <f t="shared" si="15"/>
        <v>80000744.82</v>
      </c>
      <c r="W27" s="21">
        <f t="shared" si="16"/>
        <v>1.0348621320525362</v>
      </c>
      <c r="X27" s="21">
        <f t="shared" si="17"/>
        <v>0.033610990311885025</v>
      </c>
      <c r="Y27" s="21">
        <f t="shared" si="0"/>
        <v>0</v>
      </c>
      <c r="Z27" s="21">
        <f t="shared" si="1"/>
        <v>1.0684731223644213</v>
      </c>
      <c r="AA27" s="22">
        <f t="shared" si="2"/>
        <v>1.7333783872687247</v>
      </c>
      <c r="AB27" s="22">
        <f t="shared" si="3"/>
        <v>0.22833679818883396</v>
      </c>
      <c r="AC27" s="23"/>
      <c r="AD27" s="22">
        <f t="shared" si="4"/>
        <v>3.03018830782198</v>
      </c>
      <c r="AE27" s="32">
        <v>319431.0962294366</v>
      </c>
      <c r="AF27" s="25">
        <f t="shared" si="5"/>
        <v>9679.363729491964</v>
      </c>
      <c r="AG27" s="26"/>
      <c r="AH27" s="27">
        <f t="shared" si="6"/>
        <v>2560741542.1920466</v>
      </c>
      <c r="AI27" s="21">
        <f t="shared" si="7"/>
        <v>0.23541523893268776</v>
      </c>
      <c r="AJ27" s="21">
        <f t="shared" si="8"/>
        <v>1.7871131172740553</v>
      </c>
      <c r="AK27" s="21">
        <f t="shared" si="9"/>
        <v>1.0669428581461649</v>
      </c>
      <c r="AL27" s="21">
        <f t="shared" si="10"/>
        <v>1.1015957891577182</v>
      </c>
      <c r="AM27" s="21">
        <f t="shared" si="18"/>
        <v>3.1239999999999997</v>
      </c>
    </row>
    <row r="28" spans="1:39" ht="12.75">
      <c r="A28" s="12" t="s">
        <v>91</v>
      </c>
      <c r="B28" s="13" t="s">
        <v>92</v>
      </c>
      <c r="C28" s="14" t="s">
        <v>86</v>
      </c>
      <c r="D28" s="15"/>
      <c r="E28" s="15"/>
      <c r="F28" s="33">
        <v>643472300</v>
      </c>
      <c r="G28" s="31">
        <v>89.78</v>
      </c>
      <c r="H28" s="18">
        <f t="shared" si="11"/>
        <v>0.8978</v>
      </c>
      <c r="I28" s="16">
        <v>1599333.12</v>
      </c>
      <c r="L28" s="16">
        <v>17794.73</v>
      </c>
      <c r="M28" s="19">
        <f t="shared" si="12"/>
        <v>1617127.85</v>
      </c>
      <c r="N28" s="16">
        <v>13897504</v>
      </c>
      <c r="Q28" s="19">
        <f t="shared" si="13"/>
        <v>13897504</v>
      </c>
      <c r="R28" s="16">
        <v>6945913</v>
      </c>
      <c r="T28" s="16">
        <v>255627</v>
      </c>
      <c r="U28" s="20">
        <f t="shared" si="14"/>
        <v>7201540</v>
      </c>
      <c r="V28" s="19">
        <f t="shared" si="15"/>
        <v>22716171.85</v>
      </c>
      <c r="W28" s="21">
        <f t="shared" si="16"/>
        <v>1.0794424251051677</v>
      </c>
      <c r="X28" s="21">
        <f t="shared" si="17"/>
        <v>0.039726185571624446</v>
      </c>
      <c r="Y28" s="21">
        <f t="shared" si="0"/>
        <v>0</v>
      </c>
      <c r="Z28" s="21">
        <f t="shared" si="1"/>
        <v>1.1191686106767922</v>
      </c>
      <c r="AA28" s="22">
        <f t="shared" si="2"/>
        <v>2.1597672502763525</v>
      </c>
      <c r="AB28" s="22">
        <f t="shared" si="3"/>
        <v>0.25131273716055846</v>
      </c>
      <c r="AC28" s="23"/>
      <c r="AD28" s="22">
        <f t="shared" si="4"/>
        <v>3.530248598113703</v>
      </c>
      <c r="AE28" s="32">
        <v>260861.37487636003</v>
      </c>
      <c r="AF28" s="25">
        <f t="shared" si="5"/>
        <v>9209.05502959283</v>
      </c>
      <c r="AG28" s="26"/>
      <c r="AH28" s="27">
        <f t="shared" si="6"/>
        <v>716721207.3958565</v>
      </c>
      <c r="AI28" s="21">
        <f t="shared" si="7"/>
        <v>0.22562857542274936</v>
      </c>
      <c r="AJ28" s="21">
        <f t="shared" si="8"/>
        <v>1.939039037298109</v>
      </c>
      <c r="AK28" s="21">
        <f t="shared" si="9"/>
        <v>0.9691234092594196</v>
      </c>
      <c r="AL28" s="21">
        <f t="shared" si="10"/>
        <v>1.004789578665624</v>
      </c>
      <c r="AM28" s="21">
        <f t="shared" si="18"/>
        <v>3.17</v>
      </c>
    </row>
    <row r="29" spans="1:39" ht="12.75">
      <c r="A29" s="12" t="s">
        <v>93</v>
      </c>
      <c r="B29" s="13" t="s">
        <v>94</v>
      </c>
      <c r="C29" s="14" t="s">
        <v>86</v>
      </c>
      <c r="D29" s="15"/>
      <c r="E29" s="15"/>
      <c r="F29" s="33">
        <v>2007086826</v>
      </c>
      <c r="G29" s="31">
        <v>105.67</v>
      </c>
      <c r="H29" s="18">
        <f t="shared" si="11"/>
        <v>1.0567</v>
      </c>
      <c r="I29" s="16">
        <v>4326646.77</v>
      </c>
      <c r="L29" s="16">
        <v>50382.88</v>
      </c>
      <c r="M29" s="19">
        <f t="shared" si="12"/>
        <v>4377029.649999999</v>
      </c>
      <c r="N29" s="16">
        <v>11085179</v>
      </c>
      <c r="O29" s="16">
        <v>5968755</v>
      </c>
      <c r="Q29" s="19">
        <f t="shared" si="13"/>
        <v>17053934</v>
      </c>
      <c r="R29" s="16">
        <v>17676593.94</v>
      </c>
      <c r="T29" s="16">
        <v>662541.84</v>
      </c>
      <c r="U29" s="20">
        <f t="shared" si="14"/>
        <v>18339135.78</v>
      </c>
      <c r="V29" s="19">
        <f t="shared" si="15"/>
        <v>39770099.43000001</v>
      </c>
      <c r="W29" s="21">
        <f t="shared" si="16"/>
        <v>0.8807089813462808</v>
      </c>
      <c r="X29" s="21">
        <f t="shared" si="17"/>
        <v>0.033010123499261114</v>
      </c>
      <c r="Y29" s="21">
        <f t="shared" si="0"/>
        <v>0</v>
      </c>
      <c r="Z29" s="21">
        <f t="shared" si="1"/>
        <v>0.913719104845542</v>
      </c>
      <c r="AA29" s="22">
        <f t="shared" si="2"/>
        <v>0.8496859118938783</v>
      </c>
      <c r="AB29" s="22">
        <f t="shared" si="3"/>
        <v>0.21807873945957532</v>
      </c>
      <c r="AC29" s="23"/>
      <c r="AD29" s="22">
        <f t="shared" si="4"/>
        <v>1.981483756198996</v>
      </c>
      <c r="AE29" s="32">
        <v>331714.5337620579</v>
      </c>
      <c r="AF29" s="25">
        <f t="shared" si="5"/>
        <v>6572.869603446412</v>
      </c>
      <c r="AG29" s="26"/>
      <c r="AH29" s="27">
        <f t="shared" si="6"/>
        <v>1899391337.1817925</v>
      </c>
      <c r="AI29" s="21">
        <f t="shared" si="7"/>
        <v>0.2304438039869332</v>
      </c>
      <c r="AJ29" s="21">
        <f t="shared" si="8"/>
        <v>0.8978631030982611</v>
      </c>
      <c r="AK29" s="21">
        <f t="shared" si="9"/>
        <v>0.930645180588615</v>
      </c>
      <c r="AL29" s="21">
        <f t="shared" si="10"/>
        <v>0.9655269780902842</v>
      </c>
      <c r="AM29" s="21">
        <f t="shared" si="18"/>
        <v>2.0940000000000003</v>
      </c>
    </row>
    <row r="30" spans="1:39" ht="12.75">
      <c r="A30" s="12" t="s">
        <v>95</v>
      </c>
      <c r="B30" s="13" t="s">
        <v>96</v>
      </c>
      <c r="C30" s="14" t="s">
        <v>86</v>
      </c>
      <c r="D30" s="15"/>
      <c r="E30" s="15"/>
      <c r="F30" s="33">
        <v>2736419565</v>
      </c>
      <c r="G30" s="31">
        <v>94.7</v>
      </c>
      <c r="H30" s="18">
        <f t="shared" si="11"/>
        <v>0.9470000000000001</v>
      </c>
      <c r="I30" s="16">
        <v>6704281.29</v>
      </c>
      <c r="L30" s="16">
        <v>74310.93</v>
      </c>
      <c r="M30" s="19">
        <f t="shared" si="12"/>
        <v>6778592.22</v>
      </c>
      <c r="N30" s="16">
        <v>29126159</v>
      </c>
      <c r="Q30" s="19">
        <f t="shared" si="13"/>
        <v>29126159</v>
      </c>
      <c r="R30" s="16">
        <v>22770003</v>
      </c>
      <c r="T30" s="16">
        <v>989130</v>
      </c>
      <c r="U30" s="20">
        <f t="shared" si="14"/>
        <v>23759133</v>
      </c>
      <c r="V30" s="19">
        <f t="shared" si="15"/>
        <v>59663884.22</v>
      </c>
      <c r="W30" s="21">
        <f t="shared" si="16"/>
        <v>0.8321093479683551</v>
      </c>
      <c r="X30" s="21">
        <f t="shared" si="17"/>
        <v>0.03614686916624206</v>
      </c>
      <c r="Y30" s="21">
        <f t="shared" si="0"/>
        <v>0</v>
      </c>
      <c r="Z30" s="21">
        <f t="shared" si="1"/>
        <v>0.8682562171345972</v>
      </c>
      <c r="AA30" s="22">
        <f t="shared" si="2"/>
        <v>1.0643893711525922</v>
      </c>
      <c r="AB30" s="22">
        <f t="shared" si="3"/>
        <v>0.24771757616051104</v>
      </c>
      <c r="AC30" s="23"/>
      <c r="AD30" s="22">
        <f t="shared" si="4"/>
        <v>2.1803631644477</v>
      </c>
      <c r="AE30" s="32">
        <v>352423.480535467</v>
      </c>
      <c r="AF30" s="25">
        <f t="shared" si="5"/>
        <v>7684.111752459832</v>
      </c>
      <c r="AG30" s="26"/>
      <c r="AH30" s="27">
        <f t="shared" si="6"/>
        <v>2889566594.5089755</v>
      </c>
      <c r="AI30" s="21">
        <f t="shared" si="7"/>
        <v>0.23458854462400394</v>
      </c>
      <c r="AJ30" s="21">
        <f t="shared" si="8"/>
        <v>1.007976734481505</v>
      </c>
      <c r="AK30" s="21">
        <f t="shared" si="9"/>
        <v>0.7880075525260324</v>
      </c>
      <c r="AL30" s="21">
        <f t="shared" si="10"/>
        <v>0.8222386376264635</v>
      </c>
      <c r="AM30" s="21">
        <f t="shared" si="18"/>
        <v>2.065</v>
      </c>
    </row>
    <row r="31" spans="1:39" ht="12.75">
      <c r="A31" s="12" t="s">
        <v>97</v>
      </c>
      <c r="B31" s="13" t="s">
        <v>98</v>
      </c>
      <c r="C31" s="14" t="s">
        <v>86</v>
      </c>
      <c r="D31" s="15"/>
      <c r="E31" s="15"/>
      <c r="F31" s="33">
        <v>2056362000</v>
      </c>
      <c r="G31" s="31">
        <v>101.98</v>
      </c>
      <c r="H31" s="18">
        <f t="shared" si="11"/>
        <v>1.0198</v>
      </c>
      <c r="I31" s="16">
        <v>4591626.03</v>
      </c>
      <c r="L31" s="16">
        <v>50884.01</v>
      </c>
      <c r="M31" s="19">
        <f t="shared" si="12"/>
        <v>4642510.04</v>
      </c>
      <c r="N31" s="16">
        <v>17133890</v>
      </c>
      <c r="O31" s="16">
        <v>10693393</v>
      </c>
      <c r="Q31" s="19">
        <f t="shared" si="13"/>
        <v>27827283</v>
      </c>
      <c r="R31" s="16">
        <v>9871361</v>
      </c>
      <c r="S31" s="16">
        <v>205636</v>
      </c>
      <c r="T31" s="16">
        <v>676838</v>
      </c>
      <c r="U31" s="20">
        <f t="shared" si="14"/>
        <v>10753835</v>
      </c>
      <c r="V31" s="19">
        <f t="shared" si="15"/>
        <v>43223628.04</v>
      </c>
      <c r="W31" s="21">
        <f t="shared" si="16"/>
        <v>0.4800400415880084</v>
      </c>
      <c r="X31" s="21">
        <f t="shared" si="17"/>
        <v>0.03291434095747733</v>
      </c>
      <c r="Y31" s="21">
        <f t="shared" si="0"/>
        <v>0.009999990274085982</v>
      </c>
      <c r="Z31" s="21">
        <f t="shared" si="1"/>
        <v>0.5229543728195716</v>
      </c>
      <c r="AA31" s="22">
        <f t="shared" si="2"/>
        <v>1.3532288089353917</v>
      </c>
      <c r="AB31" s="22">
        <f t="shared" si="3"/>
        <v>0.22576326736245855</v>
      </c>
      <c r="AC31" s="23"/>
      <c r="AD31" s="22">
        <f t="shared" si="4"/>
        <v>2.101946449117422</v>
      </c>
      <c r="AE31" s="32">
        <v>667897.0348406227</v>
      </c>
      <c r="AF31" s="25">
        <f t="shared" si="5"/>
        <v>14038.838007593018</v>
      </c>
      <c r="AG31" s="26"/>
      <c r="AH31" s="27">
        <f t="shared" si="6"/>
        <v>2016436556.1874876</v>
      </c>
      <c r="AI31" s="21">
        <f t="shared" si="7"/>
        <v>0.23023338005623528</v>
      </c>
      <c r="AJ31" s="21">
        <f t="shared" si="8"/>
        <v>1.3800227393523126</v>
      </c>
      <c r="AK31" s="21">
        <f t="shared" si="9"/>
        <v>0.48954483441145097</v>
      </c>
      <c r="AL31" s="21">
        <f t="shared" si="10"/>
        <v>0.5333088694013992</v>
      </c>
      <c r="AM31" s="21">
        <f t="shared" si="18"/>
        <v>2.143</v>
      </c>
    </row>
    <row r="32" spans="1:39" ht="12.75">
      <c r="A32" s="12" t="s">
        <v>99</v>
      </c>
      <c r="B32" s="13" t="s">
        <v>100</v>
      </c>
      <c r="C32" s="14" t="s">
        <v>86</v>
      </c>
      <c r="D32" s="15"/>
      <c r="E32" s="15"/>
      <c r="F32" s="33">
        <v>1787301800</v>
      </c>
      <c r="G32" s="31">
        <v>89.27</v>
      </c>
      <c r="H32" s="18">
        <f t="shared" si="11"/>
        <v>0.8926999999999999</v>
      </c>
      <c r="I32" s="16">
        <v>4645084.41</v>
      </c>
      <c r="L32" s="16">
        <v>51407.47</v>
      </c>
      <c r="M32" s="19">
        <f t="shared" si="12"/>
        <v>4696491.88</v>
      </c>
      <c r="N32" s="16">
        <v>24794725</v>
      </c>
      <c r="Q32" s="19">
        <f t="shared" si="13"/>
        <v>24794725</v>
      </c>
      <c r="R32" s="16">
        <v>12764011</v>
      </c>
      <c r="S32" s="16">
        <v>178730</v>
      </c>
      <c r="T32" s="16">
        <v>691521</v>
      </c>
      <c r="U32" s="20">
        <f t="shared" si="14"/>
        <v>13634262</v>
      </c>
      <c r="V32" s="19">
        <f t="shared" si="15"/>
        <v>43125478.879999995</v>
      </c>
      <c r="W32" s="21">
        <f t="shared" si="16"/>
        <v>0.7141497311757868</v>
      </c>
      <c r="X32" s="21">
        <f t="shared" si="17"/>
        <v>0.03869077958742055</v>
      </c>
      <c r="Y32" s="21">
        <f t="shared" si="0"/>
        <v>0.009999989928953242</v>
      </c>
      <c r="Z32" s="21">
        <f t="shared" si="1"/>
        <v>0.7628405006921607</v>
      </c>
      <c r="AA32" s="22">
        <f t="shared" si="2"/>
        <v>1.3872713047119405</v>
      </c>
      <c r="AB32" s="22">
        <f t="shared" si="3"/>
        <v>0.26276994070055765</v>
      </c>
      <c r="AC32" s="23"/>
      <c r="AD32" s="22">
        <f t="shared" si="4"/>
        <v>2.4128817461046586</v>
      </c>
      <c r="AE32" s="32">
        <v>597764.5672191528</v>
      </c>
      <c r="AF32" s="25">
        <f t="shared" si="5"/>
        <v>14423.35212711245</v>
      </c>
      <c r="AG32" s="26"/>
      <c r="AH32" s="27">
        <f t="shared" si="6"/>
        <v>2002130390.9488072</v>
      </c>
      <c r="AI32" s="21">
        <f t="shared" si="7"/>
        <v>0.23457472606338783</v>
      </c>
      <c r="AJ32" s="21">
        <f t="shared" si="8"/>
        <v>1.2384170937163492</v>
      </c>
      <c r="AK32" s="21">
        <f t="shared" si="9"/>
        <v>0.6375214650206249</v>
      </c>
      <c r="AL32" s="21">
        <f t="shared" si="10"/>
        <v>0.6809877149678918</v>
      </c>
      <c r="AM32" s="21">
        <f t="shared" si="18"/>
        <v>2.154</v>
      </c>
    </row>
    <row r="33" spans="1:39" ht="12.75">
      <c r="A33" s="12" t="s">
        <v>101</v>
      </c>
      <c r="B33" s="13" t="s">
        <v>102</v>
      </c>
      <c r="C33" s="14" t="s">
        <v>86</v>
      </c>
      <c r="D33" s="15"/>
      <c r="E33" s="15"/>
      <c r="F33" s="33">
        <v>1252730530</v>
      </c>
      <c r="G33" s="31">
        <v>88.91</v>
      </c>
      <c r="H33" s="18">
        <f t="shared" si="11"/>
        <v>0.8891</v>
      </c>
      <c r="I33" s="16">
        <v>3150131.87</v>
      </c>
      <c r="L33" s="16">
        <v>34691.74</v>
      </c>
      <c r="M33" s="19">
        <f t="shared" si="12"/>
        <v>3184823.6100000003</v>
      </c>
      <c r="N33" s="16">
        <v>12522022</v>
      </c>
      <c r="O33" s="16">
        <v>6886516</v>
      </c>
      <c r="Q33" s="19">
        <f t="shared" si="13"/>
        <v>19408538</v>
      </c>
      <c r="R33" s="16">
        <v>6288460</v>
      </c>
      <c r="S33" s="16">
        <v>62637</v>
      </c>
      <c r="T33" s="16">
        <v>457878</v>
      </c>
      <c r="U33" s="20">
        <f t="shared" si="14"/>
        <v>6808975</v>
      </c>
      <c r="V33" s="19">
        <f t="shared" si="15"/>
        <v>29402336.61</v>
      </c>
      <c r="W33" s="21">
        <f t="shared" si="16"/>
        <v>0.5019802622675764</v>
      </c>
      <c r="X33" s="21">
        <f t="shared" si="17"/>
        <v>0.036550398432454584</v>
      </c>
      <c r="Y33" s="21">
        <f t="shared" si="0"/>
        <v>0.005000037797434378</v>
      </c>
      <c r="Z33" s="21">
        <f t="shared" si="1"/>
        <v>0.5435306984974654</v>
      </c>
      <c r="AA33" s="22">
        <f t="shared" si="2"/>
        <v>1.5492987147044306</v>
      </c>
      <c r="AB33" s="22">
        <f t="shared" si="3"/>
        <v>0.2542305415036065</v>
      </c>
      <c r="AC33" s="23"/>
      <c r="AD33" s="22">
        <f t="shared" si="4"/>
        <v>2.3470599547055024</v>
      </c>
      <c r="AE33" s="32">
        <v>729409.3065693431</v>
      </c>
      <c r="AF33" s="25">
        <f t="shared" si="5"/>
        <v>17119.673740384143</v>
      </c>
      <c r="AG33" s="26"/>
      <c r="AH33" s="27">
        <f t="shared" si="6"/>
        <v>1408987211.7872005</v>
      </c>
      <c r="AI33" s="21">
        <f t="shared" si="7"/>
        <v>0.2260363744508566</v>
      </c>
      <c r="AJ33" s="21">
        <f t="shared" si="8"/>
        <v>1.3774814872437093</v>
      </c>
      <c r="AK33" s="21">
        <f t="shared" si="9"/>
        <v>0.44631065118210217</v>
      </c>
      <c r="AL33" s="21">
        <f t="shared" si="10"/>
        <v>0.4832531440340965</v>
      </c>
      <c r="AM33" s="21">
        <f t="shared" si="18"/>
        <v>2.086</v>
      </c>
    </row>
    <row r="34" spans="1:39" ht="12.75">
      <c r="A34" s="12" t="s">
        <v>103</v>
      </c>
      <c r="B34" s="13" t="s">
        <v>104</v>
      </c>
      <c r="C34" s="14" t="s">
        <v>86</v>
      </c>
      <c r="D34" s="15"/>
      <c r="E34" s="15"/>
      <c r="F34" s="33">
        <v>1689590654</v>
      </c>
      <c r="G34" s="31">
        <v>91.03</v>
      </c>
      <c r="H34" s="18">
        <f t="shared" si="11"/>
        <v>0.9103</v>
      </c>
      <c r="I34" s="16">
        <v>4358793</v>
      </c>
      <c r="L34" s="16">
        <v>48031.28</v>
      </c>
      <c r="M34" s="19">
        <f t="shared" si="12"/>
        <v>4406824.28</v>
      </c>
      <c r="N34" s="16">
        <v>33738464</v>
      </c>
      <c r="Q34" s="19">
        <f t="shared" si="13"/>
        <v>33738464</v>
      </c>
      <c r="R34" s="16">
        <v>16076060</v>
      </c>
      <c r="T34" s="16">
        <v>640127</v>
      </c>
      <c r="U34" s="20">
        <f t="shared" si="14"/>
        <v>16716187</v>
      </c>
      <c r="V34" s="19">
        <f t="shared" si="15"/>
        <v>54861475.28</v>
      </c>
      <c r="W34" s="21">
        <f t="shared" si="16"/>
        <v>0.9514766172469608</v>
      </c>
      <c r="X34" s="21">
        <f t="shared" si="17"/>
        <v>0.03788651401950759</v>
      </c>
      <c r="Y34" s="21">
        <f t="shared" si="0"/>
        <v>0</v>
      </c>
      <c r="Z34" s="21">
        <f t="shared" si="1"/>
        <v>0.9893631312664682</v>
      </c>
      <c r="AA34" s="22">
        <f t="shared" si="2"/>
        <v>1.9968424849016713</v>
      </c>
      <c r="AB34" s="22">
        <f t="shared" si="3"/>
        <v>0.2608220085478764</v>
      </c>
      <c r="AC34" s="23"/>
      <c r="AD34" s="22">
        <f t="shared" si="4"/>
        <v>3.247027624716016</v>
      </c>
      <c r="AE34" s="32">
        <v>307197.59501307056</v>
      </c>
      <c r="AF34" s="25">
        <f t="shared" si="5"/>
        <v>9974.790772537632</v>
      </c>
      <c r="AG34" s="26"/>
      <c r="AH34" s="27">
        <f t="shared" si="6"/>
        <v>1856081131.4951115</v>
      </c>
      <c r="AI34" s="21">
        <f t="shared" si="7"/>
        <v>0.23742627438113187</v>
      </c>
      <c r="AJ34" s="21">
        <f t="shared" si="8"/>
        <v>1.8177257140059915</v>
      </c>
      <c r="AK34" s="21">
        <f t="shared" si="9"/>
        <v>0.8661291646799083</v>
      </c>
      <c r="AL34" s="21">
        <f t="shared" si="10"/>
        <v>0.9006172583918661</v>
      </c>
      <c r="AM34" s="21">
        <f t="shared" si="18"/>
        <v>2.9560000000000004</v>
      </c>
    </row>
    <row r="35" spans="1:39" ht="12.75">
      <c r="A35" s="12" t="s">
        <v>105</v>
      </c>
      <c r="B35" s="13" t="s">
        <v>106</v>
      </c>
      <c r="C35" s="14" t="s">
        <v>86</v>
      </c>
      <c r="D35" s="15"/>
      <c r="E35" s="15"/>
      <c r="F35" s="33">
        <v>2049178596</v>
      </c>
      <c r="G35" s="31">
        <v>100.5</v>
      </c>
      <c r="H35" s="18">
        <f t="shared" si="11"/>
        <v>1.005</v>
      </c>
      <c r="I35" s="16">
        <v>4891691.260000001</v>
      </c>
      <c r="L35" s="16">
        <v>54056.58</v>
      </c>
      <c r="M35" s="19">
        <f t="shared" si="12"/>
        <v>4945747.840000001</v>
      </c>
      <c r="N35" s="16">
        <v>31339344</v>
      </c>
      <c r="Q35" s="19">
        <f t="shared" si="13"/>
        <v>31339344</v>
      </c>
      <c r="R35" s="16">
        <v>17006922</v>
      </c>
      <c r="T35" s="16">
        <v>715007</v>
      </c>
      <c r="U35" s="20">
        <f t="shared" si="14"/>
        <v>17721929</v>
      </c>
      <c r="V35" s="19">
        <f t="shared" si="15"/>
        <v>54007020.839999996</v>
      </c>
      <c r="W35" s="21">
        <f t="shared" si="16"/>
        <v>0.8299384950241789</v>
      </c>
      <c r="X35" s="21">
        <f t="shared" si="17"/>
        <v>0.03489237108935721</v>
      </c>
      <c r="Y35" s="21">
        <f t="shared" si="0"/>
        <v>0</v>
      </c>
      <c r="Z35" s="21">
        <f t="shared" si="1"/>
        <v>0.8648308661135362</v>
      </c>
      <c r="AA35" s="22">
        <f t="shared" si="2"/>
        <v>1.5293612797427443</v>
      </c>
      <c r="AB35" s="22">
        <f t="shared" si="3"/>
        <v>0.24135269857171593</v>
      </c>
      <c r="AC35" s="34"/>
      <c r="AD35" s="22">
        <f t="shared" si="4"/>
        <v>2.635544844427996</v>
      </c>
      <c r="AE35" s="32">
        <v>332679.7028667085</v>
      </c>
      <c r="AF35" s="25">
        <f t="shared" si="5"/>
        <v>8767.922757361912</v>
      </c>
      <c r="AG35" s="26"/>
      <c r="AH35" s="27">
        <f t="shared" si="6"/>
        <v>2038983677.6119406</v>
      </c>
      <c r="AI35" s="21">
        <f t="shared" si="7"/>
        <v>0.2425594620645745</v>
      </c>
      <c r="AJ35" s="21">
        <f t="shared" si="8"/>
        <v>1.537008086141458</v>
      </c>
      <c r="AK35" s="21">
        <f t="shared" si="9"/>
        <v>0.8340881874992998</v>
      </c>
      <c r="AL35" s="21">
        <f t="shared" si="10"/>
        <v>0.8691550204441036</v>
      </c>
      <c r="AM35" s="21">
        <f t="shared" si="18"/>
        <v>2.649</v>
      </c>
    </row>
    <row r="36" spans="1:39" ht="12.75">
      <c r="A36" s="12" t="s">
        <v>107</v>
      </c>
      <c r="B36" s="13" t="s">
        <v>108</v>
      </c>
      <c r="C36" s="14" t="s">
        <v>86</v>
      </c>
      <c r="D36" s="15"/>
      <c r="E36" s="15"/>
      <c r="F36" s="33">
        <v>1973272359</v>
      </c>
      <c r="G36" s="31">
        <v>102.36</v>
      </c>
      <c r="H36" s="18">
        <f t="shared" si="11"/>
        <v>1.0236</v>
      </c>
      <c r="I36" s="16">
        <v>5424731.27</v>
      </c>
      <c r="L36" s="16">
        <v>59699.9</v>
      </c>
      <c r="M36" s="19">
        <f t="shared" si="12"/>
        <v>5484431.17</v>
      </c>
      <c r="N36" s="16">
        <v>13887756</v>
      </c>
      <c r="O36" s="16">
        <v>5863943</v>
      </c>
      <c r="Q36" s="19">
        <f t="shared" si="13"/>
        <v>19751699</v>
      </c>
      <c r="R36" s="16">
        <v>10505179.4</v>
      </c>
      <c r="T36" s="16">
        <v>655269.94</v>
      </c>
      <c r="U36" s="20">
        <f t="shared" si="14"/>
        <v>11160449.34</v>
      </c>
      <c r="V36" s="19">
        <f t="shared" si="15"/>
        <v>36396579.51</v>
      </c>
      <c r="W36" s="21">
        <f t="shared" si="16"/>
        <v>0.5323735140811345</v>
      </c>
      <c r="X36" s="21">
        <f t="shared" si="17"/>
        <v>0.033207273036149586</v>
      </c>
      <c r="Y36" s="21">
        <f t="shared" si="0"/>
        <v>0</v>
      </c>
      <c r="Z36" s="21">
        <f t="shared" si="1"/>
        <v>0.5655807871172841</v>
      </c>
      <c r="AA36" s="22">
        <f t="shared" si="2"/>
        <v>1.0009616214362633</v>
      </c>
      <c r="AB36" s="22">
        <f t="shared" si="3"/>
        <v>0.2779358432192988</v>
      </c>
      <c r="AC36" s="23"/>
      <c r="AD36" s="22">
        <f t="shared" si="4"/>
        <v>1.844478251772846</v>
      </c>
      <c r="AE36" s="32">
        <v>317041.08329075115</v>
      </c>
      <c r="AF36" s="25">
        <f t="shared" si="5"/>
        <v>5847.7538304829395</v>
      </c>
      <c r="AG36" s="26"/>
      <c r="AH36" s="27">
        <f t="shared" si="6"/>
        <v>1927776825.908558</v>
      </c>
      <c r="AI36" s="21">
        <f t="shared" si="7"/>
        <v>0.2844951291192743</v>
      </c>
      <c r="AJ36" s="21">
        <f t="shared" si="8"/>
        <v>1.024584315702159</v>
      </c>
      <c r="AK36" s="21">
        <f t="shared" si="9"/>
        <v>0.5449375290134493</v>
      </c>
      <c r="AL36" s="21">
        <f t="shared" si="10"/>
        <v>0.578928493693252</v>
      </c>
      <c r="AM36" s="21">
        <f t="shared" si="18"/>
        <v>1.888</v>
      </c>
    </row>
    <row r="37" spans="1:39" ht="12.75">
      <c r="A37" s="12" t="s">
        <v>109</v>
      </c>
      <c r="B37" s="13" t="s">
        <v>110</v>
      </c>
      <c r="C37" s="14" t="s">
        <v>86</v>
      </c>
      <c r="D37" s="15"/>
      <c r="E37" s="15"/>
      <c r="F37" s="33">
        <v>2624692915</v>
      </c>
      <c r="G37" s="31">
        <v>90.51</v>
      </c>
      <c r="H37" s="18">
        <f t="shared" si="11"/>
        <v>0.9051</v>
      </c>
      <c r="I37" s="16">
        <v>7004811.98</v>
      </c>
      <c r="L37" s="16">
        <v>77592.11</v>
      </c>
      <c r="M37" s="19">
        <f t="shared" si="12"/>
        <v>7082404.090000001</v>
      </c>
      <c r="N37" s="16">
        <v>16154962</v>
      </c>
      <c r="Q37" s="19">
        <f t="shared" si="13"/>
        <v>16154962</v>
      </c>
      <c r="R37" s="16">
        <v>18438465</v>
      </c>
      <c r="T37" s="16">
        <v>996415</v>
      </c>
      <c r="U37" s="20">
        <f t="shared" si="14"/>
        <v>19434880</v>
      </c>
      <c r="V37" s="19">
        <f t="shared" si="15"/>
        <v>42672246.09</v>
      </c>
      <c r="W37" s="21">
        <f t="shared" si="16"/>
        <v>0.702499896068794</v>
      </c>
      <c r="X37" s="21">
        <f t="shared" si="17"/>
        <v>0.037963107771790516</v>
      </c>
      <c r="Y37" s="21">
        <f t="shared" si="0"/>
        <v>0</v>
      </c>
      <c r="Z37" s="21">
        <f t="shared" si="1"/>
        <v>0.7404630038405845</v>
      </c>
      <c r="AA37" s="22">
        <f t="shared" si="2"/>
        <v>0.6154991278284454</v>
      </c>
      <c r="AB37" s="22">
        <f t="shared" si="3"/>
        <v>0.2698374369635543</v>
      </c>
      <c r="AC37" s="23"/>
      <c r="AD37" s="22">
        <f t="shared" si="4"/>
        <v>1.6257995686325843</v>
      </c>
      <c r="AE37" s="32">
        <v>438167.88774002955</v>
      </c>
      <c r="AF37" s="25">
        <f t="shared" si="5"/>
        <v>7123.731628763907</v>
      </c>
      <c r="AG37" s="26"/>
      <c r="AH37" s="27">
        <f t="shared" si="6"/>
        <v>2899892735.609325</v>
      </c>
      <c r="AI37" s="21">
        <f t="shared" si="7"/>
        <v>0.24422986419571302</v>
      </c>
      <c r="AJ37" s="21">
        <f t="shared" si="8"/>
        <v>0.5570882605975259</v>
      </c>
      <c r="AK37" s="21">
        <f t="shared" si="9"/>
        <v>0.6358326559318654</v>
      </c>
      <c r="AL37" s="21">
        <f t="shared" si="10"/>
        <v>0.6701930647761131</v>
      </c>
      <c r="AM37" s="21">
        <f t="shared" si="18"/>
        <v>1.471</v>
      </c>
    </row>
    <row r="38" spans="1:39" ht="12.75">
      <c r="A38" s="12" t="s">
        <v>111</v>
      </c>
      <c r="B38" s="13" t="s">
        <v>112</v>
      </c>
      <c r="C38" s="14" t="s">
        <v>86</v>
      </c>
      <c r="D38" s="15"/>
      <c r="E38" s="15"/>
      <c r="F38" s="33">
        <v>1198470270</v>
      </c>
      <c r="G38" s="31">
        <v>96.09</v>
      </c>
      <c r="H38" s="18">
        <f t="shared" si="11"/>
        <v>0.9609000000000001</v>
      </c>
      <c r="I38" s="16">
        <v>2886319.7600000002</v>
      </c>
      <c r="L38" s="16">
        <v>31780.27</v>
      </c>
      <c r="M38" s="19">
        <f t="shared" si="12"/>
        <v>2918100.0300000003</v>
      </c>
      <c r="N38" s="16">
        <v>17364797</v>
      </c>
      <c r="Q38" s="19">
        <f t="shared" si="13"/>
        <v>17364797</v>
      </c>
      <c r="R38" s="16">
        <v>8566281</v>
      </c>
      <c r="T38" s="16">
        <v>424574</v>
      </c>
      <c r="U38" s="20">
        <f t="shared" si="14"/>
        <v>8990855</v>
      </c>
      <c r="V38" s="19">
        <f t="shared" si="15"/>
        <v>29273752.03</v>
      </c>
      <c r="W38" s="21">
        <f t="shared" si="16"/>
        <v>0.7147679182730164</v>
      </c>
      <c r="X38" s="21">
        <f t="shared" si="17"/>
        <v>0.03542632726300336</v>
      </c>
      <c r="Y38" s="21">
        <f t="shared" si="0"/>
        <v>0</v>
      </c>
      <c r="Z38" s="21">
        <f t="shared" si="1"/>
        <v>0.7501942455360199</v>
      </c>
      <c r="AA38" s="22">
        <f t="shared" si="2"/>
        <v>1.448913455316668</v>
      </c>
      <c r="AB38" s="22">
        <f t="shared" si="3"/>
        <v>0.24348539159006424</v>
      </c>
      <c r="AC38" s="23"/>
      <c r="AD38" s="22">
        <f t="shared" si="4"/>
        <v>2.442593092442752</v>
      </c>
      <c r="AE38" s="32">
        <v>434380.46571798186</v>
      </c>
      <c r="AF38" s="25">
        <f t="shared" si="5"/>
        <v>10610.147250548082</v>
      </c>
      <c r="AG38" s="26"/>
      <c r="AH38" s="27">
        <f t="shared" si="6"/>
        <v>1247237246.331564</v>
      </c>
      <c r="AI38" s="21">
        <f t="shared" si="7"/>
        <v>0.2339651127788928</v>
      </c>
      <c r="AJ38" s="21">
        <f t="shared" si="8"/>
        <v>1.3922609392137864</v>
      </c>
      <c r="AK38" s="21">
        <f t="shared" si="9"/>
        <v>0.6868204926685417</v>
      </c>
      <c r="AL38" s="21">
        <f t="shared" si="10"/>
        <v>0.7208616505355616</v>
      </c>
      <c r="AM38" s="21">
        <f t="shared" si="18"/>
        <v>2.347</v>
      </c>
    </row>
    <row r="39" spans="1:39" ht="12.75">
      <c r="A39" s="12" t="s">
        <v>113</v>
      </c>
      <c r="B39" s="13" t="s">
        <v>114</v>
      </c>
      <c r="C39" s="14" t="s">
        <v>86</v>
      </c>
      <c r="D39" s="15"/>
      <c r="E39" s="15"/>
      <c r="F39" s="33">
        <v>4346273519</v>
      </c>
      <c r="G39" s="31">
        <v>92.11</v>
      </c>
      <c r="H39" s="18">
        <f t="shared" si="11"/>
        <v>0.9211</v>
      </c>
      <c r="I39" s="16">
        <v>10939568.85</v>
      </c>
      <c r="L39" s="16">
        <v>122912.46</v>
      </c>
      <c r="M39" s="19">
        <f t="shared" si="12"/>
        <v>11062481.31</v>
      </c>
      <c r="N39" s="16">
        <v>49713560</v>
      </c>
      <c r="Q39" s="19">
        <f t="shared" si="13"/>
        <v>49713560</v>
      </c>
      <c r="R39" s="16">
        <v>45221783</v>
      </c>
      <c r="T39" s="16">
        <v>1626431</v>
      </c>
      <c r="U39" s="20">
        <f t="shared" si="14"/>
        <v>46848214</v>
      </c>
      <c r="V39" s="19">
        <f t="shared" si="15"/>
        <v>107624255.30999999</v>
      </c>
      <c r="W39" s="21">
        <f t="shared" si="16"/>
        <v>1.040472551999091</v>
      </c>
      <c r="X39" s="21">
        <f t="shared" si="17"/>
        <v>0.037421275786946165</v>
      </c>
      <c r="Y39" s="21">
        <f t="shared" si="0"/>
        <v>0</v>
      </c>
      <c r="Z39" s="21">
        <f t="shared" si="1"/>
        <v>1.0778938277860373</v>
      </c>
      <c r="AA39" s="22">
        <f t="shared" si="2"/>
        <v>1.1438203275213614</v>
      </c>
      <c r="AB39" s="22">
        <f t="shared" si="3"/>
        <v>0.25452795967947456</v>
      </c>
      <c r="AC39" s="35"/>
      <c r="AD39" s="22">
        <f t="shared" si="4"/>
        <v>2.476242114986873</v>
      </c>
      <c r="AE39" s="32">
        <v>459585.8911985847</v>
      </c>
      <c r="AF39" s="25">
        <f t="shared" si="5"/>
        <v>11380.459392397102</v>
      </c>
      <c r="AG39" s="26"/>
      <c r="AH39" s="27">
        <f t="shared" si="6"/>
        <v>4718568579.958745</v>
      </c>
      <c r="AI39" s="21">
        <f t="shared" si="7"/>
        <v>0.23444570366076403</v>
      </c>
      <c r="AJ39" s="21">
        <f t="shared" si="8"/>
        <v>1.053572903679926</v>
      </c>
      <c r="AK39" s="21">
        <f t="shared" si="9"/>
        <v>0.9583792676463627</v>
      </c>
      <c r="AL39" s="21">
        <f t="shared" si="10"/>
        <v>0.9928480047737189</v>
      </c>
      <c r="AM39" s="21">
        <f t="shared" si="18"/>
        <v>2.281</v>
      </c>
    </row>
    <row r="40" spans="1:39" ht="12.75">
      <c r="A40" s="12" t="s">
        <v>115</v>
      </c>
      <c r="B40" s="13" t="s">
        <v>116</v>
      </c>
      <c r="C40" s="14" t="s">
        <v>86</v>
      </c>
      <c r="D40" s="15"/>
      <c r="E40" s="15"/>
      <c r="F40" s="33">
        <v>3406511537</v>
      </c>
      <c r="G40" s="31">
        <v>108.2</v>
      </c>
      <c r="H40" s="18">
        <f t="shared" si="11"/>
        <v>1.082</v>
      </c>
      <c r="I40" s="16">
        <v>7181467.699999999</v>
      </c>
      <c r="L40" s="16">
        <v>81284.25</v>
      </c>
      <c r="M40" s="19">
        <f t="shared" si="12"/>
        <v>7262751.949999999</v>
      </c>
      <c r="N40" s="16">
        <v>10334737</v>
      </c>
      <c r="Q40" s="19">
        <f t="shared" si="13"/>
        <v>10334737</v>
      </c>
      <c r="R40" s="16">
        <v>11323637</v>
      </c>
      <c r="U40" s="20">
        <f t="shared" si="14"/>
        <v>11323637</v>
      </c>
      <c r="V40" s="19">
        <f t="shared" si="15"/>
        <v>28921125.95</v>
      </c>
      <c r="W40" s="21">
        <f t="shared" si="16"/>
        <v>0.33241152648413885</v>
      </c>
      <c r="X40" s="21">
        <f t="shared" si="17"/>
        <v>0</v>
      </c>
      <c r="Y40" s="21">
        <f t="shared" si="0"/>
        <v>0</v>
      </c>
      <c r="Z40" s="21">
        <f t="shared" si="1"/>
        <v>0.33241152648413885</v>
      </c>
      <c r="AA40" s="22">
        <f t="shared" si="2"/>
        <v>0.3033818288224984</v>
      </c>
      <c r="AB40" s="22">
        <f t="shared" si="3"/>
        <v>0.2132020358984623</v>
      </c>
      <c r="AC40" s="23"/>
      <c r="AD40" s="22">
        <f t="shared" si="4"/>
        <v>0.8489953912050995</v>
      </c>
      <c r="AE40" s="32">
        <v>1264221.892875715</v>
      </c>
      <c r="AF40" s="25">
        <f t="shared" si="5"/>
        <v>10733.185605120689</v>
      </c>
      <c r="AG40" s="26"/>
      <c r="AH40" s="27">
        <f t="shared" si="6"/>
        <v>3148347076.7097964</v>
      </c>
      <c r="AI40" s="21">
        <f t="shared" si="7"/>
        <v>0.2306846028421362</v>
      </c>
      <c r="AJ40" s="21">
        <f t="shared" si="8"/>
        <v>0.3282591387859433</v>
      </c>
      <c r="AK40" s="21">
        <f t="shared" si="9"/>
        <v>0.35966927165583823</v>
      </c>
      <c r="AL40" s="21">
        <f t="shared" si="10"/>
        <v>0.35966927165583823</v>
      </c>
      <c r="AM40" s="21">
        <f t="shared" si="18"/>
        <v>0.919</v>
      </c>
    </row>
    <row r="41" spans="1:39" ht="12.75">
      <c r="A41" s="12" t="s">
        <v>117</v>
      </c>
      <c r="B41" s="13" t="s">
        <v>118</v>
      </c>
      <c r="C41" s="14" t="s">
        <v>86</v>
      </c>
      <c r="D41" s="15"/>
      <c r="E41" s="15"/>
      <c r="F41" s="33">
        <v>4137598817</v>
      </c>
      <c r="G41" s="31">
        <v>94.1</v>
      </c>
      <c r="H41" s="18">
        <f t="shared" si="11"/>
        <v>0.941</v>
      </c>
      <c r="I41" s="16">
        <v>10309271.110000001</v>
      </c>
      <c r="L41" s="16">
        <v>113501.58</v>
      </c>
      <c r="M41" s="19">
        <f t="shared" si="12"/>
        <v>10422772.690000001</v>
      </c>
      <c r="N41" s="16">
        <v>76823149</v>
      </c>
      <c r="Q41" s="19">
        <f t="shared" si="13"/>
        <v>76823149</v>
      </c>
      <c r="R41" s="16">
        <v>34712843.35</v>
      </c>
      <c r="S41" s="16">
        <v>206880</v>
      </c>
      <c r="T41" s="16">
        <v>1502380.65</v>
      </c>
      <c r="U41" s="20">
        <f t="shared" si="14"/>
        <v>36422104</v>
      </c>
      <c r="V41" s="19">
        <f t="shared" si="15"/>
        <v>123668025.69</v>
      </c>
      <c r="W41" s="21">
        <f t="shared" si="16"/>
        <v>0.8389610710293279</v>
      </c>
      <c r="X41" s="21">
        <f t="shared" si="17"/>
        <v>0.03631044759166171</v>
      </c>
      <c r="Y41" s="21">
        <f t="shared" si="0"/>
        <v>0.0050000014295731076</v>
      </c>
      <c r="Z41" s="21">
        <f t="shared" si="1"/>
        <v>0.8802715200505626</v>
      </c>
      <c r="AA41" s="22">
        <f t="shared" si="2"/>
        <v>1.856708501664288</v>
      </c>
      <c r="AB41" s="22">
        <f t="shared" si="3"/>
        <v>0.2519038976707055</v>
      </c>
      <c r="AC41" s="23"/>
      <c r="AD41" s="22">
        <f t="shared" si="4"/>
        <v>2.988883919385556</v>
      </c>
      <c r="AE41" s="32">
        <v>324031.76828072924</v>
      </c>
      <c r="AF41" s="25">
        <f t="shared" si="5"/>
        <v>9684.933415843383</v>
      </c>
      <c r="AG41" s="26"/>
      <c r="AH41" s="27">
        <f t="shared" si="6"/>
        <v>4397023184.909671</v>
      </c>
      <c r="AI41" s="21">
        <f t="shared" si="7"/>
        <v>0.23704156770813387</v>
      </c>
      <c r="AJ41" s="21">
        <f t="shared" si="8"/>
        <v>1.7471627000660948</v>
      </c>
      <c r="AK41" s="21">
        <f t="shared" si="9"/>
        <v>0.7894623678385976</v>
      </c>
      <c r="AL41" s="21">
        <f t="shared" si="10"/>
        <v>0.8283355003675795</v>
      </c>
      <c r="AM41" s="21">
        <f t="shared" si="18"/>
        <v>2.812</v>
      </c>
    </row>
    <row r="42" spans="1:39" ht="12.75">
      <c r="A42" s="12" t="s">
        <v>119</v>
      </c>
      <c r="B42" s="13" t="s">
        <v>120</v>
      </c>
      <c r="C42" s="14" t="s">
        <v>86</v>
      </c>
      <c r="D42" s="30"/>
      <c r="E42" s="15"/>
      <c r="F42" s="33">
        <v>1041242760</v>
      </c>
      <c r="G42" s="31">
        <v>95.56</v>
      </c>
      <c r="H42" s="18">
        <f t="shared" si="11"/>
        <v>0.9556</v>
      </c>
      <c r="I42" s="16">
        <v>2583818.5900000003</v>
      </c>
      <c r="L42" s="16">
        <v>28506.15</v>
      </c>
      <c r="M42" s="19">
        <f t="shared" si="12"/>
        <v>2612324.74</v>
      </c>
      <c r="N42" s="16">
        <v>13155167</v>
      </c>
      <c r="Q42" s="19">
        <f t="shared" si="13"/>
        <v>13155167</v>
      </c>
      <c r="R42" s="16">
        <v>12804377</v>
      </c>
      <c r="T42" s="16">
        <v>378660</v>
      </c>
      <c r="U42" s="20">
        <f t="shared" si="14"/>
        <v>13183037</v>
      </c>
      <c r="V42" s="19">
        <f t="shared" si="15"/>
        <v>28950528.74</v>
      </c>
      <c r="W42" s="21">
        <f t="shared" si="16"/>
        <v>1.2297206273011685</v>
      </c>
      <c r="X42" s="21">
        <f t="shared" si="17"/>
        <v>0.03636615922304228</v>
      </c>
      <c r="Y42" s="21">
        <f t="shared" si="0"/>
        <v>0</v>
      </c>
      <c r="Z42" s="21">
        <f t="shared" si="1"/>
        <v>1.266086786524211</v>
      </c>
      <c r="AA42" s="22">
        <f t="shared" si="2"/>
        <v>1.263410177277007</v>
      </c>
      <c r="AB42" s="22">
        <f t="shared" si="3"/>
        <v>0.25088527290216167</v>
      </c>
      <c r="AC42" s="23"/>
      <c r="AD42" s="22">
        <f t="shared" si="4"/>
        <v>2.780382236703379</v>
      </c>
      <c r="AE42" s="32">
        <v>298477.8823529412</v>
      </c>
      <c r="AF42" s="25">
        <f t="shared" si="5"/>
        <v>8298.826021429586</v>
      </c>
      <c r="AG42" s="26"/>
      <c r="AH42" s="27">
        <f t="shared" si="6"/>
        <v>1089621975.7220595</v>
      </c>
      <c r="AI42" s="21">
        <f t="shared" si="7"/>
        <v>0.2397459667853057</v>
      </c>
      <c r="AJ42" s="21">
        <f t="shared" si="8"/>
        <v>1.2073147654059078</v>
      </c>
      <c r="AK42" s="21">
        <f t="shared" si="9"/>
        <v>1.1751210314489966</v>
      </c>
      <c r="AL42" s="21">
        <f t="shared" si="10"/>
        <v>1.2098725332025357</v>
      </c>
      <c r="AM42" s="21">
        <f t="shared" si="18"/>
        <v>2.657</v>
      </c>
    </row>
    <row r="43" spans="1:39" ht="12.75">
      <c r="A43" s="12" t="s">
        <v>121</v>
      </c>
      <c r="B43" s="13" t="s">
        <v>122</v>
      </c>
      <c r="C43" s="14" t="s">
        <v>86</v>
      </c>
      <c r="D43" s="15"/>
      <c r="E43" s="15"/>
      <c r="F43" s="33">
        <v>6077635363</v>
      </c>
      <c r="G43" s="31">
        <v>94.82</v>
      </c>
      <c r="H43" s="18">
        <f t="shared" si="11"/>
        <v>0.9481999999999999</v>
      </c>
      <c r="I43" s="16">
        <v>14401547.03</v>
      </c>
      <c r="L43" s="16">
        <v>160599.09</v>
      </c>
      <c r="M43" s="19">
        <f t="shared" si="12"/>
        <v>14562146.12</v>
      </c>
      <c r="N43" s="16">
        <v>54174586</v>
      </c>
      <c r="Q43" s="19">
        <f t="shared" si="13"/>
        <v>54174586</v>
      </c>
      <c r="R43" s="16">
        <v>58148849.76</v>
      </c>
      <c r="T43" s="16">
        <v>2140694</v>
      </c>
      <c r="U43" s="20">
        <f t="shared" si="14"/>
        <v>60289543.76</v>
      </c>
      <c r="V43" s="19">
        <f t="shared" si="15"/>
        <v>129026275.88</v>
      </c>
      <c r="W43" s="21">
        <f t="shared" si="16"/>
        <v>0.9567676618772497</v>
      </c>
      <c r="X43" s="21">
        <f t="shared" si="17"/>
        <v>0.035222481641993826</v>
      </c>
      <c r="Y43" s="21">
        <f t="shared" si="0"/>
        <v>0</v>
      </c>
      <c r="Z43" s="21">
        <f t="shared" si="1"/>
        <v>0.9919901435192436</v>
      </c>
      <c r="AA43" s="22">
        <f t="shared" si="2"/>
        <v>0.8913760494716273</v>
      </c>
      <c r="AB43" s="22">
        <f t="shared" si="3"/>
        <v>0.2396021684461822</v>
      </c>
      <c r="AC43" s="23"/>
      <c r="AD43" s="22">
        <f t="shared" si="4"/>
        <v>2.1229683614370534</v>
      </c>
      <c r="AE43" s="32">
        <v>466139.20550434897</v>
      </c>
      <c r="AF43" s="25">
        <f t="shared" si="5"/>
        <v>9895.987853111375</v>
      </c>
      <c r="AG43" s="26"/>
      <c r="AH43" s="27">
        <f t="shared" si="6"/>
        <v>6409655518.877874</v>
      </c>
      <c r="AI43" s="21">
        <f t="shared" si="7"/>
        <v>0.22719077612066998</v>
      </c>
      <c r="AJ43" s="21">
        <f t="shared" si="8"/>
        <v>0.845202770108997</v>
      </c>
      <c r="AK43" s="21">
        <f t="shared" si="9"/>
        <v>0.9072070969920082</v>
      </c>
      <c r="AL43" s="21">
        <f t="shared" si="10"/>
        <v>0.9406050540849467</v>
      </c>
      <c r="AM43" s="21">
        <f t="shared" si="18"/>
        <v>2.013</v>
      </c>
    </row>
    <row r="44" spans="1:39" ht="12.75">
      <c r="A44" s="12" t="s">
        <v>123</v>
      </c>
      <c r="B44" s="13" t="s">
        <v>124</v>
      </c>
      <c r="C44" s="14" t="s">
        <v>86</v>
      </c>
      <c r="D44" s="15"/>
      <c r="E44" s="15"/>
      <c r="F44" s="33">
        <v>4090102000</v>
      </c>
      <c r="G44" s="31">
        <v>96.45</v>
      </c>
      <c r="H44" s="18">
        <f t="shared" si="11"/>
        <v>0.9645</v>
      </c>
      <c r="I44" s="16">
        <v>9852415.32</v>
      </c>
      <c r="L44" s="16">
        <v>108622.95</v>
      </c>
      <c r="M44" s="19">
        <f t="shared" si="12"/>
        <v>9961038.27</v>
      </c>
      <c r="N44" s="16">
        <v>24911082</v>
      </c>
      <c r="O44" s="16">
        <v>17782675</v>
      </c>
      <c r="Q44" s="19">
        <f t="shared" si="13"/>
        <v>42693757</v>
      </c>
      <c r="R44" s="16">
        <v>9572786</v>
      </c>
      <c r="T44" s="16">
        <v>1446213</v>
      </c>
      <c r="U44" s="20">
        <f t="shared" si="14"/>
        <v>11018999</v>
      </c>
      <c r="V44" s="19">
        <f t="shared" si="15"/>
        <v>63673794.27</v>
      </c>
      <c r="W44" s="21">
        <f t="shared" si="16"/>
        <v>0.2340476105485878</v>
      </c>
      <c r="X44" s="21">
        <f t="shared" si="17"/>
        <v>0.03535884924141256</v>
      </c>
      <c r="Y44" s="21">
        <f t="shared" si="0"/>
        <v>0</v>
      </c>
      <c r="Z44" s="21">
        <f t="shared" si="1"/>
        <v>0.26940645979000033</v>
      </c>
      <c r="AA44" s="22">
        <f t="shared" si="2"/>
        <v>1.0438311073904758</v>
      </c>
      <c r="AB44" s="22">
        <f t="shared" si="3"/>
        <v>0.24354009435461513</v>
      </c>
      <c r="AC44" s="23"/>
      <c r="AD44" s="22">
        <f t="shared" si="4"/>
        <v>1.5567776615350915</v>
      </c>
      <c r="AE44" s="32">
        <v>1032803.8750722961</v>
      </c>
      <c r="AF44" s="25">
        <f t="shared" si="5"/>
        <v>16078.460014594299</v>
      </c>
      <c r="AG44" s="26"/>
      <c r="AH44" s="27">
        <f t="shared" si="6"/>
        <v>4240644893.7273197</v>
      </c>
      <c r="AI44" s="21">
        <f t="shared" si="7"/>
        <v>0.23489442100502628</v>
      </c>
      <c r="AJ44" s="21">
        <f t="shared" si="8"/>
        <v>1.006775103078114</v>
      </c>
      <c r="AK44" s="21">
        <f t="shared" si="9"/>
        <v>0.22573892037411292</v>
      </c>
      <c r="AL44" s="21">
        <f t="shared" si="10"/>
        <v>0.25984253046745537</v>
      </c>
      <c r="AM44" s="21">
        <f t="shared" si="18"/>
        <v>1.502</v>
      </c>
    </row>
    <row r="45" spans="1:39" ht="12.75">
      <c r="A45" s="12" t="s">
        <v>125</v>
      </c>
      <c r="B45" s="13" t="s">
        <v>126</v>
      </c>
      <c r="C45" s="14" t="s">
        <v>86</v>
      </c>
      <c r="D45" s="15"/>
      <c r="E45" s="15"/>
      <c r="F45" s="33">
        <v>2077550900</v>
      </c>
      <c r="G45" s="31">
        <v>98.41</v>
      </c>
      <c r="H45" s="18">
        <f t="shared" si="11"/>
        <v>0.9841</v>
      </c>
      <c r="I45" s="16">
        <v>4787049.04</v>
      </c>
      <c r="L45" s="16">
        <v>53064.36</v>
      </c>
      <c r="M45" s="19">
        <f t="shared" si="12"/>
        <v>4840113.4</v>
      </c>
      <c r="N45" s="16">
        <v>24280190</v>
      </c>
      <c r="Q45" s="19">
        <f t="shared" si="13"/>
        <v>24280190</v>
      </c>
      <c r="R45" s="16">
        <v>22558080</v>
      </c>
      <c r="T45" s="16">
        <v>708301</v>
      </c>
      <c r="U45" s="20">
        <f t="shared" si="14"/>
        <v>23266381</v>
      </c>
      <c r="V45" s="19">
        <f t="shared" si="15"/>
        <v>52386684.4</v>
      </c>
      <c r="W45" s="21">
        <f t="shared" si="16"/>
        <v>1.0858015560533318</v>
      </c>
      <c r="X45" s="21">
        <f t="shared" si="17"/>
        <v>0.03409307564979515</v>
      </c>
      <c r="Y45" s="21">
        <f t="shared" si="0"/>
        <v>0</v>
      </c>
      <c r="Z45" s="21">
        <f t="shared" si="1"/>
        <v>1.119894631703127</v>
      </c>
      <c r="AA45" s="22">
        <f t="shared" si="2"/>
        <v>1.1686929066334788</v>
      </c>
      <c r="AB45" s="22">
        <f t="shared" si="3"/>
        <v>0.23297207303079795</v>
      </c>
      <c r="AC45" s="23"/>
      <c r="AD45" s="22">
        <f t="shared" si="4"/>
        <v>2.5215596113674037</v>
      </c>
      <c r="AE45" s="32">
        <v>280846.86480608914</v>
      </c>
      <c r="AF45" s="25">
        <f t="shared" si="5"/>
        <v>7081.72111274196</v>
      </c>
      <c r="AG45" s="26"/>
      <c r="AH45" s="27">
        <f t="shared" si="6"/>
        <v>2111117670.9683976</v>
      </c>
      <c r="AI45" s="21">
        <f t="shared" si="7"/>
        <v>0.22926781706960825</v>
      </c>
      <c r="AJ45" s="21">
        <f t="shared" si="8"/>
        <v>1.1501106894180066</v>
      </c>
      <c r="AK45" s="21">
        <f t="shared" si="9"/>
        <v>1.068537311312084</v>
      </c>
      <c r="AL45" s="21">
        <f t="shared" si="10"/>
        <v>1.102088307059047</v>
      </c>
      <c r="AM45" s="21">
        <f t="shared" si="18"/>
        <v>2.481</v>
      </c>
    </row>
    <row r="46" spans="1:39" ht="12.75">
      <c r="A46" s="12" t="s">
        <v>127</v>
      </c>
      <c r="B46" s="13" t="s">
        <v>128</v>
      </c>
      <c r="C46" s="14" t="s">
        <v>86</v>
      </c>
      <c r="D46" s="15"/>
      <c r="E46" s="15"/>
      <c r="F46" s="33">
        <v>2303205775</v>
      </c>
      <c r="G46" s="31">
        <v>94.79</v>
      </c>
      <c r="H46" s="18">
        <f t="shared" si="11"/>
        <v>0.9479000000000001</v>
      </c>
      <c r="I46" s="16">
        <v>5604344.220000001</v>
      </c>
      <c r="L46" s="16">
        <v>61917.9</v>
      </c>
      <c r="M46" s="19">
        <f t="shared" si="12"/>
        <v>5666262.120000001</v>
      </c>
      <c r="N46" s="16">
        <v>42570579</v>
      </c>
      <c r="Q46" s="19">
        <f t="shared" si="13"/>
        <v>42570579</v>
      </c>
      <c r="R46" s="16">
        <v>12653660</v>
      </c>
      <c r="T46" s="16">
        <v>821451</v>
      </c>
      <c r="U46" s="20">
        <f t="shared" si="14"/>
        <v>13475111</v>
      </c>
      <c r="V46" s="19">
        <f t="shared" si="15"/>
        <v>61711952.12</v>
      </c>
      <c r="W46" s="21">
        <f t="shared" si="16"/>
        <v>0.5493933775847709</v>
      </c>
      <c r="X46" s="21">
        <f t="shared" si="17"/>
        <v>0.03566554968367948</v>
      </c>
      <c r="Y46" s="21">
        <f t="shared" si="0"/>
        <v>0</v>
      </c>
      <c r="Z46" s="21">
        <f t="shared" si="1"/>
        <v>0.5850589272684504</v>
      </c>
      <c r="AA46" s="22">
        <f t="shared" si="2"/>
        <v>1.8483185246441995</v>
      </c>
      <c r="AB46" s="22">
        <f t="shared" si="3"/>
        <v>0.24601632131631837</v>
      </c>
      <c r="AC46" s="23"/>
      <c r="AD46" s="22">
        <f t="shared" si="4"/>
        <v>2.679393773228968</v>
      </c>
      <c r="AE46" s="32">
        <v>549054.5265348596</v>
      </c>
      <c r="AF46" s="25">
        <f t="shared" si="5"/>
        <v>14711.332795606819</v>
      </c>
      <c r="AG46" s="26"/>
      <c r="AH46" s="27">
        <f t="shared" si="6"/>
        <v>2429798264.584872</v>
      </c>
      <c r="AI46" s="21">
        <f t="shared" si="7"/>
        <v>0.2331988709757382</v>
      </c>
      <c r="AJ46" s="21">
        <f t="shared" si="8"/>
        <v>1.7520211295102368</v>
      </c>
      <c r="AK46" s="21">
        <f t="shared" si="9"/>
        <v>0.5207699826126044</v>
      </c>
      <c r="AL46" s="21">
        <f t="shared" si="10"/>
        <v>0.5545773571577641</v>
      </c>
      <c r="AM46" s="21">
        <f t="shared" si="18"/>
        <v>2.54</v>
      </c>
    </row>
    <row r="47" spans="1:39" ht="12.75">
      <c r="A47" s="12" t="s">
        <v>129</v>
      </c>
      <c r="B47" s="13" t="s">
        <v>130</v>
      </c>
      <c r="C47" s="14" t="s">
        <v>86</v>
      </c>
      <c r="D47" s="15"/>
      <c r="E47" s="15"/>
      <c r="F47" s="33">
        <v>4952218454</v>
      </c>
      <c r="G47" s="31">
        <v>93.86</v>
      </c>
      <c r="H47" s="18">
        <f t="shared" si="11"/>
        <v>0.9386</v>
      </c>
      <c r="I47" s="16">
        <v>12598922.590000002</v>
      </c>
      <c r="L47" s="16">
        <v>140179.95</v>
      </c>
      <c r="M47" s="19">
        <f t="shared" si="12"/>
        <v>12739102.540000001</v>
      </c>
      <c r="N47" s="16">
        <v>70482192</v>
      </c>
      <c r="Q47" s="19">
        <f t="shared" si="13"/>
        <v>70482192</v>
      </c>
      <c r="R47" s="16">
        <v>74174863.44</v>
      </c>
      <c r="T47" s="16">
        <v>1867718.06</v>
      </c>
      <c r="U47" s="20">
        <f t="shared" si="14"/>
        <v>76042581.5</v>
      </c>
      <c r="V47" s="19">
        <f t="shared" si="15"/>
        <v>159263876.04</v>
      </c>
      <c r="W47" s="21">
        <f t="shared" si="16"/>
        <v>1.4978108120429858</v>
      </c>
      <c r="X47" s="21">
        <f t="shared" si="17"/>
        <v>0.037714775253733186</v>
      </c>
      <c r="Y47" s="21">
        <f t="shared" si="0"/>
        <v>0</v>
      </c>
      <c r="Z47" s="21">
        <f t="shared" si="1"/>
        <v>1.535525587296719</v>
      </c>
      <c r="AA47" s="22">
        <f t="shared" si="2"/>
        <v>1.4232448074472606</v>
      </c>
      <c r="AB47" s="22">
        <f t="shared" si="3"/>
        <v>0.25724031882540216</v>
      </c>
      <c r="AC47" s="23"/>
      <c r="AD47" s="22">
        <f t="shared" si="4"/>
        <v>3.2160107135693816</v>
      </c>
      <c r="AE47" s="32">
        <v>242783.66999269897</v>
      </c>
      <c r="AF47" s="25">
        <f t="shared" si="5"/>
        <v>7807.948837762131</v>
      </c>
      <c r="AG47" s="26"/>
      <c r="AH47" s="27">
        <f t="shared" si="6"/>
        <v>5276175638.18453</v>
      </c>
      <c r="AI47" s="21">
        <f t="shared" si="7"/>
        <v>0.24144576324952247</v>
      </c>
      <c r="AJ47" s="21">
        <f t="shared" si="8"/>
        <v>1.3358575762699987</v>
      </c>
      <c r="AK47" s="21">
        <f t="shared" si="9"/>
        <v>1.4058452281835463</v>
      </c>
      <c r="AL47" s="21">
        <f t="shared" si="10"/>
        <v>1.4412443162367004</v>
      </c>
      <c r="AM47" s="21">
        <f t="shared" si="18"/>
        <v>3.018</v>
      </c>
    </row>
    <row r="48" spans="1:39" ht="12.75">
      <c r="A48" s="12" t="s">
        <v>131</v>
      </c>
      <c r="B48" s="13" t="s">
        <v>132</v>
      </c>
      <c r="C48" s="14" t="s">
        <v>86</v>
      </c>
      <c r="D48" s="15"/>
      <c r="E48" s="15"/>
      <c r="F48" s="33">
        <v>897282200</v>
      </c>
      <c r="G48" s="31">
        <v>95.34</v>
      </c>
      <c r="H48" s="18">
        <f t="shared" si="11"/>
        <v>0.9534</v>
      </c>
      <c r="I48" s="16">
        <v>2061199.83</v>
      </c>
      <c r="L48" s="16">
        <v>22956.7</v>
      </c>
      <c r="M48" s="19">
        <f t="shared" si="12"/>
        <v>2084156.53</v>
      </c>
      <c r="N48" s="16">
        <v>10511669</v>
      </c>
      <c r="O48" s="16">
        <v>4895170</v>
      </c>
      <c r="Q48" s="19">
        <f t="shared" si="13"/>
        <v>15406839</v>
      </c>
      <c r="R48" s="16">
        <v>4487859</v>
      </c>
      <c r="S48" s="16">
        <v>89728</v>
      </c>
      <c r="T48" s="16">
        <v>316507</v>
      </c>
      <c r="U48" s="20">
        <f t="shared" si="14"/>
        <v>4894094</v>
      </c>
      <c r="V48" s="19">
        <f t="shared" si="15"/>
        <v>22385089.53</v>
      </c>
      <c r="W48" s="21">
        <f t="shared" si="16"/>
        <v>0.5001613762091792</v>
      </c>
      <c r="X48" s="21">
        <f t="shared" si="17"/>
        <v>0.03527396397699631</v>
      </c>
      <c r="Y48" s="21">
        <f t="shared" si="0"/>
        <v>0.00999997548151518</v>
      </c>
      <c r="Z48" s="21">
        <f t="shared" si="1"/>
        <v>0.5454353156676907</v>
      </c>
      <c r="AA48" s="22">
        <f t="shared" si="2"/>
        <v>1.7170561279383454</v>
      </c>
      <c r="AB48" s="22">
        <f t="shared" si="3"/>
        <v>0.23227436474277546</v>
      </c>
      <c r="AC48" s="23"/>
      <c r="AD48" s="22">
        <f t="shared" si="4"/>
        <v>2.4947658083488116</v>
      </c>
      <c r="AE48" s="32">
        <v>538594.4025157233</v>
      </c>
      <c r="AF48" s="25">
        <f t="shared" si="5"/>
        <v>13436.668999642834</v>
      </c>
      <c r="AG48" s="26"/>
      <c r="AH48" s="27">
        <f t="shared" si="6"/>
        <v>941139290.9586742</v>
      </c>
      <c r="AI48" s="21">
        <f t="shared" si="7"/>
        <v>0.22145037934576212</v>
      </c>
      <c r="AJ48" s="21">
        <f t="shared" si="8"/>
        <v>1.6370413123764187</v>
      </c>
      <c r="AK48" s="21">
        <f t="shared" si="9"/>
        <v>0.47685385607783143</v>
      </c>
      <c r="AL48" s="21">
        <f t="shared" si="10"/>
        <v>0.5200180299575763</v>
      </c>
      <c r="AM48" s="21">
        <f t="shared" si="18"/>
        <v>2.378</v>
      </c>
    </row>
    <row r="49" spans="1:39" ht="12.75">
      <c r="A49" s="12" t="s">
        <v>133</v>
      </c>
      <c r="B49" s="13" t="s">
        <v>134</v>
      </c>
      <c r="C49" s="14" t="s">
        <v>86</v>
      </c>
      <c r="D49" s="15"/>
      <c r="E49" s="15"/>
      <c r="F49" s="33">
        <v>1547020681</v>
      </c>
      <c r="G49" s="31">
        <v>92.65</v>
      </c>
      <c r="H49" s="18">
        <f t="shared" si="11"/>
        <v>0.9265000000000001</v>
      </c>
      <c r="I49" s="16">
        <v>3876036.05</v>
      </c>
      <c r="L49" s="16">
        <v>42800.14</v>
      </c>
      <c r="M49" s="19">
        <f t="shared" si="12"/>
        <v>3918836.19</v>
      </c>
      <c r="O49" s="16">
        <v>25375764</v>
      </c>
      <c r="Q49" s="19">
        <f t="shared" si="13"/>
        <v>25375764</v>
      </c>
      <c r="R49" s="16">
        <v>14006525.41</v>
      </c>
      <c r="T49" s="16">
        <v>568914.63</v>
      </c>
      <c r="U49" s="20">
        <f t="shared" si="14"/>
        <v>14575440.040000001</v>
      </c>
      <c r="V49" s="19">
        <f t="shared" si="15"/>
        <v>43870040.23</v>
      </c>
      <c r="W49" s="21">
        <f t="shared" si="16"/>
        <v>0.9053870825402367</v>
      </c>
      <c r="X49" s="21">
        <f t="shared" si="17"/>
        <v>0.03677485614686492</v>
      </c>
      <c r="Y49" s="21">
        <f t="shared" si="0"/>
        <v>0</v>
      </c>
      <c r="Z49" s="21">
        <f t="shared" si="1"/>
        <v>0.9421619386871015</v>
      </c>
      <c r="AA49" s="22">
        <f t="shared" si="2"/>
        <v>1.6402989508580461</v>
      </c>
      <c r="AB49" s="22">
        <f t="shared" si="3"/>
        <v>0.2533150486047058</v>
      </c>
      <c r="AC49" s="23"/>
      <c r="AD49" s="22">
        <f t="shared" si="4"/>
        <v>2.835775938149853</v>
      </c>
      <c r="AE49" s="32">
        <v>350193.48022939934</v>
      </c>
      <c r="AF49" s="25">
        <f t="shared" si="5"/>
        <v>9930.70244931487</v>
      </c>
      <c r="AG49" s="26"/>
      <c r="AH49" s="27">
        <f t="shared" si="6"/>
        <v>1669747092.2827845</v>
      </c>
      <c r="AI49" s="21">
        <f t="shared" si="7"/>
        <v>0.2346963925322599</v>
      </c>
      <c r="AJ49" s="21">
        <f t="shared" si="8"/>
        <v>1.5197369779699799</v>
      </c>
      <c r="AK49" s="21">
        <f t="shared" si="9"/>
        <v>0.8388411319735292</v>
      </c>
      <c r="AL49" s="21">
        <f t="shared" si="10"/>
        <v>0.8729130361935997</v>
      </c>
      <c r="AM49" s="21">
        <f t="shared" si="18"/>
        <v>2.628</v>
      </c>
    </row>
    <row r="50" spans="1:39" ht="12.75">
      <c r="A50" s="12" t="s">
        <v>135</v>
      </c>
      <c r="B50" s="13" t="s">
        <v>136</v>
      </c>
      <c r="C50" s="14" t="s">
        <v>86</v>
      </c>
      <c r="D50" s="15"/>
      <c r="E50" s="15"/>
      <c r="F50" s="33">
        <v>795335388</v>
      </c>
      <c r="G50" s="31">
        <v>85.67</v>
      </c>
      <c r="H50" s="18">
        <f t="shared" si="11"/>
        <v>0.8567</v>
      </c>
      <c r="I50" s="16">
        <v>2240688.7</v>
      </c>
      <c r="L50" s="16">
        <v>24705.65</v>
      </c>
      <c r="M50" s="19">
        <f t="shared" si="12"/>
        <v>2265394.35</v>
      </c>
      <c r="N50" s="16">
        <v>8362251</v>
      </c>
      <c r="O50" s="16">
        <v>5278293</v>
      </c>
      <c r="Q50" s="19">
        <f t="shared" si="13"/>
        <v>13640544</v>
      </c>
      <c r="R50" s="16">
        <v>5224806</v>
      </c>
      <c r="T50" s="16">
        <v>329338</v>
      </c>
      <c r="U50" s="20">
        <f t="shared" si="14"/>
        <v>5554144</v>
      </c>
      <c r="V50" s="19">
        <f t="shared" si="15"/>
        <v>21460082.349999998</v>
      </c>
      <c r="W50" s="21">
        <f t="shared" si="16"/>
        <v>0.6569311612222641</v>
      </c>
      <c r="X50" s="21">
        <f t="shared" si="17"/>
        <v>0.04140869436580383</v>
      </c>
      <c r="Y50" s="21">
        <f t="shared" si="0"/>
        <v>0</v>
      </c>
      <c r="Z50" s="21">
        <f t="shared" si="1"/>
        <v>0.6983398555880679</v>
      </c>
      <c r="AA50" s="22">
        <f t="shared" si="2"/>
        <v>1.715068159396423</v>
      </c>
      <c r="AB50" s="22">
        <f t="shared" si="3"/>
        <v>0.28483510028350456</v>
      </c>
      <c r="AC50" s="23"/>
      <c r="AD50" s="22">
        <f t="shared" si="4"/>
        <v>2.6982431152679953</v>
      </c>
      <c r="AE50" s="32">
        <v>603866.2533215234</v>
      </c>
      <c r="AF50" s="25">
        <f t="shared" si="5"/>
        <v>16293.779605674797</v>
      </c>
      <c r="AG50" s="26"/>
      <c r="AH50" s="27">
        <f t="shared" si="6"/>
        <v>928370944.3212327</v>
      </c>
      <c r="AI50" s="21">
        <f t="shared" si="7"/>
        <v>0.24401823041287832</v>
      </c>
      <c r="AJ50" s="21">
        <f t="shared" si="8"/>
        <v>1.4692988921549155</v>
      </c>
      <c r="AK50" s="21">
        <f t="shared" si="9"/>
        <v>0.5627929258191137</v>
      </c>
      <c r="AL50" s="21">
        <f t="shared" si="10"/>
        <v>0.5982677542822978</v>
      </c>
      <c r="AM50" s="21">
        <f t="shared" si="18"/>
        <v>2.311</v>
      </c>
    </row>
    <row r="51" spans="1:39" ht="12.75">
      <c r="A51" s="12" t="s">
        <v>137</v>
      </c>
      <c r="B51" s="13" t="s">
        <v>138</v>
      </c>
      <c r="C51" s="14" t="s">
        <v>86</v>
      </c>
      <c r="D51" s="15"/>
      <c r="E51" s="15"/>
      <c r="F51" s="33">
        <v>1676352441</v>
      </c>
      <c r="G51" s="31">
        <v>92.63</v>
      </c>
      <c r="H51" s="18">
        <f t="shared" si="11"/>
        <v>0.9262999999999999</v>
      </c>
      <c r="I51" s="16">
        <v>3977768.5100000002</v>
      </c>
      <c r="L51" s="16">
        <v>44024.64</v>
      </c>
      <c r="M51" s="19">
        <f t="shared" si="12"/>
        <v>4021793.1500000004</v>
      </c>
      <c r="N51" s="16">
        <v>19319320</v>
      </c>
      <c r="O51" s="16">
        <v>10875329</v>
      </c>
      <c r="Q51" s="19">
        <f t="shared" si="13"/>
        <v>30194649</v>
      </c>
      <c r="R51" s="16">
        <v>8228914</v>
      </c>
      <c r="T51" s="16">
        <v>614723</v>
      </c>
      <c r="U51" s="20">
        <f t="shared" si="14"/>
        <v>8843637</v>
      </c>
      <c r="V51" s="19">
        <f t="shared" si="15"/>
        <v>43060079.15</v>
      </c>
      <c r="W51" s="21">
        <f t="shared" si="16"/>
        <v>0.49088209607588124</v>
      </c>
      <c r="X51" s="21">
        <f t="shared" si="17"/>
        <v>0.03667027201232798</v>
      </c>
      <c r="Y51" s="21">
        <f t="shared" si="0"/>
        <v>0</v>
      </c>
      <c r="Z51" s="21">
        <f t="shared" si="1"/>
        <v>0.5275523680882092</v>
      </c>
      <c r="AA51" s="22">
        <f t="shared" si="2"/>
        <v>1.8012112644992413</v>
      </c>
      <c r="AB51" s="22">
        <f t="shared" si="3"/>
        <v>0.23991334111106533</v>
      </c>
      <c r="AC51" s="23"/>
      <c r="AD51" s="22">
        <f t="shared" si="4"/>
        <v>2.568676973698516</v>
      </c>
      <c r="AE51" s="32">
        <v>469162.74688544514</v>
      </c>
      <c r="AF51" s="25">
        <f t="shared" si="5"/>
        <v>12051.275448417882</v>
      </c>
      <c r="AG51" s="26"/>
      <c r="AH51" s="27">
        <f t="shared" si="6"/>
        <v>1809729505.5597541</v>
      </c>
      <c r="AI51" s="21">
        <f t="shared" si="7"/>
        <v>0.2222317278711798</v>
      </c>
      <c r="AJ51" s="21">
        <f t="shared" si="8"/>
        <v>1.6684619943056471</v>
      </c>
      <c r="AK51" s="21">
        <f t="shared" si="9"/>
        <v>0.4547040855950887</v>
      </c>
      <c r="AL51" s="21">
        <f t="shared" si="10"/>
        <v>0.48867175856010814</v>
      </c>
      <c r="AM51" s="21">
        <f t="shared" si="18"/>
        <v>2.379</v>
      </c>
    </row>
    <row r="52" spans="1:39" ht="12.75">
      <c r="A52" s="12" t="s">
        <v>139</v>
      </c>
      <c r="B52" s="13" t="s">
        <v>140</v>
      </c>
      <c r="C52" s="14" t="s">
        <v>86</v>
      </c>
      <c r="D52" s="15"/>
      <c r="E52" s="15"/>
      <c r="F52" s="33">
        <v>1149847900</v>
      </c>
      <c r="G52" s="31">
        <v>93.29</v>
      </c>
      <c r="H52" s="18">
        <f t="shared" si="11"/>
        <v>0.9329000000000001</v>
      </c>
      <c r="I52" s="16">
        <v>2831443.83</v>
      </c>
      <c r="L52" s="16">
        <v>31199.83</v>
      </c>
      <c r="M52" s="19">
        <f t="shared" si="12"/>
        <v>2862643.66</v>
      </c>
      <c r="N52" s="16">
        <v>12492272</v>
      </c>
      <c r="Q52" s="19">
        <f t="shared" si="13"/>
        <v>12492272</v>
      </c>
      <c r="R52" s="16">
        <v>6231341.89</v>
      </c>
      <c r="T52" s="16">
        <v>414711.5</v>
      </c>
      <c r="U52" s="20">
        <f t="shared" si="14"/>
        <v>6646053.39</v>
      </c>
      <c r="V52" s="19">
        <f t="shared" si="15"/>
        <v>22000969.049999997</v>
      </c>
      <c r="W52" s="21">
        <f t="shared" si="16"/>
        <v>0.541927492323115</v>
      </c>
      <c r="X52" s="21">
        <f t="shared" si="17"/>
        <v>0.036066639770355714</v>
      </c>
      <c r="Y52" s="21">
        <f t="shared" si="0"/>
        <v>0</v>
      </c>
      <c r="Z52" s="21">
        <f t="shared" si="1"/>
        <v>0.5779941320934708</v>
      </c>
      <c r="AA52" s="22">
        <f t="shared" si="2"/>
        <v>1.086428213679392</v>
      </c>
      <c r="AB52" s="22">
        <f t="shared" si="3"/>
        <v>0.24895846311499115</v>
      </c>
      <c r="AC52" s="23"/>
      <c r="AD52" s="22">
        <f t="shared" si="4"/>
        <v>1.9133808088878534</v>
      </c>
      <c r="AE52" s="32">
        <v>755757.9902302861</v>
      </c>
      <c r="AF52" s="25">
        <f t="shared" si="5"/>
        <v>14460.528346702833</v>
      </c>
      <c r="AG52" s="26"/>
      <c r="AH52" s="27">
        <f t="shared" si="6"/>
        <v>1232552149.2121341</v>
      </c>
      <c r="AI52" s="21">
        <f t="shared" si="7"/>
        <v>0.23225335023997523</v>
      </c>
      <c r="AJ52" s="21">
        <f t="shared" si="8"/>
        <v>1.0135288805415048</v>
      </c>
      <c r="AK52" s="21">
        <f t="shared" si="9"/>
        <v>0.505564157588234</v>
      </c>
      <c r="AL52" s="21">
        <f t="shared" si="10"/>
        <v>0.539210725829999</v>
      </c>
      <c r="AM52" s="21">
        <f t="shared" si="18"/>
        <v>1.7850000000000001</v>
      </c>
    </row>
    <row r="53" spans="1:39" ht="12.75">
      <c r="A53" s="12" t="s">
        <v>141</v>
      </c>
      <c r="B53" s="13" t="s">
        <v>142</v>
      </c>
      <c r="C53" s="14" t="s">
        <v>86</v>
      </c>
      <c r="D53" s="15"/>
      <c r="E53" s="15"/>
      <c r="F53" s="33">
        <v>1333987032</v>
      </c>
      <c r="G53" s="31">
        <v>103.67</v>
      </c>
      <c r="H53" s="18">
        <f t="shared" si="11"/>
        <v>1.0367</v>
      </c>
      <c r="I53" s="16">
        <v>2894463.89</v>
      </c>
      <c r="L53" s="16">
        <v>32102.44</v>
      </c>
      <c r="M53" s="19">
        <f t="shared" si="12"/>
        <v>2926566.33</v>
      </c>
      <c r="N53" s="16">
        <v>19634481</v>
      </c>
      <c r="Q53" s="19">
        <f t="shared" si="13"/>
        <v>19634481</v>
      </c>
      <c r="R53" s="16">
        <v>10196278.52</v>
      </c>
      <c r="T53" s="16">
        <v>430087</v>
      </c>
      <c r="U53" s="20">
        <f t="shared" si="14"/>
        <v>10626365.52</v>
      </c>
      <c r="V53" s="19">
        <f t="shared" si="15"/>
        <v>33187412.85</v>
      </c>
      <c r="W53" s="21">
        <f t="shared" si="16"/>
        <v>0.7643461499556765</v>
      </c>
      <c r="X53" s="21">
        <f t="shared" si="17"/>
        <v>0.032240718214118294</v>
      </c>
      <c r="Y53" s="21">
        <f t="shared" si="0"/>
        <v>0</v>
      </c>
      <c r="Z53" s="21">
        <f t="shared" si="1"/>
        <v>0.796586868169795</v>
      </c>
      <c r="AA53" s="22">
        <f t="shared" si="2"/>
        <v>1.4718644581246574</v>
      </c>
      <c r="AB53" s="22">
        <f t="shared" si="3"/>
        <v>0.2193849160296785</v>
      </c>
      <c r="AC53" s="23"/>
      <c r="AD53" s="22">
        <f t="shared" si="4"/>
        <v>2.4878362423241307</v>
      </c>
      <c r="AE53" s="32">
        <v>475131.88524590165</v>
      </c>
      <c r="AF53" s="25">
        <f t="shared" si="5"/>
        <v>11820.50323998544</v>
      </c>
      <c r="AG53" s="26"/>
      <c r="AH53" s="27">
        <f t="shared" si="6"/>
        <v>1286762835.9216745</v>
      </c>
      <c r="AI53" s="21">
        <f t="shared" si="7"/>
        <v>0.22743634244796768</v>
      </c>
      <c r="AJ53" s="21">
        <f t="shared" si="8"/>
        <v>1.5258818837378323</v>
      </c>
      <c r="AK53" s="21">
        <f t="shared" si="9"/>
        <v>0.79239765365905</v>
      </c>
      <c r="AL53" s="21">
        <f t="shared" si="10"/>
        <v>0.8258216062316264</v>
      </c>
      <c r="AM53" s="21">
        <f t="shared" si="18"/>
        <v>2.579</v>
      </c>
    </row>
    <row r="54" spans="1:39" ht="12.75">
      <c r="A54" s="12" t="s">
        <v>143</v>
      </c>
      <c r="B54" s="13" t="s">
        <v>144</v>
      </c>
      <c r="C54" s="14" t="s">
        <v>86</v>
      </c>
      <c r="D54" s="15"/>
      <c r="E54" s="15"/>
      <c r="F54" s="33">
        <v>1185041170</v>
      </c>
      <c r="G54" s="31">
        <v>98.53</v>
      </c>
      <c r="H54" s="18">
        <f t="shared" si="11"/>
        <v>0.9853000000000001</v>
      </c>
      <c r="I54" s="16">
        <v>2953864.9299999997</v>
      </c>
      <c r="L54" s="16">
        <v>32711.83</v>
      </c>
      <c r="M54" s="19">
        <f t="shared" si="12"/>
        <v>2986576.76</v>
      </c>
      <c r="N54" s="16">
        <v>16865731</v>
      </c>
      <c r="Q54" s="19">
        <f t="shared" si="13"/>
        <v>16865731</v>
      </c>
      <c r="R54" s="16">
        <v>10042574</v>
      </c>
      <c r="T54" s="16">
        <v>442186</v>
      </c>
      <c r="U54" s="20">
        <f t="shared" si="14"/>
        <v>10484760</v>
      </c>
      <c r="V54" s="19">
        <f t="shared" si="15"/>
        <v>30337067.759999998</v>
      </c>
      <c r="W54" s="21">
        <f t="shared" si="16"/>
        <v>0.8474451566944294</v>
      </c>
      <c r="X54" s="21">
        <f t="shared" si="17"/>
        <v>0.03731397787639733</v>
      </c>
      <c r="Y54" s="21">
        <f t="shared" si="0"/>
        <v>0</v>
      </c>
      <c r="Z54" s="21">
        <f t="shared" si="1"/>
        <v>0.8847591345708268</v>
      </c>
      <c r="AA54" s="22">
        <f t="shared" si="2"/>
        <v>1.4232189924675782</v>
      </c>
      <c r="AB54" s="22">
        <f t="shared" si="3"/>
        <v>0.2520230381531807</v>
      </c>
      <c r="AC54" s="23"/>
      <c r="AD54" s="22">
        <f t="shared" si="4"/>
        <v>2.5600011651915855</v>
      </c>
      <c r="AE54" s="32">
        <v>352419.5350916406</v>
      </c>
      <c r="AF54" s="25">
        <f t="shared" si="5"/>
        <v>9021.944204708767</v>
      </c>
      <c r="AG54" s="26"/>
      <c r="AH54" s="27">
        <f t="shared" si="6"/>
        <v>1202721171.2168882</v>
      </c>
      <c r="AI54" s="21">
        <f t="shared" si="7"/>
        <v>0.24831829949232906</v>
      </c>
      <c r="AJ54" s="21">
        <f t="shared" si="8"/>
        <v>1.402297673278305</v>
      </c>
      <c r="AK54" s="21">
        <f t="shared" si="9"/>
        <v>0.8349877128910215</v>
      </c>
      <c r="AL54" s="21">
        <f t="shared" si="10"/>
        <v>0.8717531752926357</v>
      </c>
      <c r="AM54" s="21">
        <f t="shared" si="18"/>
        <v>2.522</v>
      </c>
    </row>
    <row r="55" spans="1:39" ht="12.75">
      <c r="A55" s="12" t="s">
        <v>145</v>
      </c>
      <c r="B55" s="13" t="s">
        <v>146</v>
      </c>
      <c r="C55" s="14" t="s">
        <v>86</v>
      </c>
      <c r="D55" s="15"/>
      <c r="E55" s="15"/>
      <c r="F55" s="33">
        <v>1939876420</v>
      </c>
      <c r="G55" s="31">
        <v>98.39</v>
      </c>
      <c r="H55" s="18">
        <f t="shared" si="11"/>
        <v>0.9839</v>
      </c>
      <c r="I55" s="16">
        <v>4727535.800000001</v>
      </c>
      <c r="L55" s="16">
        <v>52332.2</v>
      </c>
      <c r="M55" s="19">
        <f t="shared" si="12"/>
        <v>4779868.000000001</v>
      </c>
      <c r="N55" s="16">
        <v>39084949</v>
      </c>
      <c r="Q55" s="19">
        <f t="shared" si="13"/>
        <v>39084949</v>
      </c>
      <c r="R55" s="16">
        <v>17115443.33</v>
      </c>
      <c r="T55" s="16">
        <v>696932</v>
      </c>
      <c r="U55" s="20">
        <f t="shared" si="14"/>
        <v>17812375.33</v>
      </c>
      <c r="V55" s="19">
        <f t="shared" si="15"/>
        <v>61677192.33</v>
      </c>
      <c r="W55" s="21">
        <f t="shared" si="16"/>
        <v>0.8822955500433373</v>
      </c>
      <c r="X55" s="21">
        <f t="shared" si="17"/>
        <v>0.03592661845954084</v>
      </c>
      <c r="Y55" s="21">
        <f t="shared" si="0"/>
        <v>0</v>
      </c>
      <c r="Z55" s="21">
        <f t="shared" si="1"/>
        <v>0.9182221685028781</v>
      </c>
      <c r="AA55" s="22">
        <f t="shared" si="2"/>
        <v>2.0148164386677787</v>
      </c>
      <c r="AB55" s="22">
        <f t="shared" si="3"/>
        <v>0.2464006444286797</v>
      </c>
      <c r="AC55" s="23"/>
      <c r="AD55" s="22">
        <f t="shared" si="4"/>
        <v>3.1794392515993364</v>
      </c>
      <c r="AE55" s="32">
        <v>318194.70959027467</v>
      </c>
      <c r="AF55" s="25">
        <f t="shared" si="5"/>
        <v>10116.807493225711</v>
      </c>
      <c r="AG55" s="26"/>
      <c r="AH55" s="27">
        <f t="shared" si="6"/>
        <v>1971619493.851001</v>
      </c>
      <c r="AI55" s="21">
        <f t="shared" si="7"/>
        <v>0.24243359405337794</v>
      </c>
      <c r="AJ55" s="21">
        <f t="shared" si="8"/>
        <v>1.9823778940052277</v>
      </c>
      <c r="AK55" s="21">
        <f t="shared" si="9"/>
        <v>0.8680905916876395</v>
      </c>
      <c r="AL55" s="21">
        <f t="shared" si="10"/>
        <v>0.9034387915899817</v>
      </c>
      <c r="AM55" s="21">
        <f t="shared" si="18"/>
        <v>3.1270000000000002</v>
      </c>
    </row>
    <row r="56" spans="1:39" ht="12.75">
      <c r="A56" s="12" t="s">
        <v>147</v>
      </c>
      <c r="B56" s="13" t="s">
        <v>148</v>
      </c>
      <c r="C56" s="14" t="s">
        <v>86</v>
      </c>
      <c r="D56" s="15"/>
      <c r="E56" s="15"/>
      <c r="F56" s="33">
        <v>2655374909</v>
      </c>
      <c r="G56" s="31">
        <v>97.14</v>
      </c>
      <c r="H56" s="18">
        <f t="shared" si="11"/>
        <v>0.9714</v>
      </c>
      <c r="I56" s="16">
        <v>6264119.05</v>
      </c>
      <c r="L56" s="16">
        <v>70846.37</v>
      </c>
      <c r="M56" s="19">
        <f t="shared" si="12"/>
        <v>6334965.42</v>
      </c>
      <c r="N56" s="16">
        <v>33315823</v>
      </c>
      <c r="Q56" s="19">
        <f t="shared" si="13"/>
        <v>33315823</v>
      </c>
      <c r="R56" s="16">
        <v>29254885.1</v>
      </c>
      <c r="T56" s="16">
        <v>935645.09</v>
      </c>
      <c r="U56" s="20">
        <f t="shared" si="14"/>
        <v>30190530.19</v>
      </c>
      <c r="V56" s="19">
        <f t="shared" si="15"/>
        <v>69841318.61</v>
      </c>
      <c r="W56" s="21">
        <f t="shared" si="16"/>
        <v>1.1017233386082281</v>
      </c>
      <c r="X56" s="21">
        <f t="shared" si="17"/>
        <v>0.035235894066362135</v>
      </c>
      <c r="Y56" s="21">
        <f t="shared" si="0"/>
        <v>0</v>
      </c>
      <c r="Z56" s="21">
        <f t="shared" si="1"/>
        <v>1.1369592326745903</v>
      </c>
      <c r="AA56" s="22">
        <f t="shared" si="2"/>
        <v>1.254656089694941</v>
      </c>
      <c r="AB56" s="22">
        <f t="shared" si="3"/>
        <v>0.23857141221484668</v>
      </c>
      <c r="AC56" s="23"/>
      <c r="AD56" s="22">
        <f t="shared" si="4"/>
        <v>2.630186734584378</v>
      </c>
      <c r="AE56" s="32">
        <v>305993.1533646322</v>
      </c>
      <c r="AF56" s="25">
        <f t="shared" si="5"/>
        <v>8048.191328532988</v>
      </c>
      <c r="AG56" s="26"/>
      <c r="AH56" s="27">
        <f t="shared" si="6"/>
        <v>2733554569.6932263</v>
      </c>
      <c r="AI56" s="21">
        <f t="shared" si="7"/>
        <v>0.23174826982550206</v>
      </c>
      <c r="AJ56" s="21">
        <f t="shared" si="8"/>
        <v>1.2187729255296658</v>
      </c>
      <c r="AK56" s="21">
        <f t="shared" si="9"/>
        <v>1.0702140511240328</v>
      </c>
      <c r="AL56" s="21">
        <f t="shared" si="10"/>
        <v>1.104442198620097</v>
      </c>
      <c r="AM56" s="21">
        <f t="shared" si="18"/>
        <v>2.555</v>
      </c>
    </row>
    <row r="57" spans="1:39" ht="12.75">
      <c r="A57" s="12" t="s">
        <v>149</v>
      </c>
      <c r="B57" s="13" t="s">
        <v>150</v>
      </c>
      <c r="C57" s="14" t="s">
        <v>86</v>
      </c>
      <c r="D57" s="30"/>
      <c r="E57" s="15"/>
      <c r="F57" s="33">
        <v>5663744555</v>
      </c>
      <c r="G57" s="31">
        <v>96.17</v>
      </c>
      <c r="H57" s="18">
        <f t="shared" si="11"/>
        <v>0.9617</v>
      </c>
      <c r="I57" s="16">
        <v>13967872.319999998</v>
      </c>
      <c r="L57" s="16">
        <v>155166.52</v>
      </c>
      <c r="M57" s="19">
        <f t="shared" si="12"/>
        <v>14123038.839999998</v>
      </c>
      <c r="N57" s="16">
        <v>57101159</v>
      </c>
      <c r="Q57" s="19">
        <f t="shared" si="13"/>
        <v>57101159</v>
      </c>
      <c r="R57" s="16">
        <v>20376614.83</v>
      </c>
      <c r="S57" s="16">
        <v>566374.46</v>
      </c>
      <c r="T57" s="16">
        <v>2073076.29</v>
      </c>
      <c r="U57" s="20">
        <f t="shared" si="14"/>
        <v>23016065.58</v>
      </c>
      <c r="V57" s="19">
        <f t="shared" si="15"/>
        <v>94240263.41999999</v>
      </c>
      <c r="W57" s="21">
        <f t="shared" si="16"/>
        <v>0.35977284342761107</v>
      </c>
      <c r="X57" s="21">
        <f t="shared" si="17"/>
        <v>0.03660257396619117</v>
      </c>
      <c r="Y57" s="21">
        <f t="shared" si="0"/>
        <v>0.010000000079452736</v>
      </c>
      <c r="Z57" s="21">
        <f t="shared" si="1"/>
        <v>0.40637541747325495</v>
      </c>
      <c r="AA57" s="22">
        <f t="shared" si="2"/>
        <v>1.0081874004997389</v>
      </c>
      <c r="AB57" s="22">
        <f t="shared" si="3"/>
        <v>0.24935868316186796</v>
      </c>
      <c r="AC57" s="23"/>
      <c r="AD57" s="22">
        <f t="shared" si="4"/>
        <v>1.6639215011348616</v>
      </c>
      <c r="AE57" s="32">
        <v>470784.26395939087</v>
      </c>
      <c r="AF57" s="25">
        <f t="shared" si="5"/>
        <v>7833.4805919798055</v>
      </c>
      <c r="AG57" s="26"/>
      <c r="AH57" s="27">
        <f t="shared" si="6"/>
        <v>5889304933.971093</v>
      </c>
      <c r="AI57" s="21">
        <f t="shared" si="7"/>
        <v>0.2398082455967684</v>
      </c>
      <c r="AJ57" s="21">
        <f t="shared" si="8"/>
        <v>0.9695738230605988</v>
      </c>
      <c r="AK57" s="21">
        <f t="shared" si="9"/>
        <v>0.3459935435243336</v>
      </c>
      <c r="AL57" s="21">
        <f t="shared" si="10"/>
        <v>0.3908112389840293</v>
      </c>
      <c r="AM57" s="21">
        <f t="shared" si="18"/>
        <v>1.601</v>
      </c>
    </row>
    <row r="58" spans="1:39" ht="12.75">
      <c r="A58" s="12" t="s">
        <v>151</v>
      </c>
      <c r="B58" s="13" t="s">
        <v>152</v>
      </c>
      <c r="C58" s="14" t="s">
        <v>86</v>
      </c>
      <c r="D58" s="15"/>
      <c r="E58" s="15"/>
      <c r="F58" s="33">
        <v>1139981090</v>
      </c>
      <c r="G58" s="31">
        <v>92.58</v>
      </c>
      <c r="H58" s="18">
        <f t="shared" si="11"/>
        <v>0.9258</v>
      </c>
      <c r="I58" s="16">
        <v>2820572.71</v>
      </c>
      <c r="L58" s="16">
        <v>32011.92</v>
      </c>
      <c r="M58" s="19">
        <f t="shared" si="12"/>
        <v>2852584.63</v>
      </c>
      <c r="N58" s="16">
        <v>16372773</v>
      </c>
      <c r="Q58" s="19">
        <f t="shared" si="13"/>
        <v>16372773</v>
      </c>
      <c r="R58" s="16">
        <v>11628970.72</v>
      </c>
      <c r="T58" s="16">
        <v>426738</v>
      </c>
      <c r="U58" s="20">
        <f t="shared" si="14"/>
        <v>12055708.72</v>
      </c>
      <c r="V58" s="19">
        <f t="shared" si="15"/>
        <v>31281066.35</v>
      </c>
      <c r="W58" s="21">
        <f t="shared" si="16"/>
        <v>1.0201020720440197</v>
      </c>
      <c r="X58" s="21">
        <f t="shared" si="17"/>
        <v>0.03743377883575244</v>
      </c>
      <c r="Y58" s="21">
        <f t="shared" si="0"/>
        <v>0</v>
      </c>
      <c r="Z58" s="21">
        <f t="shared" si="1"/>
        <v>1.057535850879772</v>
      </c>
      <c r="AA58" s="22">
        <f t="shared" si="2"/>
        <v>1.4362319817076965</v>
      </c>
      <c r="AB58" s="22">
        <f t="shared" si="3"/>
        <v>0.2502308726893005</v>
      </c>
      <c r="AC58" s="23"/>
      <c r="AD58" s="22">
        <f t="shared" si="4"/>
        <v>2.7439987052767694</v>
      </c>
      <c r="AE58" s="32">
        <v>316716.39224295644</v>
      </c>
      <c r="AF58" s="25">
        <f t="shared" si="5"/>
        <v>8690.69370254602</v>
      </c>
      <c r="AG58" s="26"/>
      <c r="AH58" s="27">
        <f t="shared" si="6"/>
        <v>1231347040.397494</v>
      </c>
      <c r="AI58" s="21">
        <f t="shared" si="7"/>
        <v>0.23166374193575437</v>
      </c>
      <c r="AJ58" s="21">
        <f t="shared" si="8"/>
        <v>1.3296635686649854</v>
      </c>
      <c r="AK58" s="21">
        <f t="shared" si="9"/>
        <v>0.9444104982983533</v>
      </c>
      <c r="AL58" s="21">
        <f t="shared" si="10"/>
        <v>0.979066690744493</v>
      </c>
      <c r="AM58" s="21">
        <f t="shared" si="18"/>
        <v>2.541</v>
      </c>
    </row>
    <row r="59" spans="1:39" ht="12.75">
      <c r="A59" s="12" t="s">
        <v>153</v>
      </c>
      <c r="B59" s="13" t="s">
        <v>154</v>
      </c>
      <c r="C59" s="14" t="s">
        <v>86</v>
      </c>
      <c r="D59" s="15"/>
      <c r="E59" s="15"/>
      <c r="F59" s="33">
        <v>1060725200</v>
      </c>
      <c r="G59" s="31">
        <v>93.88</v>
      </c>
      <c r="H59" s="18">
        <f t="shared" si="11"/>
        <v>0.9388</v>
      </c>
      <c r="I59" s="16">
        <v>2705383.71</v>
      </c>
      <c r="L59" s="16">
        <v>29885.47</v>
      </c>
      <c r="M59" s="19">
        <f t="shared" si="12"/>
        <v>2735269.18</v>
      </c>
      <c r="N59" s="16">
        <v>19226431</v>
      </c>
      <c r="Q59" s="19">
        <f t="shared" si="13"/>
        <v>19226431</v>
      </c>
      <c r="R59" s="16">
        <v>6479959.9</v>
      </c>
      <c r="T59" s="16">
        <v>394988.79</v>
      </c>
      <c r="U59" s="20">
        <f t="shared" si="14"/>
        <v>6874948.69</v>
      </c>
      <c r="V59" s="19">
        <f t="shared" si="15"/>
        <v>28836648.87</v>
      </c>
      <c r="W59" s="21">
        <f t="shared" si="16"/>
        <v>0.6108990245541447</v>
      </c>
      <c r="X59" s="21">
        <f t="shared" si="17"/>
        <v>0.037237617245258245</v>
      </c>
      <c r="Y59" s="21">
        <f t="shared" si="0"/>
        <v>0</v>
      </c>
      <c r="Z59" s="21">
        <f t="shared" si="1"/>
        <v>0.648136641799403</v>
      </c>
      <c r="AA59" s="22">
        <f t="shared" si="2"/>
        <v>1.812574170953985</v>
      </c>
      <c r="AB59" s="22">
        <f t="shared" si="3"/>
        <v>0.2578678417369551</v>
      </c>
      <c r="AC59" s="23"/>
      <c r="AD59" s="22">
        <f t="shared" si="4"/>
        <v>2.718578654490343</v>
      </c>
      <c r="AE59" s="32">
        <v>390737.1765773945</v>
      </c>
      <c r="AF59" s="25">
        <f t="shared" si="5"/>
        <v>10622.497477591287</v>
      </c>
      <c r="AG59" s="26"/>
      <c r="AH59" s="27">
        <f t="shared" si="6"/>
        <v>1129873455.4750745</v>
      </c>
      <c r="AI59" s="21">
        <f t="shared" si="7"/>
        <v>0.24208632982265343</v>
      </c>
      <c r="AJ59" s="21">
        <f t="shared" si="8"/>
        <v>1.7016446316916012</v>
      </c>
      <c r="AK59" s="21">
        <f t="shared" si="9"/>
        <v>0.573512004251431</v>
      </c>
      <c r="AL59" s="21">
        <f t="shared" si="10"/>
        <v>0.6084706793212794</v>
      </c>
      <c r="AM59" s="21">
        <f t="shared" si="18"/>
        <v>2.552</v>
      </c>
    </row>
    <row r="60" spans="1:39" ht="12.75">
      <c r="A60" s="12" t="s">
        <v>155</v>
      </c>
      <c r="B60" s="13" t="s">
        <v>156</v>
      </c>
      <c r="C60" s="14" t="s">
        <v>86</v>
      </c>
      <c r="D60" s="15"/>
      <c r="E60" s="15"/>
      <c r="F60" s="33">
        <v>2010945912</v>
      </c>
      <c r="G60" s="31">
        <v>88.72</v>
      </c>
      <c r="H60" s="18">
        <f t="shared" si="11"/>
        <v>0.8872</v>
      </c>
      <c r="I60" s="16">
        <v>4905890.47</v>
      </c>
      <c r="L60" s="16">
        <v>54440.46</v>
      </c>
      <c r="M60" s="19">
        <f t="shared" si="12"/>
        <v>4960330.93</v>
      </c>
      <c r="N60" s="16">
        <v>14645752</v>
      </c>
      <c r="O60" s="16">
        <v>11270846</v>
      </c>
      <c r="Q60" s="19">
        <f t="shared" si="13"/>
        <v>25916598</v>
      </c>
      <c r="R60" s="16">
        <v>10408821</v>
      </c>
      <c r="S60" s="16">
        <v>100623</v>
      </c>
      <c r="T60" s="16">
        <v>773139</v>
      </c>
      <c r="U60" s="20">
        <f t="shared" si="14"/>
        <v>11282583</v>
      </c>
      <c r="V60" s="19">
        <f t="shared" si="15"/>
        <v>42159511.93</v>
      </c>
      <c r="W60" s="21">
        <f t="shared" si="16"/>
        <v>0.5176082030793079</v>
      </c>
      <c r="X60" s="21">
        <f t="shared" si="17"/>
        <v>0.0384465338120939</v>
      </c>
      <c r="Y60" s="21">
        <f t="shared" si="0"/>
        <v>0.005003764616419977</v>
      </c>
      <c r="Z60" s="21">
        <f t="shared" si="1"/>
        <v>0.5610585015078218</v>
      </c>
      <c r="AA60" s="22">
        <f t="shared" si="2"/>
        <v>1.2887764830146262</v>
      </c>
      <c r="AB60" s="22">
        <f t="shared" si="3"/>
        <v>0.246666551317965</v>
      </c>
      <c r="AC60" s="23"/>
      <c r="AD60" s="22">
        <f t="shared" si="4"/>
        <v>2.096501535840413</v>
      </c>
      <c r="AE60" s="32">
        <v>512264.7562337179</v>
      </c>
      <c r="AF60" s="25">
        <f t="shared" si="5"/>
        <v>10739.638482009042</v>
      </c>
      <c r="AG60" s="26"/>
      <c r="AH60" s="27">
        <f t="shared" si="6"/>
        <v>2266620730.387737</v>
      </c>
      <c r="AI60" s="21">
        <f t="shared" si="7"/>
        <v>0.21884256432929855</v>
      </c>
      <c r="AJ60" s="21">
        <f t="shared" si="8"/>
        <v>1.1434024957305764</v>
      </c>
      <c r="AK60" s="21">
        <f t="shared" si="9"/>
        <v>0.45922199777196193</v>
      </c>
      <c r="AL60" s="21">
        <f t="shared" si="10"/>
        <v>0.4977711025377395</v>
      </c>
      <c r="AM60" s="21">
        <f t="shared" si="18"/>
        <v>1.86</v>
      </c>
    </row>
    <row r="61" spans="1:39" ht="12.75">
      <c r="A61" s="12" t="s">
        <v>157</v>
      </c>
      <c r="B61" s="13" t="s">
        <v>158</v>
      </c>
      <c r="C61" s="14" t="s">
        <v>86</v>
      </c>
      <c r="D61" s="15"/>
      <c r="E61" s="15"/>
      <c r="F61" s="33">
        <v>775327883</v>
      </c>
      <c r="G61" s="31">
        <v>90.29</v>
      </c>
      <c r="H61" s="18">
        <f t="shared" si="11"/>
        <v>0.9029</v>
      </c>
      <c r="I61" s="16">
        <v>1568792.91</v>
      </c>
      <c r="L61" s="16">
        <v>17342.59</v>
      </c>
      <c r="M61" s="19">
        <f t="shared" si="12"/>
        <v>1586135.5</v>
      </c>
      <c r="N61" s="16">
        <v>7244684</v>
      </c>
      <c r="Q61" s="19">
        <f t="shared" si="13"/>
        <v>7244684</v>
      </c>
      <c r="R61" s="16">
        <v>6231821</v>
      </c>
      <c r="U61" s="20">
        <f t="shared" si="14"/>
        <v>6231821</v>
      </c>
      <c r="V61" s="19">
        <f t="shared" si="15"/>
        <v>15062640.5</v>
      </c>
      <c r="W61" s="21">
        <f t="shared" si="16"/>
        <v>0.8037658823628301</v>
      </c>
      <c r="X61" s="21">
        <f t="shared" si="17"/>
        <v>0</v>
      </c>
      <c r="Y61" s="21">
        <f t="shared" si="0"/>
        <v>0</v>
      </c>
      <c r="Z61" s="21">
        <f t="shared" si="1"/>
        <v>0.8037658823628301</v>
      </c>
      <c r="AA61" s="22">
        <f t="shared" si="2"/>
        <v>0.9344026132489808</v>
      </c>
      <c r="AB61" s="22">
        <f t="shared" si="3"/>
        <v>0.20457609416324835</v>
      </c>
      <c r="AC61" s="23"/>
      <c r="AD61" s="22">
        <f t="shared" si="4"/>
        <v>1.942744589775059</v>
      </c>
      <c r="AE61" s="32">
        <v>383523.47826086957</v>
      </c>
      <c r="AF61" s="25">
        <f t="shared" si="5"/>
        <v>7450.881624430168</v>
      </c>
      <c r="AG61" s="26"/>
      <c r="AH61" s="27">
        <f t="shared" si="6"/>
        <v>858708476.0217078</v>
      </c>
      <c r="AI61" s="21">
        <f t="shared" si="7"/>
        <v>0.18471175541999696</v>
      </c>
      <c r="AJ61" s="21">
        <f t="shared" si="8"/>
        <v>0.8436721195025048</v>
      </c>
      <c r="AK61" s="21">
        <f t="shared" si="9"/>
        <v>0.7257202151853992</v>
      </c>
      <c r="AL61" s="21">
        <f t="shared" si="10"/>
        <v>0.7257202151853992</v>
      </c>
      <c r="AM61" s="21">
        <f t="shared" si="18"/>
        <v>1.755</v>
      </c>
    </row>
    <row r="62" spans="1:39" ht="12.75">
      <c r="A62" s="12" t="s">
        <v>159</v>
      </c>
      <c r="B62" s="13" t="s">
        <v>160</v>
      </c>
      <c r="C62" s="14" t="s">
        <v>86</v>
      </c>
      <c r="D62" s="15"/>
      <c r="E62" s="15"/>
      <c r="F62" s="33">
        <v>1572954000</v>
      </c>
      <c r="G62" s="31">
        <v>90.58</v>
      </c>
      <c r="H62" s="18">
        <f t="shared" si="11"/>
        <v>0.9057999999999999</v>
      </c>
      <c r="I62" s="16">
        <v>3825724.15</v>
      </c>
      <c r="L62" s="16">
        <v>42345.82</v>
      </c>
      <c r="M62" s="19">
        <f t="shared" si="12"/>
        <v>3868069.9699999997</v>
      </c>
      <c r="N62" s="16">
        <v>28810572</v>
      </c>
      <c r="Q62" s="19">
        <f t="shared" si="13"/>
        <v>28810572</v>
      </c>
      <c r="R62" s="16">
        <v>15179664</v>
      </c>
      <c r="S62" s="16">
        <v>78648</v>
      </c>
      <c r="T62" s="16">
        <v>604403</v>
      </c>
      <c r="U62" s="20">
        <f t="shared" si="14"/>
        <v>15862715</v>
      </c>
      <c r="V62" s="19">
        <f t="shared" si="15"/>
        <v>48541356.97</v>
      </c>
      <c r="W62" s="21">
        <f t="shared" si="16"/>
        <v>0.9650418257622282</v>
      </c>
      <c r="X62" s="21">
        <f t="shared" si="17"/>
        <v>0.038424709177763625</v>
      </c>
      <c r="Y62" s="21">
        <f t="shared" si="0"/>
        <v>0.005000019072394997</v>
      </c>
      <c r="Z62" s="21">
        <f t="shared" si="1"/>
        <v>1.008466554012387</v>
      </c>
      <c r="AA62" s="22">
        <f t="shared" si="2"/>
        <v>1.831622030904909</v>
      </c>
      <c r="AB62" s="22">
        <f t="shared" si="3"/>
        <v>0.24591119447866877</v>
      </c>
      <c r="AC62" s="23"/>
      <c r="AD62" s="22">
        <f t="shared" si="4"/>
        <v>3.0859997793959644</v>
      </c>
      <c r="AE62" s="32">
        <v>321339.13250714965</v>
      </c>
      <c r="AF62" s="25">
        <f t="shared" si="5"/>
        <v>9916.524920283544</v>
      </c>
      <c r="AG62" s="26"/>
      <c r="AH62" s="27">
        <f t="shared" si="6"/>
        <v>1736535659.085891</v>
      </c>
      <c r="AI62" s="21">
        <f t="shared" si="7"/>
        <v>0.22274635995877817</v>
      </c>
      <c r="AJ62" s="21">
        <f t="shared" si="8"/>
        <v>1.6590832355936662</v>
      </c>
      <c r="AK62" s="21">
        <f t="shared" si="9"/>
        <v>0.8741348857754263</v>
      </c>
      <c r="AL62" s="21">
        <f t="shared" si="10"/>
        <v>0.91346900462442</v>
      </c>
      <c r="AM62" s="21">
        <f t="shared" si="18"/>
        <v>2.795</v>
      </c>
    </row>
    <row r="63" spans="1:39" ht="12.75">
      <c r="A63" s="12" t="s">
        <v>161</v>
      </c>
      <c r="B63" s="13" t="s">
        <v>162</v>
      </c>
      <c r="C63" s="14" t="s">
        <v>86</v>
      </c>
      <c r="D63" s="15"/>
      <c r="E63" s="15"/>
      <c r="F63" s="33">
        <v>1479261575</v>
      </c>
      <c r="G63" s="31">
        <v>101.47</v>
      </c>
      <c r="H63" s="18">
        <f t="shared" si="11"/>
        <v>1.0147</v>
      </c>
      <c r="I63" s="16">
        <v>3334877.47</v>
      </c>
      <c r="L63" s="16">
        <v>36868.15</v>
      </c>
      <c r="M63" s="19">
        <f t="shared" si="12"/>
        <v>3371745.62</v>
      </c>
      <c r="N63" s="16">
        <v>22980691</v>
      </c>
      <c r="Q63" s="19">
        <f t="shared" si="13"/>
        <v>22980691</v>
      </c>
      <c r="R63" s="16">
        <v>14657457</v>
      </c>
      <c r="T63" s="16">
        <v>497541</v>
      </c>
      <c r="U63" s="20">
        <f t="shared" si="14"/>
        <v>15154998</v>
      </c>
      <c r="V63" s="19">
        <f t="shared" si="15"/>
        <v>41507434.62</v>
      </c>
      <c r="W63" s="21">
        <f t="shared" si="16"/>
        <v>0.9908630932970728</v>
      </c>
      <c r="X63" s="21">
        <f t="shared" si="17"/>
        <v>0.03363441655002767</v>
      </c>
      <c r="Y63" s="21">
        <f t="shared" si="0"/>
        <v>0</v>
      </c>
      <c r="Z63" s="21">
        <f t="shared" si="1"/>
        <v>1.0244975098471005</v>
      </c>
      <c r="AA63" s="22">
        <f t="shared" si="2"/>
        <v>1.553524500898362</v>
      </c>
      <c r="AB63" s="22">
        <f t="shared" si="3"/>
        <v>0.22793437462201369</v>
      </c>
      <c r="AC63" s="23"/>
      <c r="AD63" s="22">
        <f t="shared" si="4"/>
        <v>2.8059563853674763</v>
      </c>
      <c r="AE63" s="32">
        <v>318172.9881974249</v>
      </c>
      <c r="AF63" s="25">
        <f t="shared" si="5"/>
        <v>8927.79527884015</v>
      </c>
      <c r="AG63" s="26"/>
      <c r="AH63" s="27">
        <f t="shared" si="6"/>
        <v>1457831452.6461024</v>
      </c>
      <c r="AI63" s="21">
        <f t="shared" si="7"/>
        <v>0.23128500992895726</v>
      </c>
      <c r="AJ63" s="21">
        <f t="shared" si="8"/>
        <v>1.576361311061568</v>
      </c>
      <c r="AK63" s="21">
        <f t="shared" si="9"/>
        <v>1.0054287807685398</v>
      </c>
      <c r="AL63" s="21">
        <f t="shared" si="10"/>
        <v>1.0395576232418529</v>
      </c>
      <c r="AM63" s="21">
        <f t="shared" si="18"/>
        <v>2.8470000000000004</v>
      </c>
    </row>
    <row r="64" spans="1:39" ht="12.75">
      <c r="A64" s="12" t="s">
        <v>163</v>
      </c>
      <c r="B64" s="13" t="s">
        <v>164</v>
      </c>
      <c r="C64" s="14" t="s">
        <v>86</v>
      </c>
      <c r="D64" s="30"/>
      <c r="E64" s="15"/>
      <c r="F64" s="33">
        <v>852170100</v>
      </c>
      <c r="G64" s="31">
        <v>93.22</v>
      </c>
      <c r="H64" s="18">
        <f t="shared" si="11"/>
        <v>0.9322</v>
      </c>
      <c r="I64" s="16">
        <v>2107348.48</v>
      </c>
      <c r="L64" s="16">
        <v>23240.26</v>
      </c>
      <c r="M64" s="19">
        <f t="shared" si="12"/>
        <v>2130588.7399999998</v>
      </c>
      <c r="N64" s="16">
        <v>8523283</v>
      </c>
      <c r="O64" s="16">
        <v>5118642</v>
      </c>
      <c r="Q64" s="19">
        <f t="shared" si="13"/>
        <v>13641925</v>
      </c>
      <c r="R64" s="16">
        <v>5653766</v>
      </c>
      <c r="U64" s="20">
        <f t="shared" si="14"/>
        <v>5653766</v>
      </c>
      <c r="V64" s="19">
        <f t="shared" si="15"/>
        <v>21426279.740000002</v>
      </c>
      <c r="W64" s="21">
        <f t="shared" si="16"/>
        <v>0.6634551012761419</v>
      </c>
      <c r="X64" s="21">
        <f t="shared" si="17"/>
        <v>0</v>
      </c>
      <c r="Y64" s="21">
        <f t="shared" si="0"/>
        <v>0</v>
      </c>
      <c r="Z64" s="21">
        <f t="shared" si="1"/>
        <v>0.6634551012761419</v>
      </c>
      <c r="AA64" s="22">
        <f t="shared" si="2"/>
        <v>1.600845300721065</v>
      </c>
      <c r="AB64" s="22">
        <f t="shared" si="3"/>
        <v>0.25001918513686405</v>
      </c>
      <c r="AC64" s="23"/>
      <c r="AD64" s="22">
        <f t="shared" si="4"/>
        <v>2.514319587134071</v>
      </c>
      <c r="AE64" s="32">
        <v>389149.66261808365</v>
      </c>
      <c r="AF64" s="25">
        <f t="shared" si="5"/>
        <v>9784.46619047263</v>
      </c>
      <c r="AG64" s="26"/>
      <c r="AH64" s="27">
        <f t="shared" si="6"/>
        <v>914149431.4524779</v>
      </c>
      <c r="AI64" s="21">
        <f t="shared" si="7"/>
        <v>0.2330678843845847</v>
      </c>
      <c r="AJ64" s="21">
        <f t="shared" si="8"/>
        <v>1.492307989332177</v>
      </c>
      <c r="AK64" s="21">
        <f t="shared" si="9"/>
        <v>0.6184728454096196</v>
      </c>
      <c r="AL64" s="21">
        <f t="shared" si="10"/>
        <v>0.6184728454096196</v>
      </c>
      <c r="AM64" s="21">
        <f t="shared" si="18"/>
        <v>2.343</v>
      </c>
    </row>
    <row r="65" spans="1:39" ht="12.75">
      <c r="A65" s="12" t="s">
        <v>165</v>
      </c>
      <c r="B65" s="13" t="s">
        <v>166</v>
      </c>
      <c r="C65" s="14" t="s">
        <v>86</v>
      </c>
      <c r="D65" s="30"/>
      <c r="E65" s="15"/>
      <c r="F65" s="33">
        <v>1179998000</v>
      </c>
      <c r="G65" s="31">
        <v>96.47</v>
      </c>
      <c r="H65" s="18">
        <f t="shared" si="11"/>
        <v>0.9647</v>
      </c>
      <c r="I65" s="16">
        <v>2881467.3600000003</v>
      </c>
      <c r="L65" s="16">
        <v>31842.62</v>
      </c>
      <c r="M65" s="19">
        <f t="shared" si="12"/>
        <v>2913309.9800000004</v>
      </c>
      <c r="N65" s="16">
        <v>9184747</v>
      </c>
      <c r="O65" s="16">
        <v>6740904</v>
      </c>
      <c r="Q65" s="19">
        <f t="shared" si="13"/>
        <v>15925651</v>
      </c>
      <c r="R65" s="16">
        <v>7573500</v>
      </c>
      <c r="S65" s="16">
        <v>117919</v>
      </c>
      <c r="U65" s="20">
        <f t="shared" si="14"/>
        <v>7691419</v>
      </c>
      <c r="V65" s="19">
        <f t="shared" si="15"/>
        <v>26530379.98</v>
      </c>
      <c r="W65" s="21">
        <f t="shared" si="16"/>
        <v>0.6418231217341046</v>
      </c>
      <c r="X65" s="21">
        <f t="shared" si="17"/>
        <v>0</v>
      </c>
      <c r="Y65" s="21">
        <f t="shared" si="0"/>
        <v>0.009993152530767001</v>
      </c>
      <c r="Z65" s="21">
        <f t="shared" si="1"/>
        <v>0.6518162742648717</v>
      </c>
      <c r="AA65" s="22">
        <f t="shared" si="2"/>
        <v>1.3496337281927597</v>
      </c>
      <c r="AB65" s="22">
        <f t="shared" si="3"/>
        <v>0.2468910947306691</v>
      </c>
      <c r="AC65" s="23"/>
      <c r="AD65" s="22">
        <f t="shared" si="4"/>
        <v>2.2483410971883004</v>
      </c>
      <c r="AE65" s="32">
        <v>549852.1981079577</v>
      </c>
      <c r="AF65" s="25">
        <f t="shared" si="5"/>
        <v>12362.552943854444</v>
      </c>
      <c r="AG65" s="26"/>
      <c r="AH65" s="27">
        <f t="shared" si="6"/>
        <v>1223176116.9275422</v>
      </c>
      <c r="AI65" s="21">
        <f t="shared" si="7"/>
        <v>0.23817583908667647</v>
      </c>
      <c r="AJ65" s="21">
        <f t="shared" si="8"/>
        <v>1.3019916575875554</v>
      </c>
      <c r="AK65" s="21">
        <f t="shared" si="9"/>
        <v>0.6191667655368908</v>
      </c>
      <c r="AL65" s="21">
        <f t="shared" si="10"/>
        <v>0.6288071597833217</v>
      </c>
      <c r="AM65" s="21">
        <f t="shared" si="18"/>
        <v>2.169</v>
      </c>
    </row>
    <row r="66" spans="1:39" ht="12.75">
      <c r="A66" s="12" t="s">
        <v>167</v>
      </c>
      <c r="B66" s="13" t="s">
        <v>168</v>
      </c>
      <c r="C66" s="14" t="s">
        <v>86</v>
      </c>
      <c r="D66" s="15"/>
      <c r="E66" s="15"/>
      <c r="F66" s="33">
        <v>2170450991</v>
      </c>
      <c r="G66" s="31">
        <v>93.57</v>
      </c>
      <c r="H66" s="18">
        <f t="shared" si="11"/>
        <v>0.9357</v>
      </c>
      <c r="I66" s="16">
        <v>5436285.3100000005</v>
      </c>
      <c r="L66" s="16">
        <v>59927.64</v>
      </c>
      <c r="M66" s="19">
        <f t="shared" si="12"/>
        <v>5496212.95</v>
      </c>
      <c r="N66" s="16">
        <v>26021535</v>
      </c>
      <c r="O66" s="16">
        <v>10036751</v>
      </c>
      <c r="Q66" s="19">
        <f t="shared" si="13"/>
        <v>36058286</v>
      </c>
      <c r="R66" s="16">
        <v>13115822</v>
      </c>
      <c r="S66" s="16">
        <v>217045</v>
      </c>
      <c r="T66" s="16">
        <v>797480</v>
      </c>
      <c r="U66" s="20">
        <f t="shared" si="14"/>
        <v>14130347</v>
      </c>
      <c r="V66" s="19">
        <f t="shared" si="15"/>
        <v>55684845.95</v>
      </c>
      <c r="W66" s="21">
        <f t="shared" si="16"/>
        <v>0.6042901707703199</v>
      </c>
      <c r="X66" s="21">
        <f t="shared" si="17"/>
        <v>0.03674259420308652</v>
      </c>
      <c r="Y66" s="21">
        <f aca="true" t="shared" si="19" ref="Y66:Y129">(S66/$F66)*100</f>
        <v>0.009999995434128649</v>
      </c>
      <c r="Z66" s="21">
        <f aca="true" t="shared" si="20" ref="Z66:Z129">(U66/$F66)*100</f>
        <v>0.651032760407535</v>
      </c>
      <c r="AA66" s="22">
        <f aca="true" t="shared" si="21" ref="AA66:AA129">(Q66/F66)*100</f>
        <v>1.6613268924071274</v>
      </c>
      <c r="AB66" s="22">
        <f aca="true" t="shared" si="22" ref="AB66:AB129">(M66/F66)*100</f>
        <v>0.25322907417816004</v>
      </c>
      <c r="AC66" s="23"/>
      <c r="AD66" s="22">
        <f aca="true" t="shared" si="23" ref="AD66:AD129">((V66/F66)*100)-AC66</f>
        <v>2.565588726992823</v>
      </c>
      <c r="AE66" s="32">
        <v>409001.65345413366</v>
      </c>
      <c r="AF66" s="25">
        <f aca="true" t="shared" si="24" ref="AF66:AF129">AE66/100*AD66</f>
        <v>10493.300314233504</v>
      </c>
      <c r="AG66" s="26"/>
      <c r="AH66" s="27">
        <f aca="true" t="shared" si="25" ref="AH66:AH129">F66/H66</f>
        <v>2319601358.3413486</v>
      </c>
      <c r="AI66" s="21">
        <f aca="true" t="shared" si="26" ref="AI66:AI129">(M66/AH66)*100</f>
        <v>0.23694644470850437</v>
      </c>
      <c r="AJ66" s="21">
        <f aca="true" t="shared" si="27" ref="AJ66:AJ129">(Q66/AH66)*100</f>
        <v>1.5545035732253492</v>
      </c>
      <c r="AK66" s="21">
        <f aca="true" t="shared" si="28" ref="AK66:AK129">(R66/AH66)*100</f>
        <v>0.5654343127897883</v>
      </c>
      <c r="AL66" s="21">
        <f aca="true" t="shared" si="29" ref="AL66:AL129">(U66/AH66)*100</f>
        <v>0.6091713539133305</v>
      </c>
      <c r="AM66" s="21">
        <f t="shared" si="18"/>
        <v>2.401</v>
      </c>
    </row>
    <row r="67" spans="1:39" ht="12.75">
      <c r="A67" s="12" t="s">
        <v>169</v>
      </c>
      <c r="B67" s="13" t="s">
        <v>170</v>
      </c>
      <c r="C67" s="14" t="s">
        <v>86</v>
      </c>
      <c r="D67" s="15"/>
      <c r="E67" s="15"/>
      <c r="F67" s="33">
        <v>1732034166</v>
      </c>
      <c r="G67" s="31">
        <v>100.82</v>
      </c>
      <c r="H67" s="18">
        <f aca="true" t="shared" si="30" ref="H67:H130">G67/100</f>
        <v>1.0082</v>
      </c>
      <c r="I67" s="16">
        <v>4036051.29</v>
      </c>
      <c r="L67" s="16">
        <v>44581.07</v>
      </c>
      <c r="M67" s="19">
        <f aca="true" t="shared" si="31" ref="M67:M130">SUM(I67:L67)</f>
        <v>4080632.36</v>
      </c>
      <c r="N67" s="16">
        <v>13235319</v>
      </c>
      <c r="O67" s="16">
        <v>9147975</v>
      </c>
      <c r="Q67" s="19">
        <f aca="true" t="shared" si="32" ref="Q67:Q130">SUM(N67:P67)</f>
        <v>22383294</v>
      </c>
      <c r="R67" s="16">
        <v>4775357</v>
      </c>
      <c r="S67" s="16">
        <v>173203</v>
      </c>
      <c r="U67" s="20">
        <f aca="true" t="shared" si="33" ref="U67:U130">SUM(R67:T67)</f>
        <v>4948560</v>
      </c>
      <c r="V67" s="19">
        <f aca="true" t="shared" si="34" ref="V67:V130">T67+S67+R67+P67+O67+N67+L67+K67+J67+I67</f>
        <v>31412486.36</v>
      </c>
      <c r="W67" s="21">
        <f aca="true" t="shared" si="35" ref="W67:W130">(R67/$F67)*100</f>
        <v>0.27570801394918903</v>
      </c>
      <c r="X67" s="21">
        <f aca="true" t="shared" si="36" ref="X67:X130">(T67/$F67)*100</f>
        <v>0</v>
      </c>
      <c r="Y67" s="21">
        <f t="shared" si="19"/>
        <v>0.009999975947356687</v>
      </c>
      <c r="Z67" s="21">
        <f t="shared" si="20"/>
        <v>0.2857079898965457</v>
      </c>
      <c r="AA67" s="22">
        <f t="shared" si="21"/>
        <v>1.2923124981819787</v>
      </c>
      <c r="AB67" s="22">
        <f t="shared" si="22"/>
        <v>0.23559768277688814</v>
      </c>
      <c r="AC67" s="23"/>
      <c r="AD67" s="22">
        <f t="shared" si="23"/>
        <v>1.8136181708554127</v>
      </c>
      <c r="AE67" s="32">
        <v>824510.9165808444</v>
      </c>
      <c r="AF67" s="25">
        <f t="shared" si="24"/>
        <v>14953.479803796708</v>
      </c>
      <c r="AG67" s="26"/>
      <c r="AH67" s="27">
        <f t="shared" si="25"/>
        <v>1717947000.59512</v>
      </c>
      <c r="AI67" s="21">
        <f t="shared" si="26"/>
        <v>0.23752958377565864</v>
      </c>
      <c r="AJ67" s="21">
        <f t="shared" si="27"/>
        <v>1.302909460667071</v>
      </c>
      <c r="AK67" s="21">
        <f t="shared" si="28"/>
        <v>0.2779688196635724</v>
      </c>
      <c r="AL67" s="21">
        <f t="shared" si="29"/>
        <v>0.2880507954136974</v>
      </c>
      <c r="AM67" s="21">
        <f aca="true" t="shared" si="37" ref="AM67:AM130">ROUND(AI67,3)+ROUND(AJ67,3)+ROUND(AL67,3)</f>
        <v>1.829</v>
      </c>
    </row>
    <row r="68" spans="1:39" ht="12.75">
      <c r="A68" s="12" t="s">
        <v>171</v>
      </c>
      <c r="B68" s="13" t="s">
        <v>172</v>
      </c>
      <c r="C68" s="14" t="s">
        <v>86</v>
      </c>
      <c r="D68" s="15"/>
      <c r="E68" s="15"/>
      <c r="F68" s="33">
        <v>1449149500</v>
      </c>
      <c r="G68" s="31">
        <v>88.96</v>
      </c>
      <c r="H68" s="18">
        <f t="shared" si="30"/>
        <v>0.8896</v>
      </c>
      <c r="I68" s="16">
        <v>3553964.32</v>
      </c>
      <c r="L68" s="16">
        <v>39282.84</v>
      </c>
      <c r="M68" s="19">
        <f t="shared" si="31"/>
        <v>3593247.1599999997</v>
      </c>
      <c r="N68" s="16">
        <v>10547332</v>
      </c>
      <c r="O68" s="16">
        <v>14132540</v>
      </c>
      <c r="Q68" s="19">
        <f t="shared" si="32"/>
        <v>24679872</v>
      </c>
      <c r="R68" s="16">
        <v>10614467.5</v>
      </c>
      <c r="T68" s="16">
        <v>563134.33</v>
      </c>
      <c r="U68" s="20">
        <f t="shared" si="33"/>
        <v>11177601.83</v>
      </c>
      <c r="V68" s="19">
        <f t="shared" si="34"/>
        <v>39450720.99</v>
      </c>
      <c r="W68" s="21">
        <f t="shared" si="35"/>
        <v>0.7324618681509396</v>
      </c>
      <c r="X68" s="21">
        <f t="shared" si="36"/>
        <v>0.03885964353574286</v>
      </c>
      <c r="Y68" s="21">
        <f t="shared" si="19"/>
        <v>0</v>
      </c>
      <c r="Z68" s="21">
        <f t="shared" si="20"/>
        <v>0.7713215116866824</v>
      </c>
      <c r="AA68" s="22">
        <f t="shared" si="21"/>
        <v>1.7030590701649484</v>
      </c>
      <c r="AB68" s="22">
        <f t="shared" si="22"/>
        <v>0.2479555877430175</v>
      </c>
      <c r="AC68" s="23"/>
      <c r="AD68" s="22">
        <f t="shared" si="23"/>
        <v>2.7223361695946484</v>
      </c>
      <c r="AE68" s="32">
        <v>472342.7213987077</v>
      </c>
      <c r="AF68" s="25">
        <f t="shared" si="24"/>
        <v>12858.756749084701</v>
      </c>
      <c r="AG68" s="26"/>
      <c r="AH68" s="27">
        <f t="shared" si="25"/>
        <v>1628989995.5035973</v>
      </c>
      <c r="AI68" s="21">
        <f t="shared" si="26"/>
        <v>0.22058129085618838</v>
      </c>
      <c r="AJ68" s="21">
        <f t="shared" si="27"/>
        <v>1.515041348818738</v>
      </c>
      <c r="AK68" s="21">
        <f t="shared" si="28"/>
        <v>0.6515980779070758</v>
      </c>
      <c r="AL68" s="21">
        <f t="shared" si="29"/>
        <v>0.6861676167964726</v>
      </c>
      <c r="AM68" s="21">
        <f t="shared" si="37"/>
        <v>2.422</v>
      </c>
    </row>
    <row r="69" spans="1:39" ht="12.75">
      <c r="A69" s="12" t="s">
        <v>173</v>
      </c>
      <c r="B69" s="13" t="s">
        <v>174</v>
      </c>
      <c r="C69" s="14" t="s">
        <v>86</v>
      </c>
      <c r="D69" s="15"/>
      <c r="E69" s="15"/>
      <c r="F69" s="33">
        <v>2302831064</v>
      </c>
      <c r="G69" s="31">
        <v>93.98</v>
      </c>
      <c r="H69" s="18">
        <f t="shared" si="30"/>
        <v>0.9398000000000001</v>
      </c>
      <c r="I69" s="16">
        <v>6037748.85</v>
      </c>
      <c r="L69" s="16">
        <v>66904.73</v>
      </c>
      <c r="M69" s="19">
        <f t="shared" si="31"/>
        <v>6104653.58</v>
      </c>
      <c r="N69" s="16">
        <v>20285757</v>
      </c>
      <c r="Q69" s="19">
        <f t="shared" si="32"/>
        <v>20285757</v>
      </c>
      <c r="R69" s="16">
        <v>13794145</v>
      </c>
      <c r="T69" s="16">
        <v>885436</v>
      </c>
      <c r="U69" s="20">
        <f t="shared" si="33"/>
        <v>14679581</v>
      </c>
      <c r="V69" s="19">
        <f t="shared" si="34"/>
        <v>41069991.58</v>
      </c>
      <c r="W69" s="21">
        <f t="shared" si="35"/>
        <v>0.599008117253711</v>
      </c>
      <c r="X69" s="21">
        <f t="shared" si="36"/>
        <v>0.038449889522595045</v>
      </c>
      <c r="Y69" s="21">
        <f t="shared" si="19"/>
        <v>0</v>
      </c>
      <c r="Z69" s="21">
        <f t="shared" si="20"/>
        <v>0.637458006776306</v>
      </c>
      <c r="AA69" s="22">
        <f t="shared" si="21"/>
        <v>0.8809051309549296</v>
      </c>
      <c r="AB69" s="22">
        <f t="shared" si="22"/>
        <v>0.26509341807280745</v>
      </c>
      <c r="AC69" s="23"/>
      <c r="AD69" s="22">
        <f t="shared" si="23"/>
        <v>1.783456555804043</v>
      </c>
      <c r="AE69" s="32">
        <v>475433.94342762063</v>
      </c>
      <c r="AF69" s="25">
        <f t="shared" si="24"/>
        <v>8479.157832577586</v>
      </c>
      <c r="AG69" s="26"/>
      <c r="AH69" s="27">
        <f t="shared" si="25"/>
        <v>2450341630.134071</v>
      </c>
      <c r="AI69" s="21">
        <f t="shared" si="26"/>
        <v>0.24913479430482446</v>
      </c>
      <c r="AJ69" s="21">
        <f t="shared" si="27"/>
        <v>0.827874642071443</v>
      </c>
      <c r="AK69" s="21">
        <f t="shared" si="28"/>
        <v>0.5629478285950377</v>
      </c>
      <c r="AL69" s="21">
        <f t="shared" si="29"/>
        <v>0.5990830347683724</v>
      </c>
      <c r="AM69" s="21">
        <f t="shared" si="37"/>
        <v>1.676</v>
      </c>
    </row>
    <row r="70" spans="1:39" ht="12.75">
      <c r="A70" s="12" t="s">
        <v>175</v>
      </c>
      <c r="B70" s="13" t="s">
        <v>176</v>
      </c>
      <c r="C70" s="14" t="s">
        <v>86</v>
      </c>
      <c r="D70" s="15"/>
      <c r="E70" s="15"/>
      <c r="F70" s="33">
        <v>7899360185</v>
      </c>
      <c r="G70" s="31">
        <v>91.27</v>
      </c>
      <c r="H70" s="18">
        <f t="shared" si="30"/>
        <v>0.9127</v>
      </c>
      <c r="I70" s="16">
        <v>19361094.27</v>
      </c>
      <c r="L70" s="16">
        <v>216272.73</v>
      </c>
      <c r="M70" s="19">
        <f t="shared" si="31"/>
        <v>19577367</v>
      </c>
      <c r="N70" s="16">
        <v>72854870</v>
      </c>
      <c r="Q70" s="19">
        <f t="shared" si="32"/>
        <v>72854870</v>
      </c>
      <c r="R70" s="16">
        <v>41006884.19</v>
      </c>
      <c r="T70" s="16">
        <v>2893856.63</v>
      </c>
      <c r="U70" s="20">
        <f t="shared" si="33"/>
        <v>43900740.82</v>
      </c>
      <c r="V70" s="19">
        <f t="shared" si="34"/>
        <v>136332977.82</v>
      </c>
      <c r="W70" s="21">
        <f t="shared" si="35"/>
        <v>0.5191165262709184</v>
      </c>
      <c r="X70" s="21">
        <f t="shared" si="36"/>
        <v>0.036634063547261835</v>
      </c>
      <c r="Y70" s="21">
        <f t="shared" si="19"/>
        <v>0</v>
      </c>
      <c r="Z70" s="21">
        <f t="shared" si="20"/>
        <v>0.5557505898181803</v>
      </c>
      <c r="AA70" s="22">
        <f t="shared" si="21"/>
        <v>0.9222882397278609</v>
      </c>
      <c r="AB70" s="22">
        <f t="shared" si="22"/>
        <v>0.24783484410769402</v>
      </c>
      <c r="AC70" s="23"/>
      <c r="AD70" s="22">
        <f t="shared" si="23"/>
        <v>1.7258736736537352</v>
      </c>
      <c r="AE70" s="32">
        <v>511433.07900566084</v>
      </c>
      <c r="AF70" s="25">
        <f t="shared" si="24"/>
        <v>8826.68886891541</v>
      </c>
      <c r="AG70" s="26"/>
      <c r="AH70" s="27">
        <f t="shared" si="25"/>
        <v>8654936107.154596</v>
      </c>
      <c r="AI70" s="21">
        <f t="shared" si="26"/>
        <v>0.22619886221709232</v>
      </c>
      <c r="AJ70" s="21">
        <f t="shared" si="27"/>
        <v>0.8417724763996187</v>
      </c>
      <c r="AK70" s="21">
        <f t="shared" si="28"/>
        <v>0.4737976535274672</v>
      </c>
      <c r="AL70" s="21">
        <f t="shared" si="29"/>
        <v>0.5072335633270532</v>
      </c>
      <c r="AM70" s="21">
        <f t="shared" si="37"/>
        <v>1.5750000000000002</v>
      </c>
    </row>
    <row r="71" spans="1:39" ht="12.75">
      <c r="A71" s="12" t="s">
        <v>177</v>
      </c>
      <c r="B71" s="13" t="s">
        <v>178</v>
      </c>
      <c r="C71" s="14" t="s">
        <v>86</v>
      </c>
      <c r="D71" s="15"/>
      <c r="E71" s="15"/>
      <c r="F71" s="33">
        <v>1601644938</v>
      </c>
      <c r="G71" s="31">
        <v>92.76</v>
      </c>
      <c r="H71" s="18">
        <f t="shared" si="30"/>
        <v>0.9276000000000001</v>
      </c>
      <c r="I71" s="16">
        <v>3953884.31</v>
      </c>
      <c r="L71" s="16">
        <v>43598.87</v>
      </c>
      <c r="M71" s="19">
        <f t="shared" si="31"/>
        <v>3997483.18</v>
      </c>
      <c r="N71" s="16">
        <v>25056829</v>
      </c>
      <c r="Q71" s="19">
        <f t="shared" si="32"/>
        <v>25056829</v>
      </c>
      <c r="R71" s="16">
        <v>8389903</v>
      </c>
      <c r="T71" s="16">
        <v>589814</v>
      </c>
      <c r="U71" s="20">
        <f t="shared" si="33"/>
        <v>8979717</v>
      </c>
      <c r="V71" s="19">
        <f t="shared" si="34"/>
        <v>38034029.18</v>
      </c>
      <c r="W71" s="21">
        <f t="shared" si="35"/>
        <v>0.5238303946739037</v>
      </c>
      <c r="X71" s="21">
        <f t="shared" si="36"/>
        <v>0.036825515194179696</v>
      </c>
      <c r="Y71" s="21">
        <f t="shared" si="19"/>
        <v>0</v>
      </c>
      <c r="Z71" s="21">
        <f t="shared" si="20"/>
        <v>0.5606559098680834</v>
      </c>
      <c r="AA71" s="22">
        <f t="shared" si="21"/>
        <v>1.5644434297210008</v>
      </c>
      <c r="AB71" s="22">
        <f t="shared" si="22"/>
        <v>0.24958610270961315</v>
      </c>
      <c r="AC71" s="23"/>
      <c r="AD71" s="22">
        <f t="shared" si="23"/>
        <v>2.3746854422986976</v>
      </c>
      <c r="AE71" s="32">
        <v>469327.7207392197</v>
      </c>
      <c r="AF71" s="25">
        <f t="shared" si="24"/>
        <v>11145.057061066536</v>
      </c>
      <c r="AG71" s="26"/>
      <c r="AH71" s="27">
        <f t="shared" si="25"/>
        <v>1726654741.2677877</v>
      </c>
      <c r="AI71" s="21">
        <f t="shared" si="26"/>
        <v>0.23151606887343718</v>
      </c>
      <c r="AJ71" s="21">
        <f t="shared" si="27"/>
        <v>1.4511777254092006</v>
      </c>
      <c r="AK71" s="21">
        <f t="shared" si="28"/>
        <v>0.4859050740995131</v>
      </c>
      <c r="AL71" s="21">
        <f t="shared" si="29"/>
        <v>0.5200644219936341</v>
      </c>
      <c r="AM71" s="21">
        <f t="shared" si="37"/>
        <v>2.2030000000000003</v>
      </c>
    </row>
    <row r="72" spans="1:39" ht="12.75">
      <c r="A72" s="12" t="s">
        <v>179</v>
      </c>
      <c r="B72" s="13" t="s">
        <v>180</v>
      </c>
      <c r="C72" s="14" t="s">
        <v>86</v>
      </c>
      <c r="D72" s="15"/>
      <c r="E72" s="15"/>
      <c r="F72" s="33">
        <v>2838315400</v>
      </c>
      <c r="G72" s="31">
        <v>83.77</v>
      </c>
      <c r="H72" s="18">
        <f t="shared" si="30"/>
        <v>0.8377</v>
      </c>
      <c r="I72" s="16">
        <v>7656185.96</v>
      </c>
      <c r="L72" s="16">
        <v>84650.01</v>
      </c>
      <c r="M72" s="19">
        <f t="shared" si="31"/>
        <v>7740835.97</v>
      </c>
      <c r="N72" s="16">
        <v>49707902</v>
      </c>
      <c r="Q72" s="19">
        <f t="shared" si="32"/>
        <v>49707902</v>
      </c>
      <c r="R72" s="16">
        <v>15281295.18</v>
      </c>
      <c r="T72" s="16">
        <v>1128247.17</v>
      </c>
      <c r="U72" s="20">
        <f t="shared" si="33"/>
        <v>16409542.35</v>
      </c>
      <c r="V72" s="19">
        <f t="shared" si="34"/>
        <v>73858280.32</v>
      </c>
      <c r="W72" s="21">
        <f t="shared" si="35"/>
        <v>0.538393132067</v>
      </c>
      <c r="X72" s="21">
        <f t="shared" si="36"/>
        <v>0.039750591847544495</v>
      </c>
      <c r="Y72" s="21">
        <f t="shared" si="19"/>
        <v>0</v>
      </c>
      <c r="Z72" s="21">
        <f t="shared" si="20"/>
        <v>0.5781437239145445</v>
      </c>
      <c r="AA72" s="22">
        <f t="shared" si="21"/>
        <v>1.7513170664542776</v>
      </c>
      <c r="AB72" s="22">
        <f t="shared" si="22"/>
        <v>0.2727264196924697</v>
      </c>
      <c r="AC72" s="23"/>
      <c r="AD72" s="22">
        <f t="shared" si="23"/>
        <v>2.6021872100612917</v>
      </c>
      <c r="AE72" s="32">
        <v>436055.9236165238</v>
      </c>
      <c r="AF72" s="25">
        <f t="shared" si="24"/>
        <v>11346.991473063817</v>
      </c>
      <c r="AG72" s="26"/>
      <c r="AH72" s="27">
        <f t="shared" si="25"/>
        <v>3388224185.2691894</v>
      </c>
      <c r="AI72" s="21">
        <f t="shared" si="26"/>
        <v>0.22846292177638186</v>
      </c>
      <c r="AJ72" s="21">
        <f t="shared" si="27"/>
        <v>1.4670783065687485</v>
      </c>
      <c r="AK72" s="21">
        <f t="shared" si="28"/>
        <v>0.4510119267325259</v>
      </c>
      <c r="AL72" s="21">
        <f t="shared" si="29"/>
        <v>0.484310997523214</v>
      </c>
      <c r="AM72" s="21">
        <f t="shared" si="37"/>
        <v>2.1790000000000003</v>
      </c>
    </row>
    <row r="73" spans="1:39" ht="12.75">
      <c r="A73" s="12" t="s">
        <v>181</v>
      </c>
      <c r="B73" s="13" t="s">
        <v>182</v>
      </c>
      <c r="C73" s="14" t="s">
        <v>86</v>
      </c>
      <c r="D73" s="15"/>
      <c r="E73" s="15"/>
      <c r="F73" s="33">
        <v>1552095638</v>
      </c>
      <c r="G73" s="31">
        <v>86.11</v>
      </c>
      <c r="H73" s="18">
        <f t="shared" si="30"/>
        <v>0.8611</v>
      </c>
      <c r="I73" s="16">
        <v>4076570.04</v>
      </c>
      <c r="L73" s="16">
        <v>45065.97</v>
      </c>
      <c r="M73" s="19">
        <f t="shared" si="31"/>
        <v>4121636.0100000002</v>
      </c>
      <c r="N73" s="16">
        <v>18301601</v>
      </c>
      <c r="Q73" s="19">
        <f t="shared" si="32"/>
        <v>18301601</v>
      </c>
      <c r="R73" s="16">
        <v>9147668</v>
      </c>
      <c r="T73" s="16">
        <v>596371</v>
      </c>
      <c r="U73" s="20">
        <f t="shared" si="33"/>
        <v>9744039</v>
      </c>
      <c r="V73" s="19">
        <f t="shared" si="34"/>
        <v>32167276.009999998</v>
      </c>
      <c r="W73" s="21">
        <f t="shared" si="35"/>
        <v>0.5893752792055718</v>
      </c>
      <c r="X73" s="21">
        <f t="shared" si="36"/>
        <v>0.03842359873960293</v>
      </c>
      <c r="Y73" s="21">
        <f t="shared" si="19"/>
        <v>0</v>
      </c>
      <c r="Z73" s="21">
        <f t="shared" si="20"/>
        <v>0.6277988779451747</v>
      </c>
      <c r="AA73" s="22">
        <f t="shared" si="21"/>
        <v>1.1791542062178002</v>
      </c>
      <c r="AB73" s="22">
        <f t="shared" si="22"/>
        <v>0.26555296652408994</v>
      </c>
      <c r="AC73" s="23"/>
      <c r="AD73" s="22">
        <f t="shared" si="23"/>
        <v>2.0725060506870645</v>
      </c>
      <c r="AE73" s="32">
        <v>386949.04153354635</v>
      </c>
      <c r="AF73" s="25">
        <f t="shared" si="24"/>
        <v>8019.5422988583505</v>
      </c>
      <c r="AG73" s="26"/>
      <c r="AH73" s="27">
        <f t="shared" si="25"/>
        <v>1802456901.6374404</v>
      </c>
      <c r="AI73" s="21">
        <f t="shared" si="26"/>
        <v>0.22866765947389386</v>
      </c>
      <c r="AJ73" s="21">
        <f t="shared" si="27"/>
        <v>1.0153696869741478</v>
      </c>
      <c r="AK73" s="21">
        <f t="shared" si="28"/>
        <v>0.5075110529239178</v>
      </c>
      <c r="AL73" s="21">
        <f t="shared" si="29"/>
        <v>0.54059761379859</v>
      </c>
      <c r="AM73" s="21">
        <f t="shared" si="37"/>
        <v>1.7850000000000001</v>
      </c>
    </row>
    <row r="74" spans="1:39" ht="12.75">
      <c r="A74" s="12" t="s">
        <v>183</v>
      </c>
      <c r="B74" s="13" t="s">
        <v>184</v>
      </c>
      <c r="C74" s="14" t="s">
        <v>86</v>
      </c>
      <c r="D74" s="15"/>
      <c r="E74" s="15"/>
      <c r="F74" s="33">
        <v>1222197620</v>
      </c>
      <c r="G74" s="31">
        <v>87.37</v>
      </c>
      <c r="H74" s="18">
        <f t="shared" si="30"/>
        <v>0.8737</v>
      </c>
      <c r="I74" s="16">
        <v>3002937.6799999997</v>
      </c>
      <c r="L74" s="16">
        <v>34273.04</v>
      </c>
      <c r="M74" s="19">
        <f t="shared" si="31"/>
        <v>3037210.7199999997</v>
      </c>
      <c r="N74" s="16">
        <v>22753755</v>
      </c>
      <c r="Q74" s="19">
        <f t="shared" si="32"/>
        <v>22753755</v>
      </c>
      <c r="R74" s="16">
        <v>15121173</v>
      </c>
      <c r="T74" s="16">
        <v>456644</v>
      </c>
      <c r="U74" s="20">
        <f t="shared" si="33"/>
        <v>15577817</v>
      </c>
      <c r="V74" s="19">
        <f t="shared" si="34"/>
        <v>41368782.72</v>
      </c>
      <c r="W74" s="21">
        <f t="shared" si="35"/>
        <v>1.2372117857666913</v>
      </c>
      <c r="X74" s="21">
        <f t="shared" si="36"/>
        <v>0.037362533892023125</v>
      </c>
      <c r="Y74" s="21">
        <f t="shared" si="19"/>
        <v>0</v>
      </c>
      <c r="Z74" s="21">
        <f t="shared" si="20"/>
        <v>1.2745743196587145</v>
      </c>
      <c r="AA74" s="22">
        <f t="shared" si="21"/>
        <v>1.861708338132748</v>
      </c>
      <c r="AB74" s="22">
        <f t="shared" si="22"/>
        <v>0.24850406106992745</v>
      </c>
      <c r="AC74" s="23"/>
      <c r="AD74" s="22">
        <f t="shared" si="23"/>
        <v>3.38478671886139</v>
      </c>
      <c r="AE74" s="32">
        <v>268223.8894718433</v>
      </c>
      <c r="AF74" s="25">
        <f t="shared" si="24"/>
        <v>9078.806587656407</v>
      </c>
      <c r="AG74" s="26"/>
      <c r="AH74" s="27">
        <f t="shared" si="25"/>
        <v>1398875609.476937</v>
      </c>
      <c r="AI74" s="21">
        <f t="shared" si="26"/>
        <v>0.21711799815679564</v>
      </c>
      <c r="AJ74" s="21">
        <f t="shared" si="27"/>
        <v>1.6265745750265823</v>
      </c>
      <c r="AK74" s="21">
        <f t="shared" si="28"/>
        <v>1.0809519372243583</v>
      </c>
      <c r="AL74" s="21">
        <f t="shared" si="29"/>
        <v>1.1135955830858189</v>
      </c>
      <c r="AM74" s="21">
        <f t="shared" si="37"/>
        <v>2.958</v>
      </c>
    </row>
    <row r="75" spans="1:39" ht="12.75">
      <c r="A75" s="12" t="s">
        <v>185</v>
      </c>
      <c r="B75" s="13" t="s">
        <v>186</v>
      </c>
      <c r="C75" s="14" t="s">
        <v>86</v>
      </c>
      <c r="D75" s="30"/>
      <c r="E75" s="15"/>
      <c r="F75" s="33">
        <v>5723651600</v>
      </c>
      <c r="G75" s="31">
        <v>95.38</v>
      </c>
      <c r="H75" s="18">
        <f t="shared" si="30"/>
        <v>0.9538</v>
      </c>
      <c r="I75" s="16">
        <v>13475068.73</v>
      </c>
      <c r="L75" s="16">
        <v>149202.28</v>
      </c>
      <c r="M75" s="19">
        <f t="shared" si="31"/>
        <v>13624271.01</v>
      </c>
      <c r="N75" s="16">
        <v>87847977</v>
      </c>
      <c r="Q75" s="19">
        <f t="shared" si="32"/>
        <v>87847977</v>
      </c>
      <c r="R75" s="16">
        <v>30975507.57</v>
      </c>
      <c r="S75" s="16">
        <v>284000</v>
      </c>
      <c r="T75" s="16">
        <v>2064868.35</v>
      </c>
      <c r="U75" s="20">
        <f t="shared" si="33"/>
        <v>33324375.92</v>
      </c>
      <c r="V75" s="19">
        <f t="shared" si="34"/>
        <v>134796623.93</v>
      </c>
      <c r="W75" s="21">
        <f t="shared" si="35"/>
        <v>0.5411843650651272</v>
      </c>
      <c r="X75" s="21">
        <f t="shared" si="36"/>
        <v>0.03607606636993768</v>
      </c>
      <c r="Y75" s="21">
        <f t="shared" si="19"/>
        <v>0.004961867350556418</v>
      </c>
      <c r="Z75" s="21">
        <f t="shared" si="20"/>
        <v>0.5822222987856215</v>
      </c>
      <c r="AA75" s="22">
        <f t="shared" si="21"/>
        <v>1.5348239749603207</v>
      </c>
      <c r="AB75" s="22">
        <f t="shared" si="22"/>
        <v>0.23803459682975814</v>
      </c>
      <c r="AC75" s="23"/>
      <c r="AD75" s="22">
        <f t="shared" si="23"/>
        <v>2.3550808705757005</v>
      </c>
      <c r="AE75" s="32">
        <v>686994.3690364198</v>
      </c>
      <c r="AF75" s="25">
        <f t="shared" si="24"/>
        <v>16179.272967108956</v>
      </c>
      <c r="AG75" s="26"/>
      <c r="AH75" s="27">
        <f t="shared" si="25"/>
        <v>6000892849.654016</v>
      </c>
      <c r="AI75" s="21">
        <f t="shared" si="26"/>
        <v>0.22703739845622328</v>
      </c>
      <c r="AJ75" s="21">
        <f t="shared" si="27"/>
        <v>1.463915107317154</v>
      </c>
      <c r="AK75" s="21">
        <f t="shared" si="28"/>
        <v>0.5161816473991184</v>
      </c>
      <c r="AL75" s="21">
        <f t="shared" si="29"/>
        <v>0.5553236285817258</v>
      </c>
      <c r="AM75" s="21">
        <f t="shared" si="37"/>
        <v>2.246</v>
      </c>
    </row>
    <row r="76" spans="1:39" ht="12.75">
      <c r="A76" s="12" t="s">
        <v>187</v>
      </c>
      <c r="B76" s="13" t="s">
        <v>188</v>
      </c>
      <c r="C76" s="14" t="s">
        <v>86</v>
      </c>
      <c r="D76" s="15"/>
      <c r="E76" s="15"/>
      <c r="F76" s="33">
        <v>1434261798</v>
      </c>
      <c r="G76" s="31">
        <v>85.48</v>
      </c>
      <c r="H76" s="18">
        <f t="shared" si="30"/>
        <v>0.8548</v>
      </c>
      <c r="I76" s="16">
        <v>3734120.8400000003</v>
      </c>
      <c r="L76" s="16">
        <v>41262.12</v>
      </c>
      <c r="M76" s="19">
        <f t="shared" si="31"/>
        <v>3775382.9600000004</v>
      </c>
      <c r="N76" s="16">
        <v>14694445</v>
      </c>
      <c r="O76" s="16">
        <v>14347703</v>
      </c>
      <c r="Q76" s="19">
        <f t="shared" si="32"/>
        <v>29042148</v>
      </c>
      <c r="R76" s="16">
        <v>11408523</v>
      </c>
      <c r="S76" s="16">
        <v>142931.33</v>
      </c>
      <c r="T76" s="16">
        <v>550330</v>
      </c>
      <c r="U76" s="20">
        <f t="shared" si="33"/>
        <v>12101784.33</v>
      </c>
      <c r="V76" s="19">
        <f t="shared" si="34"/>
        <v>44919315.29</v>
      </c>
      <c r="W76" s="21">
        <f t="shared" si="35"/>
        <v>0.7954282137269894</v>
      </c>
      <c r="X76" s="21">
        <f t="shared" si="36"/>
        <v>0.03837026132658662</v>
      </c>
      <c r="Y76" s="21">
        <f t="shared" si="19"/>
        <v>0.009965497944608853</v>
      </c>
      <c r="Z76" s="21">
        <f t="shared" si="20"/>
        <v>0.8437639729981847</v>
      </c>
      <c r="AA76" s="22">
        <f t="shared" si="21"/>
        <v>2.0248847205229685</v>
      </c>
      <c r="AB76" s="22">
        <f t="shared" si="22"/>
        <v>0.26322830080704696</v>
      </c>
      <c r="AC76" s="23"/>
      <c r="AD76" s="22">
        <f t="shared" si="23"/>
        <v>3.1318769943282</v>
      </c>
      <c r="AE76" s="32">
        <v>381202.8509451503</v>
      </c>
      <c r="AF76" s="25">
        <f t="shared" si="24"/>
        <v>11938.80439047438</v>
      </c>
      <c r="AG76" s="26"/>
      <c r="AH76" s="27">
        <f t="shared" si="25"/>
        <v>1677891668.2264857</v>
      </c>
      <c r="AI76" s="21">
        <f t="shared" si="26"/>
        <v>0.22500755152986374</v>
      </c>
      <c r="AJ76" s="21">
        <f t="shared" si="27"/>
        <v>1.7308714591030332</v>
      </c>
      <c r="AK76" s="21">
        <f t="shared" si="28"/>
        <v>0.6799320370938304</v>
      </c>
      <c r="AL76" s="21">
        <f t="shared" si="29"/>
        <v>0.7212494441188484</v>
      </c>
      <c r="AM76" s="21">
        <f t="shared" si="37"/>
        <v>2.677</v>
      </c>
    </row>
    <row r="77" spans="1:39" ht="12.75">
      <c r="A77" s="12" t="s">
        <v>189</v>
      </c>
      <c r="B77" s="13" t="s">
        <v>190</v>
      </c>
      <c r="C77" s="14" t="s">
        <v>86</v>
      </c>
      <c r="D77" s="15"/>
      <c r="E77" s="15"/>
      <c r="F77" s="33">
        <v>2075872572</v>
      </c>
      <c r="G77" s="31">
        <v>106.46</v>
      </c>
      <c r="H77" s="18">
        <f t="shared" si="30"/>
        <v>1.0646</v>
      </c>
      <c r="I77" s="16">
        <v>4478876.24</v>
      </c>
      <c r="L77" s="16">
        <v>49624.75</v>
      </c>
      <c r="M77" s="19">
        <f t="shared" si="31"/>
        <v>4528500.99</v>
      </c>
      <c r="N77" s="16">
        <v>20543331</v>
      </c>
      <c r="O77" s="16">
        <v>10787475</v>
      </c>
      <c r="Q77" s="19">
        <f t="shared" si="32"/>
        <v>31330806</v>
      </c>
      <c r="R77" s="16">
        <v>9534284</v>
      </c>
      <c r="S77" s="16">
        <v>207587</v>
      </c>
      <c r="T77" s="16">
        <v>662404</v>
      </c>
      <c r="U77" s="20">
        <f t="shared" si="33"/>
        <v>10404275</v>
      </c>
      <c r="V77" s="19">
        <f t="shared" si="34"/>
        <v>46263581.99</v>
      </c>
      <c r="W77" s="21">
        <f t="shared" si="35"/>
        <v>0.45929042700411</v>
      </c>
      <c r="X77" s="21">
        <f t="shared" si="36"/>
        <v>0.03190966579233747</v>
      </c>
      <c r="Y77" s="21">
        <f t="shared" si="19"/>
        <v>0.009999987610029466</v>
      </c>
      <c r="Z77" s="21">
        <f t="shared" si="20"/>
        <v>0.5012000804064769</v>
      </c>
      <c r="AA77" s="22">
        <f t="shared" si="21"/>
        <v>1.509283682563151</v>
      </c>
      <c r="AB77" s="22">
        <f t="shared" si="22"/>
        <v>0.21814927616857593</v>
      </c>
      <c r="AC77" s="23"/>
      <c r="AD77" s="22">
        <f t="shared" si="23"/>
        <v>2.228633039138204</v>
      </c>
      <c r="AE77" s="32">
        <v>595042.2633495146</v>
      </c>
      <c r="AF77" s="25">
        <f t="shared" si="24"/>
        <v>13261.308477843042</v>
      </c>
      <c r="AG77" s="26"/>
      <c r="AH77" s="27">
        <f t="shared" si="25"/>
        <v>1949908483.9376292</v>
      </c>
      <c r="AI77" s="21">
        <f t="shared" si="26"/>
        <v>0.2322417194090659</v>
      </c>
      <c r="AJ77" s="21">
        <f t="shared" si="27"/>
        <v>1.6067834084567307</v>
      </c>
      <c r="AK77" s="21">
        <f t="shared" si="28"/>
        <v>0.48896058858857544</v>
      </c>
      <c r="AL77" s="21">
        <f t="shared" si="29"/>
        <v>0.5335776056007353</v>
      </c>
      <c r="AM77" s="21">
        <f t="shared" si="37"/>
        <v>2.373</v>
      </c>
    </row>
    <row r="78" spans="1:39" ht="12.75">
      <c r="A78" s="12" t="s">
        <v>191</v>
      </c>
      <c r="B78" s="13" t="s">
        <v>192</v>
      </c>
      <c r="C78" s="14" t="s">
        <v>86</v>
      </c>
      <c r="D78" s="15"/>
      <c r="E78" s="15"/>
      <c r="F78" s="33">
        <v>971664400</v>
      </c>
      <c r="G78" s="31">
        <v>97.13</v>
      </c>
      <c r="H78" s="18">
        <f t="shared" si="30"/>
        <v>0.9712999999999999</v>
      </c>
      <c r="I78" s="16">
        <v>2025363.5299999998</v>
      </c>
      <c r="L78" s="16">
        <v>22401.63</v>
      </c>
      <c r="M78" s="19">
        <f t="shared" si="31"/>
        <v>2047765.1599999997</v>
      </c>
      <c r="N78" s="16">
        <v>10142482</v>
      </c>
      <c r="Q78" s="19">
        <f t="shared" si="32"/>
        <v>10142482</v>
      </c>
      <c r="R78" s="16">
        <v>8344744.79</v>
      </c>
      <c r="U78" s="20">
        <f t="shared" si="33"/>
        <v>8344744.79</v>
      </c>
      <c r="V78" s="19">
        <f t="shared" si="34"/>
        <v>20534991.95</v>
      </c>
      <c r="W78" s="21">
        <f t="shared" si="35"/>
        <v>0.8588093574283466</v>
      </c>
      <c r="X78" s="21">
        <f t="shared" si="36"/>
        <v>0</v>
      </c>
      <c r="Y78" s="21">
        <f t="shared" si="19"/>
        <v>0</v>
      </c>
      <c r="Z78" s="21">
        <f t="shared" si="20"/>
        <v>0.8588093574283466</v>
      </c>
      <c r="AA78" s="22">
        <f t="shared" si="21"/>
        <v>1.0438256253908242</v>
      </c>
      <c r="AB78" s="22">
        <f t="shared" si="22"/>
        <v>0.21074819248291898</v>
      </c>
      <c r="AC78" s="23"/>
      <c r="AD78" s="22">
        <f t="shared" si="23"/>
        <v>2.11338317530209</v>
      </c>
      <c r="AE78" s="32">
        <v>332353.8674033149</v>
      </c>
      <c r="AF78" s="25">
        <f t="shared" si="24"/>
        <v>7023.910716167475</v>
      </c>
      <c r="AG78" s="26"/>
      <c r="AH78" s="27">
        <f t="shared" si="25"/>
        <v>1000375167.3015547</v>
      </c>
      <c r="AI78" s="21">
        <f t="shared" si="26"/>
        <v>0.20469971935865916</v>
      </c>
      <c r="AJ78" s="21">
        <f t="shared" si="27"/>
        <v>1.0138678299421076</v>
      </c>
      <c r="AK78" s="21">
        <f t="shared" si="28"/>
        <v>0.8341615288701529</v>
      </c>
      <c r="AL78" s="21">
        <f t="shared" si="29"/>
        <v>0.8341615288701529</v>
      </c>
      <c r="AM78" s="21">
        <f t="shared" si="37"/>
        <v>2.053</v>
      </c>
    </row>
    <row r="79" spans="1:39" ht="12.75">
      <c r="A79" s="12" t="s">
        <v>193</v>
      </c>
      <c r="B79" s="13" t="s">
        <v>194</v>
      </c>
      <c r="C79" s="14" t="s">
        <v>86</v>
      </c>
      <c r="D79" s="15"/>
      <c r="E79" s="15"/>
      <c r="F79" s="33">
        <v>214667242</v>
      </c>
      <c r="G79" s="31">
        <v>98.64</v>
      </c>
      <c r="H79" s="18">
        <f t="shared" si="30"/>
        <v>0.9864</v>
      </c>
      <c r="I79" s="16">
        <v>551055.28</v>
      </c>
      <c r="L79" s="16">
        <v>6141.87</v>
      </c>
      <c r="M79" s="19">
        <f t="shared" si="31"/>
        <v>557197.15</v>
      </c>
      <c r="N79" s="16">
        <v>712860</v>
      </c>
      <c r="Q79" s="19">
        <f t="shared" si="32"/>
        <v>712860</v>
      </c>
      <c r="R79" s="16">
        <v>889348</v>
      </c>
      <c r="U79" s="20">
        <f t="shared" si="33"/>
        <v>889348</v>
      </c>
      <c r="V79" s="19">
        <f t="shared" si="34"/>
        <v>2159405.1500000004</v>
      </c>
      <c r="W79" s="21">
        <f t="shared" si="35"/>
        <v>0.414291436231337</v>
      </c>
      <c r="X79" s="21">
        <f t="shared" si="36"/>
        <v>0</v>
      </c>
      <c r="Y79" s="21">
        <f t="shared" si="19"/>
        <v>0</v>
      </c>
      <c r="Z79" s="21">
        <f t="shared" si="20"/>
        <v>0.414291436231337</v>
      </c>
      <c r="AA79" s="22">
        <f t="shared" si="21"/>
        <v>0.3320767497446117</v>
      </c>
      <c r="AB79" s="22">
        <f t="shared" si="22"/>
        <v>0.25956319408994877</v>
      </c>
      <c r="AC79" s="23"/>
      <c r="AD79" s="22">
        <f t="shared" si="23"/>
        <v>1.0059313800658978</v>
      </c>
      <c r="AE79" s="32">
        <v>1538212.3287671234</v>
      </c>
      <c r="AF79" s="25">
        <f t="shared" si="24"/>
        <v>15473.36050711091</v>
      </c>
      <c r="AG79" s="26"/>
      <c r="AH79" s="27">
        <f t="shared" si="25"/>
        <v>217626968.77534467</v>
      </c>
      <c r="AI79" s="21">
        <f t="shared" si="26"/>
        <v>0.25603313465032546</v>
      </c>
      <c r="AJ79" s="21">
        <f t="shared" si="27"/>
        <v>0.32756050594808506</v>
      </c>
      <c r="AK79" s="21">
        <f t="shared" si="28"/>
        <v>0.4086570726985909</v>
      </c>
      <c r="AL79" s="21">
        <f t="shared" si="29"/>
        <v>0.4086570726985909</v>
      </c>
      <c r="AM79" s="21">
        <f t="shared" si="37"/>
        <v>0.9930000000000001</v>
      </c>
    </row>
    <row r="80" spans="1:39" ht="12.75">
      <c r="A80" s="12" t="s">
        <v>195</v>
      </c>
      <c r="B80" s="13" t="s">
        <v>196</v>
      </c>
      <c r="C80" s="14" t="s">
        <v>86</v>
      </c>
      <c r="D80" s="15"/>
      <c r="E80" s="15"/>
      <c r="F80" s="33">
        <v>2784650057</v>
      </c>
      <c r="G80" s="31">
        <v>107.41</v>
      </c>
      <c r="H80" s="18">
        <f t="shared" si="30"/>
        <v>1.0741</v>
      </c>
      <c r="I80" s="16">
        <v>5845283.03</v>
      </c>
      <c r="L80" s="16">
        <v>64883.02</v>
      </c>
      <c r="M80" s="19">
        <f t="shared" si="31"/>
        <v>5910166.05</v>
      </c>
      <c r="N80" s="16">
        <v>36934545</v>
      </c>
      <c r="Q80" s="19">
        <f t="shared" si="32"/>
        <v>36934545</v>
      </c>
      <c r="R80" s="16">
        <v>22606208.62</v>
      </c>
      <c r="T80" s="16">
        <v>866701.49</v>
      </c>
      <c r="U80" s="20">
        <f t="shared" si="33"/>
        <v>23472910.11</v>
      </c>
      <c r="V80" s="19">
        <f t="shared" si="34"/>
        <v>66317621.160000004</v>
      </c>
      <c r="W80" s="21">
        <f t="shared" si="35"/>
        <v>0.8118150631952099</v>
      </c>
      <c r="X80" s="21">
        <f t="shared" si="36"/>
        <v>0.031124251602864868</v>
      </c>
      <c r="Y80" s="21">
        <f t="shared" si="19"/>
        <v>0</v>
      </c>
      <c r="Z80" s="21">
        <f t="shared" si="20"/>
        <v>0.8429393147980748</v>
      </c>
      <c r="AA80" s="22">
        <f t="shared" si="21"/>
        <v>1.3263621727676211</v>
      </c>
      <c r="AB80" s="22">
        <f t="shared" si="22"/>
        <v>0.21224088948423298</v>
      </c>
      <c r="AC80" s="23"/>
      <c r="AD80" s="22">
        <f t="shared" si="23"/>
        <v>2.381542377049929</v>
      </c>
      <c r="AE80" s="32">
        <v>441253.39844528603</v>
      </c>
      <c r="AF80" s="25">
        <f t="shared" si="24"/>
        <v>10508.636674147461</v>
      </c>
      <c r="AG80" s="26"/>
      <c r="AH80" s="27">
        <f t="shared" si="25"/>
        <v>2592542646.8671446</v>
      </c>
      <c r="AI80" s="21">
        <f t="shared" si="26"/>
        <v>0.2279679393950146</v>
      </c>
      <c r="AJ80" s="21">
        <f t="shared" si="27"/>
        <v>1.4246456097697018</v>
      </c>
      <c r="AK80" s="21">
        <f t="shared" si="28"/>
        <v>0.8719705593779751</v>
      </c>
      <c r="AL80" s="21">
        <f t="shared" si="29"/>
        <v>0.9054011180246121</v>
      </c>
      <c r="AM80" s="21">
        <f t="shared" si="37"/>
        <v>2.558</v>
      </c>
    </row>
    <row r="81" spans="1:39" ht="12.75">
      <c r="A81" s="12" t="s">
        <v>197</v>
      </c>
      <c r="B81" s="13" t="s">
        <v>198</v>
      </c>
      <c r="C81" s="14" t="s">
        <v>86</v>
      </c>
      <c r="D81" s="15"/>
      <c r="E81" s="15"/>
      <c r="F81" s="33">
        <v>1926614500</v>
      </c>
      <c r="G81" s="31">
        <v>86.72</v>
      </c>
      <c r="H81" s="18">
        <f t="shared" si="30"/>
        <v>0.8672</v>
      </c>
      <c r="I81" s="16">
        <v>4565076.7</v>
      </c>
      <c r="L81" s="16">
        <v>52945.36</v>
      </c>
      <c r="M81" s="19">
        <f t="shared" si="31"/>
        <v>4618022.0600000005</v>
      </c>
      <c r="N81" s="16">
        <v>28814432</v>
      </c>
      <c r="Q81" s="19">
        <f t="shared" si="32"/>
        <v>28814432</v>
      </c>
      <c r="R81" s="16">
        <v>15479778</v>
      </c>
      <c r="T81" s="16">
        <v>766099</v>
      </c>
      <c r="U81" s="20">
        <f t="shared" si="33"/>
        <v>16245877</v>
      </c>
      <c r="V81" s="19">
        <f t="shared" si="34"/>
        <v>49678331.06</v>
      </c>
      <c r="W81" s="21">
        <f t="shared" si="35"/>
        <v>0.8034704399868267</v>
      </c>
      <c r="X81" s="21">
        <f t="shared" si="36"/>
        <v>0.039764000530464194</v>
      </c>
      <c r="Y81" s="21">
        <f t="shared" si="19"/>
        <v>0</v>
      </c>
      <c r="Z81" s="21">
        <f t="shared" si="20"/>
        <v>0.8432344405172909</v>
      </c>
      <c r="AA81" s="22">
        <f t="shared" si="21"/>
        <v>1.4955992493568382</v>
      </c>
      <c r="AB81" s="22">
        <f t="shared" si="22"/>
        <v>0.2396962163421899</v>
      </c>
      <c r="AC81" s="23"/>
      <c r="AD81" s="22">
        <f t="shared" si="23"/>
        <v>2.578529906216319</v>
      </c>
      <c r="AE81" s="32">
        <v>295146.1147421932</v>
      </c>
      <c r="AF81" s="25">
        <f t="shared" si="24"/>
        <v>7610.430835662983</v>
      </c>
      <c r="AG81" s="26"/>
      <c r="AH81" s="27">
        <f t="shared" si="25"/>
        <v>2221649561.8081183</v>
      </c>
      <c r="AI81" s="21">
        <f t="shared" si="26"/>
        <v>0.20786455881194707</v>
      </c>
      <c r="AJ81" s="21">
        <f t="shared" si="27"/>
        <v>1.2969836690422498</v>
      </c>
      <c r="AK81" s="21">
        <f t="shared" si="28"/>
        <v>0.696769565556576</v>
      </c>
      <c r="AL81" s="21">
        <f t="shared" si="29"/>
        <v>0.7312529068165945</v>
      </c>
      <c r="AM81" s="21">
        <f t="shared" si="37"/>
        <v>2.2359999999999998</v>
      </c>
    </row>
    <row r="82" spans="1:39" ht="12.75">
      <c r="A82" s="12" t="s">
        <v>199</v>
      </c>
      <c r="B82" s="13" t="s">
        <v>200</v>
      </c>
      <c r="C82" s="14" t="s">
        <v>86</v>
      </c>
      <c r="D82" s="15"/>
      <c r="E82" s="15"/>
      <c r="F82" s="33">
        <v>2223534700</v>
      </c>
      <c r="G82" s="31">
        <v>92.3</v>
      </c>
      <c r="H82" s="18">
        <f t="shared" si="30"/>
        <v>0.9229999999999999</v>
      </c>
      <c r="I82" s="16">
        <v>5500475.29</v>
      </c>
      <c r="L82" s="16">
        <v>61073.69</v>
      </c>
      <c r="M82" s="19">
        <f t="shared" si="31"/>
        <v>5561548.98</v>
      </c>
      <c r="N82" s="16">
        <v>7498702</v>
      </c>
      <c r="Q82" s="19">
        <f t="shared" si="32"/>
        <v>7498702</v>
      </c>
      <c r="R82" s="16">
        <v>8693655.34</v>
      </c>
      <c r="U82" s="20">
        <f t="shared" si="33"/>
        <v>8693655.34</v>
      </c>
      <c r="V82" s="19">
        <f t="shared" si="34"/>
        <v>21753906.32</v>
      </c>
      <c r="W82" s="21">
        <f t="shared" si="35"/>
        <v>0.3909835695390767</v>
      </c>
      <c r="X82" s="21">
        <f t="shared" si="36"/>
        <v>0</v>
      </c>
      <c r="Y82" s="21">
        <f t="shared" si="19"/>
        <v>0</v>
      </c>
      <c r="Z82" s="21">
        <f t="shared" si="20"/>
        <v>0.3909835695390767</v>
      </c>
      <c r="AA82" s="22">
        <f t="shared" si="21"/>
        <v>0.3372424095742693</v>
      </c>
      <c r="AB82" s="22">
        <f t="shared" si="22"/>
        <v>0.25012197830778177</v>
      </c>
      <c r="AC82" s="23"/>
      <c r="AD82" s="22">
        <f t="shared" si="23"/>
        <v>0.9783479574211277</v>
      </c>
      <c r="AE82" s="32">
        <v>1680523.92</v>
      </c>
      <c r="AF82" s="25">
        <f t="shared" si="24"/>
        <v>16441.371445293466</v>
      </c>
      <c r="AG82" s="26"/>
      <c r="AH82" s="27">
        <f t="shared" si="25"/>
        <v>2409030010.834236</v>
      </c>
      <c r="AI82" s="21">
        <f t="shared" si="26"/>
        <v>0.2308625859780826</v>
      </c>
      <c r="AJ82" s="21">
        <f t="shared" si="27"/>
        <v>0.3112747440370506</v>
      </c>
      <c r="AK82" s="21">
        <f t="shared" si="28"/>
        <v>0.36087783468456774</v>
      </c>
      <c r="AL82" s="21">
        <f t="shared" si="29"/>
        <v>0.36087783468456774</v>
      </c>
      <c r="AM82" s="21">
        <f t="shared" si="37"/>
        <v>0.903</v>
      </c>
    </row>
    <row r="83" spans="1:39" ht="12.75">
      <c r="A83" s="12" t="s">
        <v>201</v>
      </c>
      <c r="B83" s="13" t="s">
        <v>202</v>
      </c>
      <c r="C83" s="14" t="s">
        <v>86</v>
      </c>
      <c r="D83" s="15"/>
      <c r="E83" s="15"/>
      <c r="F83" s="33">
        <v>624676322</v>
      </c>
      <c r="G83" s="31">
        <v>97.36</v>
      </c>
      <c r="H83" s="18">
        <f t="shared" si="30"/>
        <v>0.9736</v>
      </c>
      <c r="I83" s="16">
        <v>1520101.7</v>
      </c>
      <c r="L83" s="16">
        <v>17462.46</v>
      </c>
      <c r="M83" s="19">
        <f t="shared" si="31"/>
        <v>1537564.16</v>
      </c>
      <c r="N83" s="16">
        <v>6993331</v>
      </c>
      <c r="Q83" s="19">
        <f t="shared" si="32"/>
        <v>6993331</v>
      </c>
      <c r="R83" s="16">
        <v>6210855</v>
      </c>
      <c r="U83" s="20">
        <f t="shared" si="33"/>
        <v>6210855</v>
      </c>
      <c r="V83" s="19">
        <f t="shared" si="34"/>
        <v>14741750.16</v>
      </c>
      <c r="W83" s="21">
        <f t="shared" si="35"/>
        <v>0.9942517078468679</v>
      </c>
      <c r="X83" s="21">
        <f t="shared" si="36"/>
        <v>0</v>
      </c>
      <c r="Y83" s="21">
        <f t="shared" si="19"/>
        <v>0</v>
      </c>
      <c r="Z83" s="21">
        <f t="shared" si="20"/>
        <v>0.9942517078468679</v>
      </c>
      <c r="AA83" s="22">
        <f t="shared" si="21"/>
        <v>1.1195127386307433</v>
      </c>
      <c r="AB83" s="22">
        <f t="shared" si="22"/>
        <v>0.24613773659248767</v>
      </c>
      <c r="AC83" s="35"/>
      <c r="AD83" s="22">
        <f t="shared" si="23"/>
        <v>2.359902183070099</v>
      </c>
      <c r="AE83" s="32">
        <v>386224.4186046512</v>
      </c>
      <c r="AF83" s="25">
        <f t="shared" si="24"/>
        <v>9114.518486200961</v>
      </c>
      <c r="AG83" s="26"/>
      <c r="AH83" s="27">
        <f t="shared" si="25"/>
        <v>641614956.8611339</v>
      </c>
      <c r="AI83" s="21">
        <f t="shared" si="26"/>
        <v>0.239639700346446</v>
      </c>
      <c r="AJ83" s="21">
        <f t="shared" si="27"/>
        <v>1.0899576023308917</v>
      </c>
      <c r="AK83" s="21">
        <f t="shared" si="28"/>
        <v>0.9680034627597107</v>
      </c>
      <c r="AL83" s="21">
        <f t="shared" si="29"/>
        <v>0.9680034627597107</v>
      </c>
      <c r="AM83" s="21">
        <f t="shared" si="37"/>
        <v>2.298</v>
      </c>
    </row>
    <row r="84" spans="1:39" ht="12.75">
      <c r="A84" s="12" t="s">
        <v>203</v>
      </c>
      <c r="B84" s="13" t="s">
        <v>204</v>
      </c>
      <c r="C84" s="14" t="s">
        <v>86</v>
      </c>
      <c r="D84" s="15"/>
      <c r="E84" s="15"/>
      <c r="F84" s="33">
        <v>5914941802</v>
      </c>
      <c r="G84" s="31">
        <v>113.81</v>
      </c>
      <c r="H84" s="18">
        <f t="shared" si="30"/>
        <v>1.1381000000000001</v>
      </c>
      <c r="I84" s="16">
        <v>12159764.870000001</v>
      </c>
      <c r="L84" s="16">
        <v>136415.2</v>
      </c>
      <c r="M84" s="19">
        <f t="shared" si="31"/>
        <v>12296180.07</v>
      </c>
      <c r="N84" s="16">
        <v>80716841</v>
      </c>
      <c r="Q84" s="19">
        <f t="shared" si="32"/>
        <v>80716841</v>
      </c>
      <c r="R84" s="16">
        <v>51560120.04</v>
      </c>
      <c r="S84" s="16">
        <v>591494.18</v>
      </c>
      <c r="T84" s="16">
        <v>1843740.09</v>
      </c>
      <c r="U84" s="20">
        <f t="shared" si="33"/>
        <v>53995354.31</v>
      </c>
      <c r="V84" s="19">
        <f t="shared" si="34"/>
        <v>147008375.38</v>
      </c>
      <c r="W84" s="21">
        <f t="shared" si="35"/>
        <v>0.8716927700381794</v>
      </c>
      <c r="X84" s="21">
        <f t="shared" si="36"/>
        <v>0.031170891476507548</v>
      </c>
      <c r="Y84" s="21">
        <f t="shared" si="19"/>
        <v>0.009999999996618733</v>
      </c>
      <c r="Z84" s="21">
        <f t="shared" si="20"/>
        <v>0.9128636615113057</v>
      </c>
      <c r="AA84" s="22">
        <f t="shared" si="21"/>
        <v>1.3646261231633332</v>
      </c>
      <c r="AB84" s="22">
        <f t="shared" si="22"/>
        <v>0.20788336524025197</v>
      </c>
      <c r="AC84" s="23"/>
      <c r="AD84" s="22">
        <f t="shared" si="23"/>
        <v>2.485373149914891</v>
      </c>
      <c r="AE84" s="32">
        <v>456172.2692100054</v>
      </c>
      <c r="AF84" s="25">
        <f t="shared" si="24"/>
        <v>11337.583096302946</v>
      </c>
      <c r="AG84" s="26"/>
      <c r="AH84" s="27">
        <f t="shared" si="25"/>
        <v>5197207452.772163</v>
      </c>
      <c r="AI84" s="21">
        <f t="shared" si="26"/>
        <v>0.23659205797993077</v>
      </c>
      <c r="AJ84" s="21">
        <f t="shared" si="27"/>
        <v>1.5530809907721896</v>
      </c>
      <c r="AK84" s="21">
        <f t="shared" si="28"/>
        <v>0.9920735415804519</v>
      </c>
      <c r="AL84" s="21">
        <f t="shared" si="29"/>
        <v>1.0389301331660172</v>
      </c>
      <c r="AM84" s="21">
        <f t="shared" si="37"/>
        <v>2.8289999999999997</v>
      </c>
    </row>
    <row r="85" spans="1:39" ht="12.75">
      <c r="A85" s="12" t="s">
        <v>205</v>
      </c>
      <c r="B85" s="13" t="s">
        <v>206</v>
      </c>
      <c r="C85" s="14" t="s">
        <v>86</v>
      </c>
      <c r="D85" s="15"/>
      <c r="E85" s="15"/>
      <c r="F85" s="33">
        <v>3851764158</v>
      </c>
      <c r="G85" s="31">
        <v>92.07</v>
      </c>
      <c r="H85" s="18">
        <f t="shared" si="30"/>
        <v>0.9207</v>
      </c>
      <c r="I85" s="16">
        <v>9270097.18</v>
      </c>
      <c r="L85" s="16">
        <v>102575.35</v>
      </c>
      <c r="M85" s="19">
        <f t="shared" si="31"/>
        <v>9372672.53</v>
      </c>
      <c r="N85" s="16">
        <v>58419831</v>
      </c>
      <c r="Q85" s="19">
        <f t="shared" si="32"/>
        <v>58419831</v>
      </c>
      <c r="R85" s="16">
        <v>20632911</v>
      </c>
      <c r="T85" s="16">
        <v>1360668</v>
      </c>
      <c r="U85" s="20">
        <f t="shared" si="33"/>
        <v>21993579</v>
      </c>
      <c r="V85" s="19">
        <f t="shared" si="34"/>
        <v>89786082.53</v>
      </c>
      <c r="W85" s="21">
        <f t="shared" si="35"/>
        <v>0.5356743080218465</v>
      </c>
      <c r="X85" s="21">
        <f t="shared" si="36"/>
        <v>0.035325838867209275</v>
      </c>
      <c r="Y85" s="21">
        <f t="shared" si="19"/>
        <v>0</v>
      </c>
      <c r="Z85" s="21">
        <f t="shared" si="20"/>
        <v>0.5710001468890556</v>
      </c>
      <c r="AA85" s="22">
        <f t="shared" si="21"/>
        <v>1.5167032197094348</v>
      </c>
      <c r="AB85" s="22">
        <f t="shared" si="22"/>
        <v>0.24333453829288162</v>
      </c>
      <c r="AC85" s="23"/>
      <c r="AD85" s="22">
        <f t="shared" si="23"/>
        <v>2.3310379048913723</v>
      </c>
      <c r="AE85" s="32">
        <v>787997.772332368</v>
      </c>
      <c r="AF85" s="25">
        <f t="shared" si="24"/>
        <v>18368.526762767116</v>
      </c>
      <c r="AG85" s="26"/>
      <c r="AH85" s="27">
        <f t="shared" si="25"/>
        <v>4183517060.9319</v>
      </c>
      <c r="AI85" s="21">
        <f t="shared" si="26"/>
        <v>0.22403810940625607</v>
      </c>
      <c r="AJ85" s="21">
        <f t="shared" si="27"/>
        <v>1.3964286543864766</v>
      </c>
      <c r="AK85" s="21">
        <f t="shared" si="28"/>
        <v>0.493195335395714</v>
      </c>
      <c r="AL85" s="21">
        <f t="shared" si="29"/>
        <v>0.5257198352407536</v>
      </c>
      <c r="AM85" s="21">
        <f t="shared" si="37"/>
        <v>2.146</v>
      </c>
    </row>
    <row r="86" spans="1:39" ht="12.75">
      <c r="A86" s="12" t="s">
        <v>207</v>
      </c>
      <c r="B86" s="13" t="s">
        <v>208</v>
      </c>
      <c r="C86" s="14" t="s">
        <v>86</v>
      </c>
      <c r="D86" s="15"/>
      <c r="E86" s="15"/>
      <c r="F86" s="33">
        <v>378918100</v>
      </c>
      <c r="G86" s="31">
        <v>97.86</v>
      </c>
      <c r="H86" s="18">
        <f t="shared" si="30"/>
        <v>0.9786</v>
      </c>
      <c r="I86" s="16">
        <v>899685.41</v>
      </c>
      <c r="L86" s="16">
        <v>9942.25</v>
      </c>
      <c r="M86" s="19">
        <f t="shared" si="31"/>
        <v>909627.66</v>
      </c>
      <c r="O86" s="16">
        <v>135731</v>
      </c>
      <c r="Q86" s="19">
        <f t="shared" si="32"/>
        <v>135731</v>
      </c>
      <c r="R86" s="16">
        <v>4062077.05</v>
      </c>
      <c r="U86" s="20">
        <f t="shared" si="33"/>
        <v>4062077.05</v>
      </c>
      <c r="V86" s="19">
        <f t="shared" si="34"/>
        <v>5107435.71</v>
      </c>
      <c r="W86" s="21">
        <f t="shared" si="35"/>
        <v>1.072019797945783</v>
      </c>
      <c r="X86" s="21">
        <f t="shared" si="36"/>
        <v>0</v>
      </c>
      <c r="Y86" s="21">
        <f t="shared" si="19"/>
        <v>0</v>
      </c>
      <c r="Z86" s="21">
        <f t="shared" si="20"/>
        <v>1.072019797945783</v>
      </c>
      <c r="AA86" s="22">
        <f t="shared" si="21"/>
        <v>0.03582066942698171</v>
      </c>
      <c r="AB86" s="22">
        <f t="shared" si="22"/>
        <v>0.240059173737016</v>
      </c>
      <c r="AC86" s="23"/>
      <c r="AD86" s="22">
        <f t="shared" si="23"/>
        <v>1.3478996411097808</v>
      </c>
      <c r="AE86" s="32">
        <v>169814.2857142857</v>
      </c>
      <c r="AF86" s="25">
        <f t="shared" si="24"/>
        <v>2288.926147695995</v>
      </c>
      <c r="AG86" s="26"/>
      <c r="AH86" s="27">
        <f t="shared" si="25"/>
        <v>387204271.40813404</v>
      </c>
      <c r="AI86" s="21">
        <f t="shared" si="26"/>
        <v>0.23492190741904387</v>
      </c>
      <c r="AJ86" s="21">
        <f t="shared" si="27"/>
        <v>0.03505410710124431</v>
      </c>
      <c r="AK86" s="21">
        <f t="shared" si="28"/>
        <v>1.0490785742697433</v>
      </c>
      <c r="AL86" s="21">
        <f t="shared" si="29"/>
        <v>1.0490785742697433</v>
      </c>
      <c r="AM86" s="21">
        <f t="shared" si="37"/>
        <v>1.319</v>
      </c>
    </row>
    <row r="87" spans="1:39" ht="12.75">
      <c r="A87" s="12" t="s">
        <v>209</v>
      </c>
      <c r="B87" s="13" t="s">
        <v>210</v>
      </c>
      <c r="C87" s="14" t="s">
        <v>86</v>
      </c>
      <c r="D87" s="15"/>
      <c r="E87" s="15"/>
      <c r="F87" s="33">
        <v>2199579800</v>
      </c>
      <c r="G87" s="31">
        <v>79.17</v>
      </c>
      <c r="H87" s="18">
        <f t="shared" si="30"/>
        <v>0.7917000000000001</v>
      </c>
      <c r="I87" s="16">
        <v>6401786.45</v>
      </c>
      <c r="L87" s="16">
        <v>70679.78</v>
      </c>
      <c r="M87" s="19">
        <f t="shared" si="31"/>
        <v>6472466.23</v>
      </c>
      <c r="N87" s="16">
        <v>20845822</v>
      </c>
      <c r="O87" s="16">
        <v>12264726</v>
      </c>
      <c r="Q87" s="19">
        <f t="shared" si="32"/>
        <v>33110548</v>
      </c>
      <c r="R87" s="16">
        <v>7088486.75</v>
      </c>
      <c r="T87" s="16">
        <v>939111</v>
      </c>
      <c r="U87" s="20">
        <f t="shared" si="33"/>
        <v>8027597.75</v>
      </c>
      <c r="V87" s="19">
        <f t="shared" si="34"/>
        <v>47610611.980000004</v>
      </c>
      <c r="W87" s="21">
        <f t="shared" si="35"/>
        <v>0.3222654958915334</v>
      </c>
      <c r="X87" s="21">
        <f t="shared" si="36"/>
        <v>0.04269501838487515</v>
      </c>
      <c r="Y87" s="21">
        <f t="shared" si="19"/>
        <v>0</v>
      </c>
      <c r="Z87" s="21">
        <f t="shared" si="20"/>
        <v>0.3649605142764086</v>
      </c>
      <c r="AA87" s="22">
        <f t="shared" si="21"/>
        <v>1.505312423763848</v>
      </c>
      <c r="AB87" s="22">
        <f t="shared" si="22"/>
        <v>0.2942592139644127</v>
      </c>
      <c r="AC87" s="23"/>
      <c r="AD87" s="22">
        <f t="shared" si="23"/>
        <v>2.1645321520046696</v>
      </c>
      <c r="AE87" s="32">
        <v>759465.252293578</v>
      </c>
      <c r="AF87" s="25">
        <f t="shared" si="24"/>
        <v>16438.86956919788</v>
      </c>
      <c r="AG87" s="26"/>
      <c r="AH87" s="27">
        <f t="shared" si="25"/>
        <v>2778299608.437539</v>
      </c>
      <c r="AI87" s="21">
        <f t="shared" si="26"/>
        <v>0.23296501969562555</v>
      </c>
      <c r="AJ87" s="21">
        <f t="shared" si="27"/>
        <v>1.1917558458938387</v>
      </c>
      <c r="AK87" s="21">
        <f t="shared" si="28"/>
        <v>0.2551375930973271</v>
      </c>
      <c r="AL87" s="21">
        <f t="shared" si="29"/>
        <v>0.2889392391526327</v>
      </c>
      <c r="AM87" s="21">
        <f t="shared" si="37"/>
        <v>1.714</v>
      </c>
    </row>
    <row r="88" spans="1:39" ht="12.75">
      <c r="A88" s="12" t="s">
        <v>211</v>
      </c>
      <c r="B88" s="13" t="s">
        <v>212</v>
      </c>
      <c r="C88" s="14" t="s">
        <v>86</v>
      </c>
      <c r="D88" s="15"/>
      <c r="E88" s="15"/>
      <c r="F88" s="33">
        <v>1557118000</v>
      </c>
      <c r="G88" s="31">
        <v>103.92</v>
      </c>
      <c r="H88" s="18">
        <f t="shared" si="30"/>
        <v>1.0392000000000001</v>
      </c>
      <c r="I88" s="16">
        <v>3402923.3</v>
      </c>
      <c r="L88" s="16">
        <v>37543.7</v>
      </c>
      <c r="M88" s="19">
        <f t="shared" si="31"/>
        <v>3440467</v>
      </c>
      <c r="N88" s="16">
        <v>26038504</v>
      </c>
      <c r="Q88" s="19">
        <f t="shared" si="32"/>
        <v>26038504</v>
      </c>
      <c r="R88" s="16">
        <v>8141300</v>
      </c>
      <c r="S88" s="16">
        <v>77851</v>
      </c>
      <c r="T88" s="16">
        <v>499711</v>
      </c>
      <c r="U88" s="20">
        <f t="shared" si="33"/>
        <v>8718862</v>
      </c>
      <c r="V88" s="19">
        <f t="shared" si="34"/>
        <v>38197833</v>
      </c>
      <c r="W88" s="21">
        <f t="shared" si="35"/>
        <v>0.5228441261355915</v>
      </c>
      <c r="X88" s="21">
        <f t="shared" si="36"/>
        <v>0.03209204440511252</v>
      </c>
      <c r="Y88" s="21">
        <f t="shared" si="19"/>
        <v>0.004999685316077523</v>
      </c>
      <c r="Z88" s="21">
        <f t="shared" si="20"/>
        <v>0.5599358558567815</v>
      </c>
      <c r="AA88" s="22">
        <f t="shared" si="21"/>
        <v>1.6722241988083115</v>
      </c>
      <c r="AB88" s="22">
        <f t="shared" si="22"/>
        <v>0.2209509491252429</v>
      </c>
      <c r="AC88" s="23"/>
      <c r="AD88" s="22">
        <f t="shared" si="23"/>
        <v>2.4531110037903354</v>
      </c>
      <c r="AE88" s="32">
        <v>414770.89061566046</v>
      </c>
      <c r="AF88" s="25">
        <f t="shared" si="24"/>
        <v>10174.790358211943</v>
      </c>
      <c r="AG88" s="26"/>
      <c r="AH88" s="27">
        <f t="shared" si="25"/>
        <v>1498381447.2671285</v>
      </c>
      <c r="AI88" s="21">
        <f t="shared" si="26"/>
        <v>0.22961222633095246</v>
      </c>
      <c r="AJ88" s="21">
        <f t="shared" si="27"/>
        <v>1.737775387401597</v>
      </c>
      <c r="AK88" s="21">
        <f t="shared" si="28"/>
        <v>0.5433396158801068</v>
      </c>
      <c r="AL88" s="21">
        <f t="shared" si="29"/>
        <v>0.5818853414063675</v>
      </c>
      <c r="AM88" s="21">
        <f t="shared" si="37"/>
        <v>2.55</v>
      </c>
    </row>
    <row r="89" spans="1:39" ht="12.75">
      <c r="A89" s="12" t="s">
        <v>213</v>
      </c>
      <c r="B89" s="13" t="s">
        <v>214</v>
      </c>
      <c r="C89" s="14" t="s">
        <v>86</v>
      </c>
      <c r="D89" s="15"/>
      <c r="E89" s="15"/>
      <c r="F89" s="33">
        <v>1096806432</v>
      </c>
      <c r="G89" s="31">
        <v>111.99</v>
      </c>
      <c r="H89" s="18">
        <f t="shared" si="30"/>
        <v>1.1199</v>
      </c>
      <c r="I89" s="16">
        <v>2276453.89</v>
      </c>
      <c r="L89" s="16">
        <v>25099.83</v>
      </c>
      <c r="M89" s="19">
        <f t="shared" si="31"/>
        <v>2301553.72</v>
      </c>
      <c r="N89" s="16">
        <v>13731779</v>
      </c>
      <c r="Q89" s="19">
        <f t="shared" si="32"/>
        <v>13731779</v>
      </c>
      <c r="R89" s="16">
        <v>7818293</v>
      </c>
      <c r="T89" s="16">
        <v>333382</v>
      </c>
      <c r="U89" s="20">
        <f t="shared" si="33"/>
        <v>8151675</v>
      </c>
      <c r="V89" s="19">
        <f t="shared" si="34"/>
        <v>24185007.72</v>
      </c>
      <c r="W89" s="21">
        <f t="shared" si="35"/>
        <v>0.7128234091172798</v>
      </c>
      <c r="X89" s="21">
        <f t="shared" si="36"/>
        <v>0.03039570066999753</v>
      </c>
      <c r="Y89" s="21">
        <f t="shared" si="19"/>
        <v>0</v>
      </c>
      <c r="Z89" s="21">
        <f t="shared" si="20"/>
        <v>0.7432191097872773</v>
      </c>
      <c r="AA89" s="22">
        <f t="shared" si="21"/>
        <v>1.2519783436135066</v>
      </c>
      <c r="AB89" s="22">
        <f t="shared" si="22"/>
        <v>0.20984137700607502</v>
      </c>
      <c r="AC89" s="23"/>
      <c r="AD89" s="22">
        <f t="shared" si="23"/>
        <v>2.205038830406859</v>
      </c>
      <c r="AE89" s="32">
        <v>367085.1388888889</v>
      </c>
      <c r="AF89" s="25">
        <f t="shared" si="24"/>
        <v>8094.369853152949</v>
      </c>
      <c r="AG89" s="26"/>
      <c r="AH89" s="27">
        <f t="shared" si="25"/>
        <v>979378901.6876508</v>
      </c>
      <c r="AI89" s="21">
        <f t="shared" si="26"/>
        <v>0.23500135810910344</v>
      </c>
      <c r="AJ89" s="21">
        <f t="shared" si="27"/>
        <v>1.4020905470127658</v>
      </c>
      <c r="AK89" s="21">
        <f t="shared" si="28"/>
        <v>0.7982909358704416</v>
      </c>
      <c r="AL89" s="21">
        <f t="shared" si="29"/>
        <v>0.8323310810507719</v>
      </c>
      <c r="AM89" s="21">
        <f t="shared" si="37"/>
        <v>2.469</v>
      </c>
    </row>
    <row r="90" spans="1:39" ht="12.75">
      <c r="A90" s="12" t="s">
        <v>215</v>
      </c>
      <c r="B90" s="13" t="s">
        <v>216</v>
      </c>
      <c r="C90" s="14" t="s">
        <v>86</v>
      </c>
      <c r="D90" s="15"/>
      <c r="E90" s="15"/>
      <c r="F90" s="33">
        <v>1863368498</v>
      </c>
      <c r="G90" s="31">
        <v>109.47</v>
      </c>
      <c r="H90" s="18">
        <f t="shared" si="30"/>
        <v>1.0947</v>
      </c>
      <c r="I90" s="16">
        <v>3880342.79</v>
      </c>
      <c r="L90" s="16">
        <v>43115.17</v>
      </c>
      <c r="M90" s="19">
        <f t="shared" si="31"/>
        <v>3923457.96</v>
      </c>
      <c r="O90" s="16">
        <v>21943096</v>
      </c>
      <c r="Q90" s="19">
        <f t="shared" si="32"/>
        <v>21943096</v>
      </c>
      <c r="R90" s="16">
        <v>8901699</v>
      </c>
      <c r="T90" s="16">
        <v>580303</v>
      </c>
      <c r="U90" s="20">
        <f t="shared" si="33"/>
        <v>9482002</v>
      </c>
      <c r="V90" s="19">
        <f t="shared" si="34"/>
        <v>35348555.96</v>
      </c>
      <c r="W90" s="21">
        <f t="shared" si="35"/>
        <v>0.4777208056031009</v>
      </c>
      <c r="X90" s="21">
        <f t="shared" si="36"/>
        <v>0.03114268598094546</v>
      </c>
      <c r="Y90" s="21">
        <f t="shared" si="19"/>
        <v>0</v>
      </c>
      <c r="Z90" s="21">
        <f t="shared" si="20"/>
        <v>0.5088634915840463</v>
      </c>
      <c r="AA90" s="22">
        <f t="shared" si="21"/>
        <v>1.1776036797634002</v>
      </c>
      <c r="AB90" s="22">
        <f t="shared" si="22"/>
        <v>0.21055727647060393</v>
      </c>
      <c r="AC90" s="23"/>
      <c r="AD90" s="22">
        <f t="shared" si="23"/>
        <v>1.8970244478180507</v>
      </c>
      <c r="AE90" s="32">
        <v>533959.3074874224</v>
      </c>
      <c r="AF90" s="25">
        <f t="shared" si="24"/>
        <v>10129.338604436361</v>
      </c>
      <c r="AG90" s="26"/>
      <c r="AH90" s="27">
        <f t="shared" si="25"/>
        <v>1702172739.5633507</v>
      </c>
      <c r="AI90" s="21">
        <f t="shared" si="26"/>
        <v>0.23049705055237013</v>
      </c>
      <c r="AJ90" s="21">
        <f t="shared" si="27"/>
        <v>1.2891227482369942</v>
      </c>
      <c r="AK90" s="21">
        <f t="shared" si="28"/>
        <v>0.5229609658937145</v>
      </c>
      <c r="AL90" s="21">
        <f t="shared" si="29"/>
        <v>0.5570528642370555</v>
      </c>
      <c r="AM90" s="21">
        <f t="shared" si="37"/>
        <v>2.076</v>
      </c>
    </row>
    <row r="91" spans="1:39" ht="12.75">
      <c r="A91" s="12" t="s">
        <v>217</v>
      </c>
      <c r="B91" s="13" t="s">
        <v>218</v>
      </c>
      <c r="C91" s="14" t="s">
        <v>86</v>
      </c>
      <c r="D91" s="15"/>
      <c r="E91" s="15"/>
      <c r="F91" s="33">
        <v>1713129200</v>
      </c>
      <c r="G91" s="31">
        <v>89.48</v>
      </c>
      <c r="H91" s="18">
        <f t="shared" si="30"/>
        <v>0.8948</v>
      </c>
      <c r="I91" s="16">
        <v>4418250.38</v>
      </c>
      <c r="L91" s="16">
        <v>49000.16</v>
      </c>
      <c r="M91" s="19">
        <f t="shared" si="31"/>
        <v>4467250.54</v>
      </c>
      <c r="O91" s="16">
        <v>25370320</v>
      </c>
      <c r="Q91" s="19">
        <f t="shared" si="32"/>
        <v>25370320</v>
      </c>
      <c r="R91" s="16">
        <v>11686675</v>
      </c>
      <c r="T91" s="16">
        <v>656953</v>
      </c>
      <c r="U91" s="20">
        <f t="shared" si="33"/>
        <v>12343628</v>
      </c>
      <c r="V91" s="19">
        <f t="shared" si="34"/>
        <v>42181198.54</v>
      </c>
      <c r="W91" s="21">
        <f t="shared" si="35"/>
        <v>0.6821829316784747</v>
      </c>
      <c r="X91" s="21">
        <f t="shared" si="36"/>
        <v>0.03834812925960284</v>
      </c>
      <c r="Y91" s="21">
        <f t="shared" si="19"/>
        <v>0</v>
      </c>
      <c r="Z91" s="21">
        <f t="shared" si="20"/>
        <v>0.7205310609380775</v>
      </c>
      <c r="AA91" s="22">
        <f t="shared" si="21"/>
        <v>1.4809344210582598</v>
      </c>
      <c r="AB91" s="22">
        <f t="shared" si="22"/>
        <v>0.2607655359560738</v>
      </c>
      <c r="AC91" s="23"/>
      <c r="AD91" s="22">
        <f t="shared" si="23"/>
        <v>2.462231017952411</v>
      </c>
      <c r="AE91" s="32">
        <v>397676.87096774194</v>
      </c>
      <c r="AF91" s="25">
        <f t="shared" si="24"/>
        <v>9791.72326819033</v>
      </c>
      <c r="AG91" s="26"/>
      <c r="AH91" s="27">
        <f t="shared" si="25"/>
        <v>1914538667.8587394</v>
      </c>
      <c r="AI91" s="21">
        <f t="shared" si="26"/>
        <v>0.23333300157349487</v>
      </c>
      <c r="AJ91" s="21">
        <f t="shared" si="27"/>
        <v>1.3251401199629311</v>
      </c>
      <c r="AK91" s="21">
        <f t="shared" si="28"/>
        <v>0.6104172872658992</v>
      </c>
      <c r="AL91" s="21">
        <f t="shared" si="29"/>
        <v>0.6447311933273918</v>
      </c>
      <c r="AM91" s="21">
        <f t="shared" si="37"/>
        <v>2.2030000000000003</v>
      </c>
    </row>
    <row r="92" spans="1:39" ht="12.75">
      <c r="A92" s="12" t="s">
        <v>219</v>
      </c>
      <c r="B92" s="13" t="s">
        <v>220</v>
      </c>
      <c r="C92" s="14" t="s">
        <v>86</v>
      </c>
      <c r="D92" s="15"/>
      <c r="E92" s="15"/>
      <c r="F92" s="33">
        <v>1830553495</v>
      </c>
      <c r="G92" s="31">
        <v>92.84</v>
      </c>
      <c r="H92" s="18">
        <f t="shared" si="30"/>
        <v>0.9284</v>
      </c>
      <c r="I92" s="16">
        <v>4386506.69</v>
      </c>
      <c r="L92" s="16">
        <v>49984.61</v>
      </c>
      <c r="M92" s="19">
        <f t="shared" si="31"/>
        <v>4436491.300000001</v>
      </c>
      <c r="N92" s="16">
        <v>14013558</v>
      </c>
      <c r="O92" s="16">
        <v>11216134</v>
      </c>
      <c r="Q92" s="19">
        <f t="shared" si="32"/>
        <v>25229692</v>
      </c>
      <c r="R92" s="16">
        <v>9168819</v>
      </c>
      <c r="S92" s="16">
        <v>183054</v>
      </c>
      <c r="U92" s="20">
        <f t="shared" si="33"/>
        <v>9351873</v>
      </c>
      <c r="V92" s="19">
        <f t="shared" si="34"/>
        <v>39018056.3</v>
      </c>
      <c r="W92" s="21">
        <f t="shared" si="35"/>
        <v>0.500876867299636</v>
      </c>
      <c r="X92" s="21">
        <f t="shared" si="36"/>
        <v>0</v>
      </c>
      <c r="Y92" s="21">
        <f t="shared" si="19"/>
        <v>0.009999926279127942</v>
      </c>
      <c r="Z92" s="21">
        <f t="shared" si="20"/>
        <v>0.510876793578764</v>
      </c>
      <c r="AA92" s="22">
        <f t="shared" si="21"/>
        <v>1.3782548321539219</v>
      </c>
      <c r="AB92" s="22">
        <f t="shared" si="22"/>
        <v>0.24235791590455544</v>
      </c>
      <c r="AC92" s="23"/>
      <c r="AD92" s="22">
        <f t="shared" si="23"/>
        <v>2.1314895416372415</v>
      </c>
      <c r="AE92" s="32">
        <v>682994.6666666666</v>
      </c>
      <c r="AF92" s="25">
        <f t="shared" si="24"/>
        <v>14557.959889940139</v>
      </c>
      <c r="AG92" s="26"/>
      <c r="AH92" s="27">
        <f t="shared" si="25"/>
        <v>1971729313.8733304</v>
      </c>
      <c r="AI92" s="21">
        <f t="shared" si="26"/>
        <v>0.2250050891257893</v>
      </c>
      <c r="AJ92" s="21">
        <f t="shared" si="27"/>
        <v>1.279571786171701</v>
      </c>
      <c r="AK92" s="21">
        <f t="shared" si="28"/>
        <v>0.4650140836009822</v>
      </c>
      <c r="AL92" s="21">
        <f t="shared" si="29"/>
        <v>0.47429801515852454</v>
      </c>
      <c r="AM92" s="21">
        <f t="shared" si="37"/>
        <v>1.979</v>
      </c>
    </row>
    <row r="93" spans="1:39" ht="12.75">
      <c r="A93" s="12" t="s">
        <v>221</v>
      </c>
      <c r="B93" s="13" t="s">
        <v>222</v>
      </c>
      <c r="C93" s="14" t="s">
        <v>86</v>
      </c>
      <c r="D93" s="15"/>
      <c r="E93" s="15"/>
      <c r="F93" s="33">
        <v>790504507</v>
      </c>
      <c r="G93" s="31">
        <v>67.56</v>
      </c>
      <c r="H93" s="18">
        <f t="shared" si="30"/>
        <v>0.6756</v>
      </c>
      <c r="I93" s="16">
        <v>2740265.0500000003</v>
      </c>
      <c r="L93" s="16">
        <v>30226.89</v>
      </c>
      <c r="M93" s="19">
        <f t="shared" si="31"/>
        <v>2770491.9400000004</v>
      </c>
      <c r="N93" s="16">
        <v>14744941</v>
      </c>
      <c r="Q93" s="19">
        <f t="shared" si="32"/>
        <v>14744941</v>
      </c>
      <c r="R93" s="16">
        <v>10542946</v>
      </c>
      <c r="T93" s="16">
        <v>392110</v>
      </c>
      <c r="U93" s="20">
        <f t="shared" si="33"/>
        <v>10935056</v>
      </c>
      <c r="V93" s="19">
        <f t="shared" si="34"/>
        <v>28450488.94</v>
      </c>
      <c r="W93" s="21">
        <f t="shared" si="35"/>
        <v>1.3336984048340157</v>
      </c>
      <c r="X93" s="21">
        <f t="shared" si="36"/>
        <v>0.04960250024229147</v>
      </c>
      <c r="Y93" s="21">
        <f t="shared" si="19"/>
        <v>0</v>
      </c>
      <c r="Z93" s="21">
        <f t="shared" si="20"/>
        <v>1.3833009050763072</v>
      </c>
      <c r="AA93" s="22">
        <f t="shared" si="21"/>
        <v>1.865257044005696</v>
      </c>
      <c r="AB93" s="22">
        <f t="shared" si="22"/>
        <v>0.35047136549722424</v>
      </c>
      <c r="AC93" s="23"/>
      <c r="AD93" s="22">
        <f t="shared" si="23"/>
        <v>3.5990293145792274</v>
      </c>
      <c r="AE93" s="32">
        <v>236006.30268968287</v>
      </c>
      <c r="AF93" s="25">
        <f t="shared" si="24"/>
        <v>8493.93601805627</v>
      </c>
      <c r="AG93" s="26"/>
      <c r="AH93" s="27">
        <f t="shared" si="25"/>
        <v>1170077719.0645354</v>
      </c>
      <c r="AI93" s="21">
        <f t="shared" si="26"/>
        <v>0.23677845452992466</v>
      </c>
      <c r="AJ93" s="21">
        <f t="shared" si="27"/>
        <v>1.2601676589302482</v>
      </c>
      <c r="AK93" s="21">
        <f t="shared" si="28"/>
        <v>0.9010466423058608</v>
      </c>
      <c r="AL93" s="21">
        <f t="shared" si="29"/>
        <v>0.934558091469553</v>
      </c>
      <c r="AM93" s="21">
        <f t="shared" si="37"/>
        <v>2.432</v>
      </c>
    </row>
    <row r="94" spans="1:39" ht="12.75">
      <c r="A94" s="12" t="s">
        <v>223</v>
      </c>
      <c r="B94" s="13" t="s">
        <v>224</v>
      </c>
      <c r="C94" s="14" t="s">
        <v>86</v>
      </c>
      <c r="D94" s="15"/>
      <c r="E94" s="15"/>
      <c r="F94" s="33">
        <v>4818540343</v>
      </c>
      <c r="G94" s="36">
        <v>112.17</v>
      </c>
      <c r="H94" s="18">
        <f t="shared" si="30"/>
        <v>1.1217</v>
      </c>
      <c r="I94" s="16">
        <v>9731163.169999998</v>
      </c>
      <c r="L94" s="16">
        <v>107849.02</v>
      </c>
      <c r="M94" s="19">
        <f t="shared" si="31"/>
        <v>9839012.189999998</v>
      </c>
      <c r="N94" s="16">
        <v>34719594</v>
      </c>
      <c r="O94" s="16">
        <v>18232207</v>
      </c>
      <c r="Q94" s="19">
        <f t="shared" si="32"/>
        <v>52951801</v>
      </c>
      <c r="R94" s="16">
        <v>10420626</v>
      </c>
      <c r="S94" s="16">
        <v>241390</v>
      </c>
      <c r="T94" s="16">
        <v>1439116</v>
      </c>
      <c r="U94" s="20">
        <f t="shared" si="33"/>
        <v>12101132</v>
      </c>
      <c r="V94" s="19">
        <f t="shared" si="34"/>
        <v>74891945.19</v>
      </c>
      <c r="W94" s="21">
        <f t="shared" si="35"/>
        <v>0.21626105123594688</v>
      </c>
      <c r="X94" s="21">
        <f t="shared" si="36"/>
        <v>0.02986622291314081</v>
      </c>
      <c r="Y94" s="21">
        <f t="shared" si="19"/>
        <v>0.0050096083630527775</v>
      </c>
      <c r="Z94" s="21">
        <f t="shared" si="20"/>
        <v>0.25113688251214045</v>
      </c>
      <c r="AA94" s="22">
        <f t="shared" si="21"/>
        <v>1.0989178720257942</v>
      </c>
      <c r="AB94" s="22">
        <f t="shared" si="22"/>
        <v>0.20419071938026517</v>
      </c>
      <c r="AC94" s="23"/>
      <c r="AD94" s="22">
        <f t="shared" si="23"/>
        <v>1.5542454739181997</v>
      </c>
      <c r="AE94" s="32">
        <v>812378.2568592058</v>
      </c>
      <c r="AF94" s="25">
        <f t="shared" si="24"/>
        <v>12626.352288329772</v>
      </c>
      <c r="AG94" s="26"/>
      <c r="AH94" s="27">
        <f t="shared" si="25"/>
        <v>4295747831.862352</v>
      </c>
      <c r="AI94" s="21">
        <f t="shared" si="26"/>
        <v>0.22904072992884342</v>
      </c>
      <c r="AJ94" s="21">
        <f t="shared" si="27"/>
        <v>1.232656177051333</v>
      </c>
      <c r="AK94" s="21">
        <f t="shared" si="28"/>
        <v>0.2425800211713616</v>
      </c>
      <c r="AL94" s="21">
        <f t="shared" si="29"/>
        <v>0.2817002411138679</v>
      </c>
      <c r="AM94" s="21">
        <f t="shared" si="37"/>
        <v>1.7440000000000002</v>
      </c>
    </row>
    <row r="95" spans="1:39" ht="12.75">
      <c r="A95" s="12" t="s">
        <v>225</v>
      </c>
      <c r="B95" s="13" t="s">
        <v>226</v>
      </c>
      <c r="C95" s="14" t="s">
        <v>227</v>
      </c>
      <c r="D95" s="15"/>
      <c r="E95" s="15"/>
      <c r="F95" s="33">
        <v>189139936</v>
      </c>
      <c r="G95" s="31">
        <v>107.37</v>
      </c>
      <c r="H95" s="18">
        <f t="shared" si="30"/>
        <v>1.0737</v>
      </c>
      <c r="I95" s="16">
        <v>593270.45</v>
      </c>
      <c r="J95" s="16">
        <v>53897.05</v>
      </c>
      <c r="L95" s="16">
        <v>26166.25</v>
      </c>
      <c r="M95" s="19">
        <f t="shared" si="31"/>
        <v>673333.75</v>
      </c>
      <c r="N95" s="16">
        <v>1263753</v>
      </c>
      <c r="O95" s="16">
        <v>972077</v>
      </c>
      <c r="Q95" s="19">
        <f t="shared" si="32"/>
        <v>2235830</v>
      </c>
      <c r="R95" s="16">
        <v>203750</v>
      </c>
      <c r="U95" s="20">
        <f t="shared" si="33"/>
        <v>203750</v>
      </c>
      <c r="V95" s="19">
        <f t="shared" si="34"/>
        <v>3112913.75</v>
      </c>
      <c r="W95" s="21">
        <f t="shared" si="35"/>
        <v>0.1077244733761568</v>
      </c>
      <c r="X95" s="21">
        <f t="shared" si="36"/>
        <v>0</v>
      </c>
      <c r="Y95" s="21">
        <f t="shared" si="19"/>
        <v>0</v>
      </c>
      <c r="Z95" s="21">
        <f t="shared" si="20"/>
        <v>0.1077244733761568</v>
      </c>
      <c r="AA95" s="22">
        <f t="shared" si="21"/>
        <v>1.1821036039686512</v>
      </c>
      <c r="AB95" s="22">
        <f t="shared" si="22"/>
        <v>0.3559976619638911</v>
      </c>
      <c r="AC95" s="23"/>
      <c r="AD95" s="22">
        <f t="shared" si="23"/>
        <v>1.645825739308699</v>
      </c>
      <c r="AE95" s="32">
        <v>270668.6703096539</v>
      </c>
      <c r="AF95" s="25">
        <f t="shared" si="24"/>
        <v>4454.734644200887</v>
      </c>
      <c r="AG95" s="26"/>
      <c r="AH95" s="27">
        <f t="shared" si="25"/>
        <v>176157153.76734653</v>
      </c>
      <c r="AI95" s="21">
        <f t="shared" si="26"/>
        <v>0.38223468965062996</v>
      </c>
      <c r="AJ95" s="21">
        <f t="shared" si="27"/>
        <v>1.2692246395811408</v>
      </c>
      <c r="AK95" s="21">
        <f t="shared" si="28"/>
        <v>0.11566376706397957</v>
      </c>
      <c r="AL95" s="21">
        <f t="shared" si="29"/>
        <v>0.11566376706397957</v>
      </c>
      <c r="AM95" s="21">
        <f t="shared" si="37"/>
        <v>1.767</v>
      </c>
    </row>
    <row r="96" spans="1:39" ht="12.75">
      <c r="A96" s="12" t="s">
        <v>228</v>
      </c>
      <c r="B96" s="13" t="s">
        <v>229</v>
      </c>
      <c r="C96" s="14" t="s">
        <v>227</v>
      </c>
      <c r="D96" s="15"/>
      <c r="E96" s="15"/>
      <c r="F96" s="33">
        <v>121743002</v>
      </c>
      <c r="G96" s="31">
        <v>103.14</v>
      </c>
      <c r="H96" s="18">
        <f t="shared" si="30"/>
        <v>1.0314</v>
      </c>
      <c r="I96" s="16">
        <v>419482.3</v>
      </c>
      <c r="J96" s="16">
        <v>38125.76</v>
      </c>
      <c r="L96" s="16">
        <v>18698.58</v>
      </c>
      <c r="M96" s="19">
        <f t="shared" si="31"/>
        <v>476306.64</v>
      </c>
      <c r="N96" s="16">
        <v>2732460</v>
      </c>
      <c r="Q96" s="19">
        <f t="shared" si="32"/>
        <v>2732460</v>
      </c>
      <c r="R96" s="16">
        <v>1665412.84</v>
      </c>
      <c r="U96" s="20">
        <f t="shared" si="33"/>
        <v>1665412.84</v>
      </c>
      <c r="V96" s="19">
        <f t="shared" si="34"/>
        <v>4874179.4799999995</v>
      </c>
      <c r="W96" s="21">
        <f t="shared" si="35"/>
        <v>1.3679741854895282</v>
      </c>
      <c r="X96" s="21">
        <f t="shared" si="36"/>
        <v>0</v>
      </c>
      <c r="Y96" s="21">
        <f t="shared" si="19"/>
        <v>0</v>
      </c>
      <c r="Z96" s="21">
        <f t="shared" si="20"/>
        <v>1.3679741854895282</v>
      </c>
      <c r="AA96" s="22">
        <f t="shared" si="21"/>
        <v>2.2444493359872957</v>
      </c>
      <c r="AB96" s="22">
        <f t="shared" si="22"/>
        <v>0.39123944060456145</v>
      </c>
      <c r="AC96" s="23"/>
      <c r="AD96" s="22">
        <f t="shared" si="23"/>
        <v>4.003662962081385</v>
      </c>
      <c r="AE96" s="32">
        <v>128277.27797001154</v>
      </c>
      <c r="AF96" s="25">
        <f t="shared" si="24"/>
        <v>5135.789866851535</v>
      </c>
      <c r="AG96" s="26"/>
      <c r="AH96" s="27">
        <f t="shared" si="25"/>
        <v>118036651.15377156</v>
      </c>
      <c r="AI96" s="21">
        <f t="shared" si="26"/>
        <v>0.4035243590395447</v>
      </c>
      <c r="AJ96" s="21">
        <f t="shared" si="27"/>
        <v>2.314925045137297</v>
      </c>
      <c r="AK96" s="21">
        <f t="shared" si="28"/>
        <v>1.4109285749138996</v>
      </c>
      <c r="AL96" s="21">
        <f t="shared" si="29"/>
        <v>1.4109285749138996</v>
      </c>
      <c r="AM96" s="21">
        <f t="shared" si="37"/>
        <v>4.13</v>
      </c>
    </row>
    <row r="97" spans="1:39" ht="12.75">
      <c r="A97" s="12" t="s">
        <v>230</v>
      </c>
      <c r="B97" s="13" t="s">
        <v>231</v>
      </c>
      <c r="C97" s="14" t="s">
        <v>227</v>
      </c>
      <c r="D97" s="15"/>
      <c r="E97" s="15"/>
      <c r="F97" s="33">
        <v>343869496</v>
      </c>
      <c r="G97" s="31">
        <v>98.13</v>
      </c>
      <c r="H97" s="18">
        <f t="shared" si="30"/>
        <v>0.9813</v>
      </c>
      <c r="I97" s="16">
        <v>1193487.6</v>
      </c>
      <c r="J97" s="16">
        <v>108387.36</v>
      </c>
      <c r="L97" s="16">
        <v>52368.27</v>
      </c>
      <c r="M97" s="19">
        <f t="shared" si="31"/>
        <v>1354243.2300000002</v>
      </c>
      <c r="O97" s="16">
        <v>5765127</v>
      </c>
      <c r="Q97" s="19">
        <f t="shared" si="32"/>
        <v>5765127</v>
      </c>
      <c r="R97" s="16">
        <v>3281032</v>
      </c>
      <c r="U97" s="20">
        <f t="shared" si="33"/>
        <v>3281032</v>
      </c>
      <c r="V97" s="19">
        <f t="shared" si="34"/>
        <v>10400402.229999999</v>
      </c>
      <c r="W97" s="21">
        <f t="shared" si="35"/>
        <v>0.9541503501084028</v>
      </c>
      <c r="X97" s="21">
        <f t="shared" si="36"/>
        <v>0</v>
      </c>
      <c r="Y97" s="21">
        <f t="shared" si="19"/>
        <v>0</v>
      </c>
      <c r="Z97" s="21">
        <f t="shared" si="20"/>
        <v>0.9541503501084028</v>
      </c>
      <c r="AA97" s="22">
        <f t="shared" si="21"/>
        <v>1.6765450460310676</v>
      </c>
      <c r="AB97" s="22">
        <f t="shared" si="22"/>
        <v>0.3938247636830224</v>
      </c>
      <c r="AC97" s="23"/>
      <c r="AD97" s="22">
        <f t="shared" si="23"/>
        <v>3.0245201598224924</v>
      </c>
      <c r="AE97" s="32">
        <v>205139.68253968254</v>
      </c>
      <c r="AF97" s="25">
        <f t="shared" si="24"/>
        <v>6204.491054208561</v>
      </c>
      <c r="AG97" s="26"/>
      <c r="AH97" s="27">
        <f t="shared" si="25"/>
        <v>350422394.7824315</v>
      </c>
      <c r="AI97" s="21">
        <f t="shared" si="26"/>
        <v>0.3864602406021499</v>
      </c>
      <c r="AJ97" s="21">
        <f t="shared" si="27"/>
        <v>1.6451936536702867</v>
      </c>
      <c r="AK97" s="21">
        <f t="shared" si="28"/>
        <v>0.9363077385613755</v>
      </c>
      <c r="AL97" s="21">
        <f t="shared" si="29"/>
        <v>0.9363077385613755</v>
      </c>
      <c r="AM97" s="21">
        <f t="shared" si="37"/>
        <v>2.967</v>
      </c>
    </row>
    <row r="98" spans="1:39" ht="12.75">
      <c r="A98" s="12" t="s">
        <v>232</v>
      </c>
      <c r="B98" s="13" t="s">
        <v>233</v>
      </c>
      <c r="C98" s="14" t="s">
        <v>227</v>
      </c>
      <c r="D98" s="15"/>
      <c r="E98" s="15"/>
      <c r="F98" s="33">
        <v>1159599778</v>
      </c>
      <c r="G98" s="31">
        <v>90.53</v>
      </c>
      <c r="H98" s="18">
        <f t="shared" si="30"/>
        <v>0.9053</v>
      </c>
      <c r="I98" s="16">
        <v>4222065.15</v>
      </c>
      <c r="J98" s="16">
        <v>383079.55</v>
      </c>
      <c r="L98" s="16">
        <v>179396.14</v>
      </c>
      <c r="M98" s="19">
        <f t="shared" si="31"/>
        <v>4784540.84</v>
      </c>
      <c r="O98" s="16">
        <v>21178007</v>
      </c>
      <c r="Q98" s="19">
        <f t="shared" si="32"/>
        <v>21178007</v>
      </c>
      <c r="R98" s="16">
        <v>6371218</v>
      </c>
      <c r="S98" s="16">
        <v>347879.93</v>
      </c>
      <c r="U98" s="20">
        <f t="shared" si="33"/>
        <v>6719097.93</v>
      </c>
      <c r="V98" s="19">
        <f t="shared" si="34"/>
        <v>32681645.770000003</v>
      </c>
      <c r="W98" s="21">
        <f t="shared" si="35"/>
        <v>0.5494324956657589</v>
      </c>
      <c r="X98" s="21">
        <f t="shared" si="36"/>
        <v>0</v>
      </c>
      <c r="Y98" s="21">
        <f t="shared" si="19"/>
        <v>0.02999999970679539</v>
      </c>
      <c r="Z98" s="21">
        <f t="shared" si="20"/>
        <v>0.5794324953725543</v>
      </c>
      <c r="AA98" s="22">
        <f t="shared" si="21"/>
        <v>1.8263203737867568</v>
      </c>
      <c r="AB98" s="22">
        <f t="shared" si="22"/>
        <v>0.4126027730232973</v>
      </c>
      <c r="AC98" s="23"/>
      <c r="AD98" s="22">
        <f t="shared" si="23"/>
        <v>2.818355642182609</v>
      </c>
      <c r="AE98" s="32">
        <v>239281.41316685584</v>
      </c>
      <c r="AF98" s="25">
        <f t="shared" si="24"/>
        <v>6743.801208682361</v>
      </c>
      <c r="AG98" s="26"/>
      <c r="AH98" s="27">
        <f t="shared" si="25"/>
        <v>1280901113.4430575</v>
      </c>
      <c r="AI98" s="21">
        <f t="shared" si="26"/>
        <v>0.3735292904179911</v>
      </c>
      <c r="AJ98" s="21">
        <f t="shared" si="27"/>
        <v>1.653367834389151</v>
      </c>
      <c r="AK98" s="21">
        <f t="shared" si="28"/>
        <v>0.4974012383262115</v>
      </c>
      <c r="AL98" s="21">
        <f t="shared" si="29"/>
        <v>0.5245602380607733</v>
      </c>
      <c r="AM98" s="21">
        <f t="shared" si="37"/>
        <v>2.552</v>
      </c>
    </row>
    <row r="99" spans="1:39" ht="12.75">
      <c r="A99" s="12" t="s">
        <v>234</v>
      </c>
      <c r="B99" s="13" t="s">
        <v>235</v>
      </c>
      <c r="C99" s="14" t="s">
        <v>227</v>
      </c>
      <c r="D99" s="15"/>
      <c r="E99" s="15"/>
      <c r="F99" s="33">
        <v>642069010</v>
      </c>
      <c r="G99" s="31">
        <v>100.53</v>
      </c>
      <c r="H99" s="18">
        <f t="shared" si="30"/>
        <v>1.0053</v>
      </c>
      <c r="I99" s="16">
        <v>2208238.93</v>
      </c>
      <c r="J99" s="16">
        <v>200688.48</v>
      </c>
      <c r="L99" s="16">
        <v>98061.26</v>
      </c>
      <c r="M99" s="19">
        <f t="shared" si="31"/>
        <v>2506988.67</v>
      </c>
      <c r="N99" s="16">
        <v>10384161</v>
      </c>
      <c r="Q99" s="19">
        <f t="shared" si="32"/>
        <v>10384161</v>
      </c>
      <c r="R99" s="16">
        <v>7482251.29</v>
      </c>
      <c r="U99" s="20">
        <f t="shared" si="33"/>
        <v>7482251.29</v>
      </c>
      <c r="V99" s="19">
        <f t="shared" si="34"/>
        <v>20373400.96</v>
      </c>
      <c r="W99" s="21">
        <f t="shared" si="35"/>
        <v>1.1653344381159276</v>
      </c>
      <c r="X99" s="21">
        <f t="shared" si="36"/>
        <v>0</v>
      </c>
      <c r="Y99" s="21">
        <f t="shared" si="19"/>
        <v>0</v>
      </c>
      <c r="Z99" s="21">
        <f t="shared" si="20"/>
        <v>1.1653344381159276</v>
      </c>
      <c r="AA99" s="22">
        <f t="shared" si="21"/>
        <v>1.617296713946683</v>
      </c>
      <c r="AB99" s="22">
        <f t="shared" si="22"/>
        <v>0.39045470673004445</v>
      </c>
      <c r="AC99" s="23"/>
      <c r="AD99" s="22">
        <f t="shared" si="23"/>
        <v>3.1730858587926556</v>
      </c>
      <c r="AE99" s="32">
        <v>140743.22721598003</v>
      </c>
      <c r="AF99" s="25">
        <f t="shared" si="24"/>
        <v>4465.903439998679</v>
      </c>
      <c r="AG99" s="26"/>
      <c r="AH99" s="27">
        <f t="shared" si="25"/>
        <v>638683984.8801352</v>
      </c>
      <c r="AI99" s="21">
        <f t="shared" si="26"/>
        <v>0.3925241166757138</v>
      </c>
      <c r="AJ99" s="21">
        <f t="shared" si="27"/>
        <v>1.6258683865306007</v>
      </c>
      <c r="AK99" s="21">
        <f t="shared" si="28"/>
        <v>1.1715107106379423</v>
      </c>
      <c r="AL99" s="21">
        <f t="shared" si="29"/>
        <v>1.1715107106379423</v>
      </c>
      <c r="AM99" s="21">
        <f t="shared" si="37"/>
        <v>3.191</v>
      </c>
    </row>
    <row r="100" spans="1:39" ht="12.75">
      <c r="A100" s="12" t="s">
        <v>236</v>
      </c>
      <c r="B100" s="13" t="s">
        <v>237</v>
      </c>
      <c r="C100" s="14" t="s">
        <v>227</v>
      </c>
      <c r="D100" s="15"/>
      <c r="E100" s="15"/>
      <c r="F100" s="33">
        <v>2223767977</v>
      </c>
      <c r="G100" s="31">
        <v>99.12</v>
      </c>
      <c r="H100" s="18">
        <f t="shared" si="30"/>
        <v>0.9912000000000001</v>
      </c>
      <c r="I100" s="16">
        <v>7470127.29</v>
      </c>
      <c r="J100" s="16">
        <v>678654.95</v>
      </c>
      <c r="L100" s="16">
        <v>329238.82</v>
      </c>
      <c r="M100" s="19">
        <f t="shared" si="31"/>
        <v>8478021.06</v>
      </c>
      <c r="N100" s="16">
        <v>40996941</v>
      </c>
      <c r="Q100" s="19">
        <f t="shared" si="32"/>
        <v>40996941</v>
      </c>
      <c r="R100" s="16">
        <v>10737147</v>
      </c>
      <c r="U100" s="20">
        <f t="shared" si="33"/>
        <v>10737147</v>
      </c>
      <c r="V100" s="19">
        <f t="shared" si="34"/>
        <v>60212109.06</v>
      </c>
      <c r="W100" s="21">
        <f t="shared" si="35"/>
        <v>0.48283575944308144</v>
      </c>
      <c r="X100" s="21">
        <f t="shared" si="36"/>
        <v>0</v>
      </c>
      <c r="Y100" s="21">
        <f t="shared" si="19"/>
        <v>0</v>
      </c>
      <c r="Z100" s="21">
        <f t="shared" si="20"/>
        <v>0.48283575944308144</v>
      </c>
      <c r="AA100" s="22">
        <f t="shared" si="21"/>
        <v>1.843579969854022</v>
      </c>
      <c r="AB100" s="22">
        <f t="shared" si="22"/>
        <v>0.3812457570972567</v>
      </c>
      <c r="AC100" s="23"/>
      <c r="AD100" s="22">
        <f t="shared" si="23"/>
        <v>2.7076614863943607</v>
      </c>
      <c r="AE100" s="32">
        <v>229902.2027351969</v>
      </c>
      <c r="AF100" s="25">
        <f t="shared" si="24"/>
        <v>6224.9733998332085</v>
      </c>
      <c r="AG100" s="26"/>
      <c r="AH100" s="27">
        <f t="shared" si="25"/>
        <v>2243510872.67958</v>
      </c>
      <c r="AI100" s="21">
        <f t="shared" si="26"/>
        <v>0.37789079443480095</v>
      </c>
      <c r="AJ100" s="21">
        <f t="shared" si="27"/>
        <v>1.827356466119307</v>
      </c>
      <c r="AK100" s="21">
        <f t="shared" si="28"/>
        <v>0.4785868047599824</v>
      </c>
      <c r="AL100" s="21">
        <f t="shared" si="29"/>
        <v>0.4785868047599824</v>
      </c>
      <c r="AM100" s="21">
        <f t="shared" si="37"/>
        <v>2.684</v>
      </c>
    </row>
    <row r="101" spans="1:39" ht="12.75">
      <c r="A101" s="12" t="s">
        <v>238</v>
      </c>
      <c r="B101" s="13" t="s">
        <v>239</v>
      </c>
      <c r="C101" s="14" t="s">
        <v>227</v>
      </c>
      <c r="D101" s="15"/>
      <c r="E101" s="15"/>
      <c r="F101" s="33">
        <v>726245758</v>
      </c>
      <c r="G101" s="31">
        <v>102.28</v>
      </c>
      <c r="H101" s="18">
        <f t="shared" si="30"/>
        <v>1.0228</v>
      </c>
      <c r="I101" s="16">
        <v>2406266.4000000004</v>
      </c>
      <c r="J101" s="16">
        <v>218671.93</v>
      </c>
      <c r="L101" s="16">
        <v>106984.35</v>
      </c>
      <c r="M101" s="19">
        <f t="shared" si="31"/>
        <v>2731922.6800000006</v>
      </c>
      <c r="N101" s="16">
        <v>8400484</v>
      </c>
      <c r="O101" s="16">
        <v>4176117</v>
      </c>
      <c r="Q101" s="19">
        <f t="shared" si="32"/>
        <v>12576601</v>
      </c>
      <c r="R101" s="16">
        <v>939472</v>
      </c>
      <c r="U101" s="20">
        <f t="shared" si="33"/>
        <v>939472</v>
      </c>
      <c r="V101" s="19">
        <f t="shared" si="34"/>
        <v>16247995.68</v>
      </c>
      <c r="W101" s="21">
        <f t="shared" si="35"/>
        <v>0.12936006711931802</v>
      </c>
      <c r="X101" s="21">
        <f t="shared" si="36"/>
        <v>0</v>
      </c>
      <c r="Y101" s="21">
        <f t="shared" si="19"/>
        <v>0</v>
      </c>
      <c r="Z101" s="21">
        <f t="shared" si="20"/>
        <v>0.12936006711931802</v>
      </c>
      <c r="AA101" s="22">
        <f t="shared" si="21"/>
        <v>1.7317279807092518</v>
      </c>
      <c r="AB101" s="22">
        <f t="shared" si="22"/>
        <v>0.3761705524481701</v>
      </c>
      <c r="AC101" s="23"/>
      <c r="AD101" s="22">
        <f t="shared" si="23"/>
        <v>2.2372586002767396</v>
      </c>
      <c r="AE101" s="32">
        <v>395014.09435061156</v>
      </c>
      <c r="AF101" s="25">
        <f t="shared" si="24"/>
        <v>8837.486798164331</v>
      </c>
      <c r="AG101" s="26"/>
      <c r="AH101" s="27">
        <f t="shared" si="25"/>
        <v>710056470.4732108</v>
      </c>
      <c r="AI101" s="21">
        <f t="shared" si="26"/>
        <v>0.3847472410439884</v>
      </c>
      <c r="AJ101" s="21">
        <f t="shared" si="27"/>
        <v>1.7712113786694228</v>
      </c>
      <c r="AK101" s="21">
        <f t="shared" si="28"/>
        <v>0.13230947664963846</v>
      </c>
      <c r="AL101" s="21">
        <f t="shared" si="29"/>
        <v>0.13230947664963846</v>
      </c>
      <c r="AM101" s="21">
        <f t="shared" si="37"/>
        <v>2.288</v>
      </c>
    </row>
    <row r="102" spans="1:39" ht="12.75">
      <c r="A102" s="12" t="s">
        <v>240</v>
      </c>
      <c r="B102" s="13" t="s">
        <v>241</v>
      </c>
      <c r="C102" s="14" t="s">
        <v>227</v>
      </c>
      <c r="D102" s="15"/>
      <c r="E102" s="15"/>
      <c r="F102" s="33">
        <v>1934959045</v>
      </c>
      <c r="G102" s="31">
        <v>112.27</v>
      </c>
      <c r="H102" s="18">
        <f t="shared" si="30"/>
        <v>1.1227</v>
      </c>
      <c r="I102" s="16">
        <v>5752778.1899999995</v>
      </c>
      <c r="J102" s="16">
        <v>520480.62</v>
      </c>
      <c r="L102" s="16">
        <v>248867.5</v>
      </c>
      <c r="M102" s="19">
        <f t="shared" si="31"/>
        <v>6522126.31</v>
      </c>
      <c r="N102" s="16">
        <v>30492221</v>
      </c>
      <c r="Q102" s="19">
        <f t="shared" si="32"/>
        <v>30492221</v>
      </c>
      <c r="R102" s="16">
        <v>8901969</v>
      </c>
      <c r="S102" s="16">
        <v>334051</v>
      </c>
      <c r="U102" s="20">
        <f t="shared" si="33"/>
        <v>9236020</v>
      </c>
      <c r="V102" s="19">
        <f t="shared" si="34"/>
        <v>46250367.309999995</v>
      </c>
      <c r="W102" s="21">
        <f t="shared" si="35"/>
        <v>0.46005981485773517</v>
      </c>
      <c r="X102" s="21">
        <f t="shared" si="36"/>
        <v>0</v>
      </c>
      <c r="Y102" s="21">
        <f t="shared" si="19"/>
        <v>0.017263982969727403</v>
      </c>
      <c r="Z102" s="21">
        <f t="shared" si="20"/>
        <v>0.4773237978274626</v>
      </c>
      <c r="AA102" s="22">
        <f t="shared" si="21"/>
        <v>1.5758587283174257</v>
      </c>
      <c r="AB102" s="22">
        <f t="shared" si="22"/>
        <v>0.3370679253834026</v>
      </c>
      <c r="AC102" s="23"/>
      <c r="AD102" s="22">
        <f t="shared" si="23"/>
        <v>2.3902504515282903</v>
      </c>
      <c r="AE102" s="32">
        <v>283505.0435091458</v>
      </c>
      <c r="AF102" s="25">
        <f t="shared" si="24"/>
        <v>6776.480582582833</v>
      </c>
      <c r="AG102" s="26"/>
      <c r="AH102" s="27">
        <f t="shared" si="25"/>
        <v>1723487169.3239512</v>
      </c>
      <c r="AI102" s="21">
        <f t="shared" si="26"/>
        <v>0.3784261598279461</v>
      </c>
      <c r="AJ102" s="21">
        <f t="shared" si="27"/>
        <v>1.7692165942819735</v>
      </c>
      <c r="AK102" s="21">
        <f t="shared" si="28"/>
        <v>0.5165091541407792</v>
      </c>
      <c r="AL102" s="21">
        <f t="shared" si="29"/>
        <v>0.5358914278208922</v>
      </c>
      <c r="AM102" s="21">
        <f t="shared" si="37"/>
        <v>2.683</v>
      </c>
    </row>
    <row r="103" spans="1:39" ht="12.75">
      <c r="A103" s="12" t="s">
        <v>242</v>
      </c>
      <c r="B103" s="13" t="s">
        <v>243</v>
      </c>
      <c r="C103" s="14" t="s">
        <v>227</v>
      </c>
      <c r="D103" s="15"/>
      <c r="E103" s="15"/>
      <c r="F103" s="33">
        <v>484841526</v>
      </c>
      <c r="G103" s="31">
        <v>116.77</v>
      </c>
      <c r="H103" s="18">
        <f t="shared" si="30"/>
        <v>1.1677</v>
      </c>
      <c r="I103" s="16">
        <v>1399176.47</v>
      </c>
      <c r="J103" s="16">
        <v>127027.3</v>
      </c>
      <c r="L103" s="16">
        <v>60949.26</v>
      </c>
      <c r="M103" s="19">
        <f t="shared" si="31"/>
        <v>1587153.03</v>
      </c>
      <c r="N103" s="16">
        <v>5924142</v>
      </c>
      <c r="Q103" s="19">
        <f t="shared" si="32"/>
        <v>5924142</v>
      </c>
      <c r="R103" s="16">
        <v>3413539.9</v>
      </c>
      <c r="S103" s="16">
        <v>96968.31</v>
      </c>
      <c r="U103" s="20">
        <f t="shared" si="33"/>
        <v>3510508.21</v>
      </c>
      <c r="V103" s="19">
        <f t="shared" si="34"/>
        <v>11021803.240000002</v>
      </c>
      <c r="W103" s="21">
        <f t="shared" si="35"/>
        <v>0.7040527093795179</v>
      </c>
      <c r="X103" s="21">
        <f t="shared" si="36"/>
        <v>0</v>
      </c>
      <c r="Y103" s="21">
        <f t="shared" si="19"/>
        <v>0.020000000990014206</v>
      </c>
      <c r="Z103" s="21">
        <f t="shared" si="20"/>
        <v>0.7240527103695321</v>
      </c>
      <c r="AA103" s="22">
        <f t="shared" si="21"/>
        <v>1.2218718245680962</v>
      </c>
      <c r="AB103" s="22">
        <f t="shared" si="22"/>
        <v>0.3273550108412125</v>
      </c>
      <c r="AC103" s="23"/>
      <c r="AD103" s="22">
        <f t="shared" si="23"/>
        <v>2.2732795457788413</v>
      </c>
      <c r="AE103" s="32">
        <v>234020.38116591927</v>
      </c>
      <c r="AF103" s="25">
        <f t="shared" si="24"/>
        <v>5319.937457998522</v>
      </c>
      <c r="AG103" s="26"/>
      <c r="AH103" s="27">
        <f t="shared" si="25"/>
        <v>415210692.8149354</v>
      </c>
      <c r="AI103" s="21">
        <f t="shared" si="26"/>
        <v>0.3822524461592838</v>
      </c>
      <c r="AJ103" s="21">
        <f t="shared" si="27"/>
        <v>1.4267797295481657</v>
      </c>
      <c r="AK103" s="21">
        <f t="shared" si="28"/>
        <v>0.822122348742463</v>
      </c>
      <c r="AL103" s="21">
        <f t="shared" si="29"/>
        <v>0.8454763498985026</v>
      </c>
      <c r="AM103" s="21">
        <f t="shared" si="37"/>
        <v>2.654</v>
      </c>
    </row>
    <row r="104" spans="1:39" ht="12.75">
      <c r="A104" s="12" t="s">
        <v>244</v>
      </c>
      <c r="B104" s="13" t="s">
        <v>245</v>
      </c>
      <c r="C104" s="14" t="s">
        <v>227</v>
      </c>
      <c r="D104" s="15"/>
      <c r="E104" s="15"/>
      <c r="F104" s="33">
        <v>1408433780</v>
      </c>
      <c r="G104" s="31">
        <v>90.51</v>
      </c>
      <c r="H104" s="18">
        <f t="shared" si="30"/>
        <v>0.9051</v>
      </c>
      <c r="I104" s="16">
        <v>5326613.42</v>
      </c>
      <c r="J104" s="16">
        <v>484337.46</v>
      </c>
      <c r="L104" s="16">
        <v>239386.39</v>
      </c>
      <c r="M104" s="19">
        <f t="shared" si="31"/>
        <v>6050337.27</v>
      </c>
      <c r="N104" s="16">
        <v>28770728</v>
      </c>
      <c r="Q104" s="19">
        <f t="shared" si="32"/>
        <v>28770728</v>
      </c>
      <c r="R104" s="16">
        <v>10649000</v>
      </c>
      <c r="S104" s="16">
        <v>325000</v>
      </c>
      <c r="U104" s="20">
        <f t="shared" si="33"/>
        <v>10974000</v>
      </c>
      <c r="V104" s="19">
        <f t="shared" si="34"/>
        <v>45795065.27</v>
      </c>
      <c r="W104" s="21">
        <f t="shared" si="35"/>
        <v>0.7560880853056506</v>
      </c>
      <c r="X104" s="21">
        <f t="shared" si="36"/>
        <v>0</v>
      </c>
      <c r="Y104" s="21">
        <f t="shared" si="19"/>
        <v>0.023075277277146818</v>
      </c>
      <c r="Z104" s="21">
        <f t="shared" si="20"/>
        <v>0.7791633625827975</v>
      </c>
      <c r="AA104" s="22">
        <f t="shared" si="21"/>
        <v>2.0427462340472977</v>
      </c>
      <c r="AB104" s="22">
        <f t="shared" si="22"/>
        <v>0.42957910807847843</v>
      </c>
      <c r="AC104" s="23"/>
      <c r="AD104" s="22">
        <f t="shared" si="23"/>
        <v>3.251488704708574</v>
      </c>
      <c r="AE104" s="32">
        <v>209668.30261881667</v>
      </c>
      <c r="AF104" s="25">
        <f t="shared" si="24"/>
        <v>6817.341177005015</v>
      </c>
      <c r="AG104" s="26"/>
      <c r="AH104" s="27">
        <f t="shared" si="25"/>
        <v>1556108474.2017457</v>
      </c>
      <c r="AI104" s="21">
        <f t="shared" si="26"/>
        <v>0.38881205072183084</v>
      </c>
      <c r="AJ104" s="21">
        <f t="shared" si="27"/>
        <v>1.8488896164362087</v>
      </c>
      <c r="AK104" s="21">
        <f t="shared" si="28"/>
        <v>0.6843353260101444</v>
      </c>
      <c r="AL104" s="21">
        <f t="shared" si="29"/>
        <v>0.7052207594736899</v>
      </c>
      <c r="AM104" s="21">
        <f t="shared" si="37"/>
        <v>2.943</v>
      </c>
    </row>
    <row r="105" spans="1:39" ht="12.75">
      <c r="A105" s="12" t="s">
        <v>246</v>
      </c>
      <c r="B105" s="13" t="s">
        <v>247</v>
      </c>
      <c r="C105" s="14" t="s">
        <v>227</v>
      </c>
      <c r="D105" s="15"/>
      <c r="E105" s="15"/>
      <c r="F105" s="33">
        <v>519113497</v>
      </c>
      <c r="G105" s="31">
        <v>110.91</v>
      </c>
      <c r="H105" s="18">
        <f t="shared" si="30"/>
        <v>1.1091</v>
      </c>
      <c r="I105" s="16">
        <v>1588529.1400000001</v>
      </c>
      <c r="J105" s="16">
        <v>144357.26</v>
      </c>
      <c r="L105" s="16">
        <v>70368.94</v>
      </c>
      <c r="M105" s="19">
        <f t="shared" si="31"/>
        <v>1803255.34</v>
      </c>
      <c r="N105" s="16">
        <v>4755143</v>
      </c>
      <c r="O105" s="16">
        <v>1969680</v>
      </c>
      <c r="Q105" s="19">
        <f t="shared" si="32"/>
        <v>6724823</v>
      </c>
      <c r="R105" s="16">
        <v>3691644</v>
      </c>
      <c r="S105" s="16">
        <v>181690</v>
      </c>
      <c r="U105" s="20">
        <f t="shared" si="33"/>
        <v>3873334</v>
      </c>
      <c r="V105" s="19">
        <f t="shared" si="34"/>
        <v>12401412.34</v>
      </c>
      <c r="W105" s="21">
        <f t="shared" si="35"/>
        <v>0.711143906165861</v>
      </c>
      <c r="X105" s="21">
        <f t="shared" si="36"/>
        <v>0</v>
      </c>
      <c r="Y105" s="21">
        <f t="shared" si="19"/>
        <v>0.03500005317719566</v>
      </c>
      <c r="Z105" s="21">
        <f t="shared" si="20"/>
        <v>0.7461439593430567</v>
      </c>
      <c r="AA105" s="22">
        <f t="shared" si="21"/>
        <v>1.295443682135662</v>
      </c>
      <c r="AB105" s="22">
        <f t="shared" si="22"/>
        <v>0.34737207767109934</v>
      </c>
      <c r="AC105" s="23"/>
      <c r="AD105" s="22">
        <f t="shared" si="23"/>
        <v>2.388959719149818</v>
      </c>
      <c r="AE105" s="32">
        <v>272639.815611555</v>
      </c>
      <c r="AF105" s="25">
        <f t="shared" si="24"/>
        <v>6513.255373324387</v>
      </c>
      <c r="AG105" s="26"/>
      <c r="AH105" s="27">
        <f t="shared" si="25"/>
        <v>468049316.562979</v>
      </c>
      <c r="AI105" s="21">
        <f t="shared" si="26"/>
        <v>0.3852703713450163</v>
      </c>
      <c r="AJ105" s="21">
        <f t="shared" si="27"/>
        <v>1.436776587856663</v>
      </c>
      <c r="AK105" s="21">
        <f t="shared" si="28"/>
        <v>0.7887297063285565</v>
      </c>
      <c r="AL105" s="21">
        <f t="shared" si="29"/>
        <v>0.8275482653073842</v>
      </c>
      <c r="AM105" s="21">
        <f t="shared" si="37"/>
        <v>2.65</v>
      </c>
    </row>
    <row r="106" spans="1:39" ht="12.75">
      <c r="A106" s="12" t="s">
        <v>248</v>
      </c>
      <c r="B106" s="13" t="s">
        <v>249</v>
      </c>
      <c r="C106" s="14" t="s">
        <v>227</v>
      </c>
      <c r="D106" s="15"/>
      <c r="E106" s="15"/>
      <c r="F106" s="33">
        <v>611846219</v>
      </c>
      <c r="G106" s="31">
        <v>93.49</v>
      </c>
      <c r="H106" s="18">
        <f t="shared" si="30"/>
        <v>0.9349</v>
      </c>
      <c r="I106" s="16">
        <v>1910842.43</v>
      </c>
      <c r="J106" s="16">
        <v>173709.58</v>
      </c>
      <c r="L106" s="16">
        <v>85441.56</v>
      </c>
      <c r="M106" s="19">
        <f t="shared" si="31"/>
        <v>2169993.57</v>
      </c>
      <c r="N106" s="16">
        <v>7956986</v>
      </c>
      <c r="Q106" s="19">
        <f t="shared" si="32"/>
        <v>7956986</v>
      </c>
      <c r="R106" s="16">
        <v>3974958</v>
      </c>
      <c r="S106" s="16">
        <v>61846</v>
      </c>
      <c r="U106" s="20">
        <f t="shared" si="33"/>
        <v>4036804</v>
      </c>
      <c r="V106" s="19">
        <f t="shared" si="34"/>
        <v>14163783.57</v>
      </c>
      <c r="W106" s="21">
        <f t="shared" si="35"/>
        <v>0.6496661867906386</v>
      </c>
      <c r="X106" s="21">
        <f t="shared" si="36"/>
        <v>0</v>
      </c>
      <c r="Y106" s="21">
        <f t="shared" si="19"/>
        <v>0.01010809547880854</v>
      </c>
      <c r="Z106" s="21">
        <f t="shared" si="20"/>
        <v>0.6597742822694472</v>
      </c>
      <c r="AA106" s="22">
        <f t="shared" si="21"/>
        <v>1.300487892693834</v>
      </c>
      <c r="AB106" s="22">
        <f t="shared" si="22"/>
        <v>0.35466323115416687</v>
      </c>
      <c r="AC106" s="23"/>
      <c r="AD106" s="22">
        <f t="shared" si="23"/>
        <v>2.314925406117448</v>
      </c>
      <c r="AE106" s="32">
        <v>194848.93171344785</v>
      </c>
      <c r="AF106" s="25">
        <f t="shared" si="24"/>
        <v>4510.607423783041</v>
      </c>
      <c r="AG106" s="26"/>
      <c r="AH106" s="27">
        <f t="shared" si="25"/>
        <v>654450977.6446679</v>
      </c>
      <c r="AI106" s="21">
        <f t="shared" si="26"/>
        <v>0.3315746548060306</v>
      </c>
      <c r="AJ106" s="21">
        <f t="shared" si="27"/>
        <v>1.2158261308794653</v>
      </c>
      <c r="AK106" s="21">
        <f t="shared" si="28"/>
        <v>0.6073729180305681</v>
      </c>
      <c r="AL106" s="21">
        <f t="shared" si="29"/>
        <v>0.6168229764937061</v>
      </c>
      <c r="AM106" s="21">
        <f t="shared" si="37"/>
        <v>2.165</v>
      </c>
    </row>
    <row r="107" spans="1:39" ht="12.75">
      <c r="A107" s="12" t="s">
        <v>250</v>
      </c>
      <c r="B107" s="13" t="s">
        <v>251</v>
      </c>
      <c r="C107" s="14" t="s">
        <v>227</v>
      </c>
      <c r="D107" s="15"/>
      <c r="E107" s="15"/>
      <c r="F107" s="33">
        <v>5220759152</v>
      </c>
      <c r="G107" s="31">
        <v>103.05</v>
      </c>
      <c r="H107" s="18">
        <f t="shared" si="30"/>
        <v>1.0305</v>
      </c>
      <c r="I107" s="16">
        <v>17108860.48</v>
      </c>
      <c r="J107" s="16">
        <v>1554502.41</v>
      </c>
      <c r="L107" s="16">
        <v>754704.87</v>
      </c>
      <c r="M107" s="19">
        <f t="shared" si="31"/>
        <v>19418067.76</v>
      </c>
      <c r="N107" s="16">
        <v>55379394</v>
      </c>
      <c r="O107" s="16">
        <v>31835589</v>
      </c>
      <c r="Q107" s="19">
        <f t="shared" si="32"/>
        <v>87214983</v>
      </c>
      <c r="R107" s="16">
        <v>21940156.71</v>
      </c>
      <c r="S107" s="16">
        <v>1566227</v>
      </c>
      <c r="U107" s="20">
        <f t="shared" si="33"/>
        <v>23506383.71</v>
      </c>
      <c r="V107" s="19">
        <f t="shared" si="34"/>
        <v>130139434.47000001</v>
      </c>
      <c r="W107" s="21">
        <f t="shared" si="35"/>
        <v>0.4202483981969372</v>
      </c>
      <c r="X107" s="21">
        <f t="shared" si="36"/>
        <v>0</v>
      </c>
      <c r="Y107" s="21">
        <f t="shared" si="19"/>
        <v>0.029999985718552065</v>
      </c>
      <c r="Z107" s="21">
        <f t="shared" si="20"/>
        <v>0.4502483839154892</v>
      </c>
      <c r="AA107" s="22">
        <f t="shared" si="21"/>
        <v>1.67054216562718</v>
      </c>
      <c r="AB107" s="22">
        <f t="shared" si="22"/>
        <v>0.3719395435539525</v>
      </c>
      <c r="AC107" s="23"/>
      <c r="AD107" s="22">
        <f t="shared" si="23"/>
        <v>2.492730093096622</v>
      </c>
      <c r="AE107" s="32">
        <v>271234.94174182083</v>
      </c>
      <c r="AF107" s="25">
        <f t="shared" si="24"/>
        <v>6761.155015791458</v>
      </c>
      <c r="AG107" s="26"/>
      <c r="AH107" s="27">
        <f t="shared" si="25"/>
        <v>5066238866.569627</v>
      </c>
      <c r="AI107" s="21">
        <f t="shared" si="26"/>
        <v>0.38328369963234804</v>
      </c>
      <c r="AJ107" s="21">
        <f t="shared" si="27"/>
        <v>1.7214937016788088</v>
      </c>
      <c r="AK107" s="21">
        <f t="shared" si="28"/>
        <v>0.43306597434194377</v>
      </c>
      <c r="AL107" s="21">
        <f t="shared" si="29"/>
        <v>0.4639809596249116</v>
      </c>
      <c r="AM107" s="21">
        <f t="shared" si="37"/>
        <v>2.568</v>
      </c>
    </row>
    <row r="108" spans="1:39" ht="12.75">
      <c r="A108" s="12" t="s">
        <v>252</v>
      </c>
      <c r="B108" s="13" t="s">
        <v>253</v>
      </c>
      <c r="C108" s="14" t="s">
        <v>227</v>
      </c>
      <c r="D108" s="15"/>
      <c r="E108" s="15"/>
      <c r="F108" s="33">
        <v>56013453</v>
      </c>
      <c r="G108" s="31">
        <v>113.48</v>
      </c>
      <c r="H108" s="18">
        <f t="shared" si="30"/>
        <v>1.1348</v>
      </c>
      <c r="I108" s="16">
        <v>185651.88999999998</v>
      </c>
      <c r="J108" s="16">
        <v>16874.24</v>
      </c>
      <c r="L108" s="16">
        <v>8284.78</v>
      </c>
      <c r="M108" s="19">
        <f t="shared" si="31"/>
        <v>210810.90999999997</v>
      </c>
      <c r="O108" s="16">
        <v>865434</v>
      </c>
      <c r="Q108" s="19">
        <f t="shared" si="32"/>
        <v>865434</v>
      </c>
      <c r="R108" s="16">
        <v>319003</v>
      </c>
      <c r="U108" s="20">
        <f t="shared" si="33"/>
        <v>319003</v>
      </c>
      <c r="V108" s="19">
        <f t="shared" si="34"/>
        <v>1395247.91</v>
      </c>
      <c r="W108" s="21">
        <f t="shared" si="35"/>
        <v>0.5695113993418688</v>
      </c>
      <c r="X108" s="21">
        <f t="shared" si="36"/>
        <v>0</v>
      </c>
      <c r="Y108" s="21">
        <f t="shared" si="19"/>
        <v>0</v>
      </c>
      <c r="Z108" s="21">
        <f t="shared" si="20"/>
        <v>0.5695113993418688</v>
      </c>
      <c r="AA108" s="22">
        <f t="shared" si="21"/>
        <v>1.5450466872663609</v>
      </c>
      <c r="AB108" s="22">
        <f t="shared" si="22"/>
        <v>0.376357640369002</v>
      </c>
      <c r="AC108" s="23"/>
      <c r="AD108" s="22">
        <f t="shared" si="23"/>
        <v>2.4909157269772315</v>
      </c>
      <c r="AE108" s="32">
        <v>207831.68316831684</v>
      </c>
      <c r="AF108" s="25">
        <f t="shared" si="24"/>
        <v>5176.9120816810955</v>
      </c>
      <c r="AG108" s="26"/>
      <c r="AH108" s="27">
        <f t="shared" si="25"/>
        <v>49359757.66654917</v>
      </c>
      <c r="AI108" s="21">
        <f t="shared" si="26"/>
        <v>0.4270906502907435</v>
      </c>
      <c r="AJ108" s="21">
        <f t="shared" si="27"/>
        <v>1.7533189807098664</v>
      </c>
      <c r="AK108" s="21">
        <f t="shared" si="28"/>
        <v>0.6462815359731527</v>
      </c>
      <c r="AL108" s="21">
        <f t="shared" si="29"/>
        <v>0.6462815359731527</v>
      </c>
      <c r="AM108" s="21">
        <f t="shared" si="37"/>
        <v>2.8259999999999996</v>
      </c>
    </row>
    <row r="109" spans="1:39" ht="12.75">
      <c r="A109" s="12" t="s">
        <v>254</v>
      </c>
      <c r="B109" s="13" t="s">
        <v>255</v>
      </c>
      <c r="C109" s="14" t="s">
        <v>227</v>
      </c>
      <c r="D109" s="15"/>
      <c r="E109" s="15"/>
      <c r="F109" s="33">
        <v>1216613080</v>
      </c>
      <c r="G109" s="31">
        <v>106.85</v>
      </c>
      <c r="H109" s="18">
        <f t="shared" si="30"/>
        <v>1.0685</v>
      </c>
      <c r="I109" s="16">
        <v>4179729.93</v>
      </c>
      <c r="J109" s="16">
        <v>380042</v>
      </c>
      <c r="L109" s="16">
        <v>187703.53</v>
      </c>
      <c r="M109" s="19">
        <f t="shared" si="31"/>
        <v>4747475.46</v>
      </c>
      <c r="N109" s="16">
        <v>17516136</v>
      </c>
      <c r="Q109" s="19">
        <f t="shared" si="32"/>
        <v>17516136</v>
      </c>
      <c r="R109" s="16">
        <v>5342292</v>
      </c>
      <c r="S109" s="16">
        <v>121662</v>
      </c>
      <c r="U109" s="20">
        <f t="shared" si="33"/>
        <v>5463954</v>
      </c>
      <c r="V109" s="19">
        <f t="shared" si="34"/>
        <v>27727565.46</v>
      </c>
      <c r="W109" s="21">
        <f t="shared" si="35"/>
        <v>0.4391118333200889</v>
      </c>
      <c r="X109" s="21">
        <f t="shared" si="36"/>
        <v>0</v>
      </c>
      <c r="Y109" s="21">
        <f t="shared" si="19"/>
        <v>0.010000056879217508</v>
      </c>
      <c r="Z109" s="21">
        <f t="shared" si="20"/>
        <v>0.4491118901993064</v>
      </c>
      <c r="AA109" s="22">
        <f t="shared" si="21"/>
        <v>1.4397458228872568</v>
      </c>
      <c r="AB109" s="22">
        <f t="shared" si="22"/>
        <v>0.3902206492798844</v>
      </c>
      <c r="AC109" s="23"/>
      <c r="AD109" s="22">
        <f t="shared" si="23"/>
        <v>2.2790783623664477</v>
      </c>
      <c r="AE109" s="32">
        <v>227409.54148471614</v>
      </c>
      <c r="AF109" s="25">
        <f t="shared" si="24"/>
        <v>5182.841653934916</v>
      </c>
      <c r="AG109" s="26"/>
      <c r="AH109" s="27">
        <f t="shared" si="25"/>
        <v>1138617763.2194664</v>
      </c>
      <c r="AI109" s="21">
        <f t="shared" si="26"/>
        <v>0.41695076375555656</v>
      </c>
      <c r="AJ109" s="21">
        <f t="shared" si="27"/>
        <v>1.538368411755034</v>
      </c>
      <c r="AK109" s="21">
        <f t="shared" si="28"/>
        <v>0.46919099390251506</v>
      </c>
      <c r="AL109" s="21">
        <f t="shared" si="29"/>
        <v>0.47987605467795896</v>
      </c>
      <c r="AM109" s="21">
        <f t="shared" si="37"/>
        <v>2.435</v>
      </c>
    </row>
    <row r="110" spans="1:39" ht="12.75">
      <c r="A110" s="12" t="s">
        <v>256</v>
      </c>
      <c r="B110" s="13" t="s">
        <v>257</v>
      </c>
      <c r="C110" s="14" t="s">
        <v>227</v>
      </c>
      <c r="D110" s="15"/>
      <c r="E110" s="15"/>
      <c r="F110" s="33">
        <v>761429106</v>
      </c>
      <c r="G110" s="31">
        <v>98.03</v>
      </c>
      <c r="H110" s="18">
        <f t="shared" si="30"/>
        <v>0.9803000000000001</v>
      </c>
      <c r="I110" s="16">
        <v>2628549.4</v>
      </c>
      <c r="J110" s="16">
        <v>238982.31</v>
      </c>
      <c r="L110" s="16">
        <v>117852.13</v>
      </c>
      <c r="M110" s="19">
        <f t="shared" si="31"/>
        <v>2985383.84</v>
      </c>
      <c r="N110" s="16">
        <v>7837909</v>
      </c>
      <c r="O110" s="16">
        <v>2577490</v>
      </c>
      <c r="Q110" s="19">
        <f t="shared" si="32"/>
        <v>10415399</v>
      </c>
      <c r="R110" s="16">
        <v>2173103.24</v>
      </c>
      <c r="S110" s="16">
        <v>228428.73</v>
      </c>
      <c r="U110" s="20">
        <f t="shared" si="33"/>
        <v>2401531.97</v>
      </c>
      <c r="V110" s="19">
        <f t="shared" si="34"/>
        <v>15802314.810000002</v>
      </c>
      <c r="W110" s="21">
        <f t="shared" si="35"/>
        <v>0.285397973741235</v>
      </c>
      <c r="X110" s="21">
        <f t="shared" si="36"/>
        <v>0</v>
      </c>
      <c r="Y110" s="21">
        <f t="shared" si="19"/>
        <v>0.02999999976360242</v>
      </c>
      <c r="Z110" s="21">
        <f t="shared" si="20"/>
        <v>0.3153979735048374</v>
      </c>
      <c r="AA110" s="22">
        <f t="shared" si="21"/>
        <v>1.367875080940234</v>
      </c>
      <c r="AB110" s="22">
        <f t="shared" si="22"/>
        <v>0.3920764016604324</v>
      </c>
      <c r="AC110" s="23"/>
      <c r="AD110" s="22">
        <f t="shared" si="23"/>
        <v>2.075349456105504</v>
      </c>
      <c r="AE110" s="32">
        <v>277806.98512843624</v>
      </c>
      <c r="AF110" s="25">
        <f t="shared" si="24"/>
        <v>5765.4657548861005</v>
      </c>
      <c r="AG110" s="26"/>
      <c r="AH110" s="27">
        <f t="shared" si="25"/>
        <v>776730700.8058757</v>
      </c>
      <c r="AI110" s="21">
        <f t="shared" si="26"/>
        <v>0.38435249654772197</v>
      </c>
      <c r="AJ110" s="21">
        <f t="shared" si="27"/>
        <v>1.3409279418457116</v>
      </c>
      <c r="AK110" s="21">
        <f t="shared" si="28"/>
        <v>0.27977563365853264</v>
      </c>
      <c r="AL110" s="21">
        <f t="shared" si="29"/>
        <v>0.30918463342679214</v>
      </c>
      <c r="AM110" s="21">
        <f t="shared" si="37"/>
        <v>2.0340000000000003</v>
      </c>
    </row>
    <row r="111" spans="1:39" ht="12.75">
      <c r="A111" s="12" t="s">
        <v>258</v>
      </c>
      <c r="B111" s="13" t="s">
        <v>259</v>
      </c>
      <c r="C111" s="14" t="s">
        <v>227</v>
      </c>
      <c r="D111" s="15"/>
      <c r="E111" s="15"/>
      <c r="F111" s="33">
        <v>1417517341</v>
      </c>
      <c r="G111" s="31">
        <v>103.99</v>
      </c>
      <c r="H111" s="18">
        <f t="shared" si="30"/>
        <v>1.0399</v>
      </c>
      <c r="I111" s="16">
        <v>4707238.91</v>
      </c>
      <c r="J111" s="16">
        <v>427684.07</v>
      </c>
      <c r="L111" s="16">
        <v>208405.09</v>
      </c>
      <c r="M111" s="19">
        <f t="shared" si="31"/>
        <v>5343328.07</v>
      </c>
      <c r="N111" s="16">
        <v>14139871</v>
      </c>
      <c r="O111" s="16">
        <v>5558278</v>
      </c>
      <c r="Q111" s="19">
        <f t="shared" si="32"/>
        <v>19698149</v>
      </c>
      <c r="R111" s="16">
        <v>5419761.94</v>
      </c>
      <c r="S111" s="16">
        <v>141751.73</v>
      </c>
      <c r="U111" s="20">
        <f t="shared" si="33"/>
        <v>5561513.670000001</v>
      </c>
      <c r="V111" s="19">
        <f t="shared" si="34"/>
        <v>30602990.740000002</v>
      </c>
      <c r="W111" s="21">
        <f t="shared" si="35"/>
        <v>0.3823418439577312</v>
      </c>
      <c r="X111" s="21">
        <f t="shared" si="36"/>
        <v>0</v>
      </c>
      <c r="Y111" s="21">
        <f t="shared" si="19"/>
        <v>0.009999999710761917</v>
      </c>
      <c r="Z111" s="21">
        <f t="shared" si="20"/>
        <v>0.3923418436684932</v>
      </c>
      <c r="AA111" s="22">
        <f t="shared" si="21"/>
        <v>1.3896231411252977</v>
      </c>
      <c r="AB111" s="22">
        <f t="shared" si="22"/>
        <v>0.37694974978087414</v>
      </c>
      <c r="AC111" s="23"/>
      <c r="AD111" s="22">
        <f t="shared" si="23"/>
        <v>2.1589147345746653</v>
      </c>
      <c r="AE111" s="32">
        <v>310340.47556142666</v>
      </c>
      <c r="AF111" s="25">
        <f t="shared" si="24"/>
        <v>6699.986254244729</v>
      </c>
      <c r="AG111" s="26"/>
      <c r="AH111" s="27">
        <f t="shared" si="25"/>
        <v>1363128513.3185883</v>
      </c>
      <c r="AI111" s="21">
        <f t="shared" si="26"/>
        <v>0.39199004479713107</v>
      </c>
      <c r="AJ111" s="21">
        <f t="shared" si="27"/>
        <v>1.4450691044561974</v>
      </c>
      <c r="AK111" s="21">
        <f t="shared" si="28"/>
        <v>0.39759728353164464</v>
      </c>
      <c r="AL111" s="21">
        <f t="shared" si="29"/>
        <v>0.40799628323086606</v>
      </c>
      <c r="AM111" s="21">
        <f t="shared" si="37"/>
        <v>2.245</v>
      </c>
    </row>
    <row r="112" spans="1:39" ht="12.75">
      <c r="A112" s="12" t="s">
        <v>260</v>
      </c>
      <c r="B112" s="13" t="s">
        <v>261</v>
      </c>
      <c r="C112" s="14" t="s">
        <v>227</v>
      </c>
      <c r="D112" s="15"/>
      <c r="E112" s="15"/>
      <c r="F112" s="33">
        <v>950023617</v>
      </c>
      <c r="G112" s="31">
        <v>84.23</v>
      </c>
      <c r="H112" s="18">
        <f t="shared" si="30"/>
        <v>0.8423</v>
      </c>
      <c r="I112" s="16">
        <v>3939201.02</v>
      </c>
      <c r="J112" s="16">
        <v>357783.25</v>
      </c>
      <c r="L112" s="16">
        <v>172818.06</v>
      </c>
      <c r="M112" s="19">
        <f t="shared" si="31"/>
        <v>4469802.329999999</v>
      </c>
      <c r="N112" s="16">
        <v>10268077</v>
      </c>
      <c r="O112" s="16">
        <v>8977843</v>
      </c>
      <c r="Q112" s="19">
        <f t="shared" si="32"/>
        <v>19245920</v>
      </c>
      <c r="R112" s="16">
        <v>4090181.45</v>
      </c>
      <c r="U112" s="20">
        <f t="shared" si="33"/>
        <v>4090181.45</v>
      </c>
      <c r="V112" s="19">
        <f t="shared" si="34"/>
        <v>27805903.779999997</v>
      </c>
      <c r="W112" s="21">
        <f t="shared" si="35"/>
        <v>0.43053471269651605</v>
      </c>
      <c r="X112" s="21">
        <f t="shared" si="36"/>
        <v>0</v>
      </c>
      <c r="Y112" s="21">
        <f t="shared" si="19"/>
        <v>0</v>
      </c>
      <c r="Z112" s="21">
        <f t="shared" si="20"/>
        <v>0.43053471269651605</v>
      </c>
      <c r="AA112" s="22">
        <f t="shared" si="21"/>
        <v>2.0258359535076695</v>
      </c>
      <c r="AB112" s="22">
        <f t="shared" si="22"/>
        <v>0.4704938119448876</v>
      </c>
      <c r="AC112" s="23"/>
      <c r="AD112" s="22">
        <f t="shared" si="23"/>
        <v>2.926864478149073</v>
      </c>
      <c r="AE112" s="32">
        <v>239381.18952760386</v>
      </c>
      <c r="AF112" s="25">
        <f t="shared" si="24"/>
        <v>7006.363003654146</v>
      </c>
      <c r="AG112" s="26"/>
      <c r="AH112" s="27">
        <f t="shared" si="25"/>
        <v>1127892220.1115992</v>
      </c>
      <c r="AI112" s="21">
        <f t="shared" si="26"/>
        <v>0.3962969378011788</v>
      </c>
      <c r="AJ112" s="21">
        <f t="shared" si="27"/>
        <v>1.7063616236395098</v>
      </c>
      <c r="AK112" s="21">
        <f t="shared" si="28"/>
        <v>0.36263938850427546</v>
      </c>
      <c r="AL112" s="21">
        <f t="shared" si="29"/>
        <v>0.36263938850427546</v>
      </c>
      <c r="AM112" s="21">
        <f t="shared" si="37"/>
        <v>2.465</v>
      </c>
    </row>
    <row r="113" spans="1:39" ht="12.75">
      <c r="A113" s="12" t="s">
        <v>262</v>
      </c>
      <c r="B113" s="13" t="s">
        <v>263</v>
      </c>
      <c r="C113" s="14" t="s">
        <v>227</v>
      </c>
      <c r="D113" s="15"/>
      <c r="E113" s="15"/>
      <c r="F113" s="33">
        <v>1530768839</v>
      </c>
      <c r="G113" s="31">
        <v>99.77</v>
      </c>
      <c r="H113" s="18">
        <f t="shared" si="30"/>
        <v>0.9976999999999999</v>
      </c>
      <c r="I113" s="16">
        <v>4848437.12</v>
      </c>
      <c r="J113" s="16">
        <v>440205.8</v>
      </c>
      <c r="L113" s="16">
        <v>208650.55</v>
      </c>
      <c r="M113" s="19">
        <f t="shared" si="31"/>
        <v>5497293.47</v>
      </c>
      <c r="N113" s="16">
        <v>23452512</v>
      </c>
      <c r="Q113" s="19">
        <f t="shared" si="32"/>
        <v>23452512</v>
      </c>
      <c r="R113" s="16">
        <v>10578989.7</v>
      </c>
      <c r="U113" s="20">
        <f t="shared" si="33"/>
        <v>10578989.7</v>
      </c>
      <c r="V113" s="19">
        <f t="shared" si="34"/>
        <v>39528795.169999994</v>
      </c>
      <c r="W113" s="21">
        <f t="shared" si="35"/>
        <v>0.6910899562673943</v>
      </c>
      <c r="X113" s="21">
        <f t="shared" si="36"/>
        <v>0</v>
      </c>
      <c r="Y113" s="21">
        <f t="shared" si="19"/>
        <v>0</v>
      </c>
      <c r="Z113" s="21">
        <f t="shared" si="20"/>
        <v>0.6910899562673943</v>
      </c>
      <c r="AA113" s="22">
        <f t="shared" si="21"/>
        <v>1.5320740403443762</v>
      </c>
      <c r="AB113" s="22">
        <f t="shared" si="22"/>
        <v>0.35911976582899335</v>
      </c>
      <c r="AC113" s="23"/>
      <c r="AD113" s="22">
        <f t="shared" si="23"/>
        <v>2.5822837624407633</v>
      </c>
      <c r="AE113" s="32">
        <v>202876.59343003412</v>
      </c>
      <c r="AF113" s="25">
        <f t="shared" si="24"/>
        <v>5238.849329936736</v>
      </c>
      <c r="AG113" s="26"/>
      <c r="AH113" s="27">
        <f t="shared" si="25"/>
        <v>1534297723.764659</v>
      </c>
      <c r="AI113" s="21">
        <f t="shared" si="26"/>
        <v>0.3582937903675866</v>
      </c>
      <c r="AJ113" s="21">
        <f t="shared" si="27"/>
        <v>1.5285502700515838</v>
      </c>
      <c r="AK113" s="21">
        <f t="shared" si="28"/>
        <v>0.6895004493679792</v>
      </c>
      <c r="AL113" s="21">
        <f t="shared" si="29"/>
        <v>0.6895004493679792</v>
      </c>
      <c r="AM113" s="21">
        <f t="shared" si="37"/>
        <v>2.577</v>
      </c>
    </row>
    <row r="114" spans="1:39" ht="12.75">
      <c r="A114" s="12" t="s">
        <v>264</v>
      </c>
      <c r="B114" s="13" t="s">
        <v>265</v>
      </c>
      <c r="C114" s="14" t="s">
        <v>227</v>
      </c>
      <c r="D114" s="15"/>
      <c r="E114" s="15"/>
      <c r="F114" s="33">
        <v>2975894377</v>
      </c>
      <c r="G114" s="31">
        <v>94.54</v>
      </c>
      <c r="H114" s="18">
        <f t="shared" si="30"/>
        <v>0.9454</v>
      </c>
      <c r="I114" s="16">
        <v>10298023.22</v>
      </c>
      <c r="J114" s="16">
        <v>935504.88</v>
      </c>
      <c r="L114" s="16">
        <v>452307.69</v>
      </c>
      <c r="M114" s="19">
        <f t="shared" si="31"/>
        <v>11685835.790000001</v>
      </c>
      <c r="N114" s="16">
        <v>40898852</v>
      </c>
      <c r="O114" s="16">
        <v>19229340</v>
      </c>
      <c r="Q114" s="19">
        <f t="shared" si="32"/>
        <v>60128192</v>
      </c>
      <c r="R114" s="16">
        <v>12274462</v>
      </c>
      <c r="S114" s="16">
        <v>890463</v>
      </c>
      <c r="U114" s="20">
        <f t="shared" si="33"/>
        <v>13164925</v>
      </c>
      <c r="V114" s="19">
        <f t="shared" si="34"/>
        <v>84978952.78999999</v>
      </c>
      <c r="W114" s="21">
        <f t="shared" si="35"/>
        <v>0.41246295886260215</v>
      </c>
      <c r="X114" s="21">
        <f t="shared" si="36"/>
        <v>0</v>
      </c>
      <c r="Y114" s="21">
        <f t="shared" si="19"/>
        <v>0.02992253377277711</v>
      </c>
      <c r="Z114" s="21">
        <f t="shared" si="20"/>
        <v>0.4423854926353793</v>
      </c>
      <c r="AA114" s="22">
        <f t="shared" si="21"/>
        <v>2.020508270210022</v>
      </c>
      <c r="AB114" s="22">
        <f t="shared" si="22"/>
        <v>0.392683150326743</v>
      </c>
      <c r="AC114" s="23"/>
      <c r="AD114" s="22">
        <f t="shared" si="23"/>
        <v>2.8555769131721433</v>
      </c>
      <c r="AE114" s="32">
        <v>330012.8929616902</v>
      </c>
      <c r="AF114" s="25">
        <f t="shared" si="24"/>
        <v>9423.771981905522</v>
      </c>
      <c r="AG114" s="26"/>
      <c r="AH114" s="27">
        <f t="shared" si="25"/>
        <v>3147762192.722657</v>
      </c>
      <c r="AI114" s="21">
        <f t="shared" si="26"/>
        <v>0.3712426503189028</v>
      </c>
      <c r="AJ114" s="21">
        <f t="shared" si="27"/>
        <v>1.9101885186565544</v>
      </c>
      <c r="AK114" s="21">
        <f t="shared" si="28"/>
        <v>0.389942481308704</v>
      </c>
      <c r="AL114" s="21">
        <f t="shared" si="29"/>
        <v>0.4182312447374876</v>
      </c>
      <c r="AM114" s="21">
        <f t="shared" si="37"/>
        <v>2.699</v>
      </c>
    </row>
    <row r="115" spans="1:39" ht="12.75">
      <c r="A115" s="12" t="s">
        <v>266</v>
      </c>
      <c r="B115" s="13" t="s">
        <v>267</v>
      </c>
      <c r="C115" s="14" t="s">
        <v>227</v>
      </c>
      <c r="D115" s="15"/>
      <c r="E115" s="15"/>
      <c r="F115" s="33">
        <v>450990502</v>
      </c>
      <c r="G115" s="31">
        <v>97.84</v>
      </c>
      <c r="H115" s="18">
        <f t="shared" si="30"/>
        <v>0.9784</v>
      </c>
      <c r="I115" s="16">
        <v>1545751.02</v>
      </c>
      <c r="J115" s="16">
        <v>140513.25</v>
      </c>
      <c r="L115" s="16">
        <v>69004.8</v>
      </c>
      <c r="M115" s="19">
        <f t="shared" si="31"/>
        <v>1755269.07</v>
      </c>
      <c r="N115" s="16">
        <v>5738460</v>
      </c>
      <c r="O115" s="16">
        <v>2767542</v>
      </c>
      <c r="Q115" s="19">
        <f t="shared" si="32"/>
        <v>8506002</v>
      </c>
      <c r="R115" s="16">
        <v>2712922</v>
      </c>
      <c r="U115" s="20">
        <f t="shared" si="33"/>
        <v>2712922</v>
      </c>
      <c r="V115" s="19">
        <f t="shared" si="34"/>
        <v>12974193.07</v>
      </c>
      <c r="W115" s="21">
        <f t="shared" si="35"/>
        <v>0.6015474800398346</v>
      </c>
      <c r="X115" s="21">
        <f t="shared" si="36"/>
        <v>0</v>
      </c>
      <c r="Y115" s="21">
        <f t="shared" si="19"/>
        <v>0</v>
      </c>
      <c r="Z115" s="21">
        <f t="shared" si="20"/>
        <v>0.6015474800398346</v>
      </c>
      <c r="AA115" s="22">
        <f t="shared" si="21"/>
        <v>1.886071205996263</v>
      </c>
      <c r="AB115" s="22">
        <f t="shared" si="22"/>
        <v>0.38920311230856036</v>
      </c>
      <c r="AC115" s="23"/>
      <c r="AD115" s="22">
        <f t="shared" si="23"/>
        <v>2.876821798344658</v>
      </c>
      <c r="AE115" s="32">
        <v>286570.04548408056</v>
      </c>
      <c r="AF115" s="25">
        <f t="shared" si="24"/>
        <v>8244.10953601223</v>
      </c>
      <c r="AG115" s="26"/>
      <c r="AH115" s="27">
        <f t="shared" si="25"/>
        <v>460946956.2551104</v>
      </c>
      <c r="AI115" s="21">
        <f t="shared" si="26"/>
        <v>0.38079632508269545</v>
      </c>
      <c r="AJ115" s="21">
        <f t="shared" si="27"/>
        <v>1.8453320679467435</v>
      </c>
      <c r="AK115" s="21">
        <f t="shared" si="28"/>
        <v>0.5885540544709742</v>
      </c>
      <c r="AL115" s="21">
        <f t="shared" si="29"/>
        <v>0.5885540544709742</v>
      </c>
      <c r="AM115" s="21">
        <f t="shared" si="37"/>
        <v>2.815</v>
      </c>
    </row>
    <row r="116" spans="1:39" ht="12.75">
      <c r="A116" s="12" t="s">
        <v>268</v>
      </c>
      <c r="B116" s="13" t="s">
        <v>269</v>
      </c>
      <c r="C116" s="14" t="s">
        <v>227</v>
      </c>
      <c r="D116" s="15"/>
      <c r="E116" s="15"/>
      <c r="F116" s="33">
        <v>3878155000</v>
      </c>
      <c r="G116" s="31">
        <v>92.42</v>
      </c>
      <c r="H116" s="18">
        <f t="shared" si="30"/>
        <v>0.9242</v>
      </c>
      <c r="I116" s="16">
        <v>13666223.15</v>
      </c>
      <c r="L116" s="16">
        <v>595413.97</v>
      </c>
      <c r="M116" s="19">
        <f t="shared" si="31"/>
        <v>14261637.120000001</v>
      </c>
      <c r="N116" s="16">
        <v>58670676</v>
      </c>
      <c r="Q116" s="19">
        <f t="shared" si="32"/>
        <v>58670676</v>
      </c>
      <c r="R116" s="16">
        <v>14267502</v>
      </c>
      <c r="S116" s="16">
        <v>387815</v>
      </c>
      <c r="T116" s="16">
        <v>1394831</v>
      </c>
      <c r="U116" s="20">
        <f t="shared" si="33"/>
        <v>16050148</v>
      </c>
      <c r="V116" s="19">
        <f t="shared" si="34"/>
        <v>88982461.12</v>
      </c>
      <c r="W116" s="21">
        <f t="shared" si="35"/>
        <v>0.3678940630273932</v>
      </c>
      <c r="X116" s="21">
        <f t="shared" si="36"/>
        <v>0.03596635513536721</v>
      </c>
      <c r="Y116" s="21">
        <f t="shared" si="19"/>
        <v>0.00999998710727137</v>
      </c>
      <c r="Z116" s="21">
        <f t="shared" si="20"/>
        <v>0.41386040527003176</v>
      </c>
      <c r="AA116" s="22">
        <f t="shared" si="21"/>
        <v>1.5128502084109583</v>
      </c>
      <c r="AB116" s="22">
        <f t="shared" si="22"/>
        <v>0.3677428344148184</v>
      </c>
      <c r="AC116" s="23"/>
      <c r="AD116" s="22">
        <f t="shared" si="23"/>
        <v>2.2944534480958083</v>
      </c>
      <c r="AE116" s="32">
        <v>445708.92068808037</v>
      </c>
      <c r="AF116" s="25">
        <f t="shared" si="24"/>
        <v>10226.58369919827</v>
      </c>
      <c r="AG116" s="26"/>
      <c r="AH116" s="27">
        <f t="shared" si="25"/>
        <v>4196229171.1750703</v>
      </c>
      <c r="AI116" s="21">
        <f t="shared" si="26"/>
        <v>0.3398679275661752</v>
      </c>
      <c r="AJ116" s="21">
        <f t="shared" si="27"/>
        <v>1.3981761626134077</v>
      </c>
      <c r="AK116" s="21">
        <f t="shared" si="28"/>
        <v>0.3400076930499168</v>
      </c>
      <c r="AL116" s="21">
        <f t="shared" si="29"/>
        <v>0.38248978655056337</v>
      </c>
      <c r="AM116" s="21">
        <f t="shared" si="37"/>
        <v>2.12</v>
      </c>
    </row>
    <row r="117" spans="1:39" ht="12.75">
      <c r="A117" s="12" t="s">
        <v>270</v>
      </c>
      <c r="B117" s="13" t="s">
        <v>271</v>
      </c>
      <c r="C117" s="14" t="s">
        <v>227</v>
      </c>
      <c r="D117" s="15"/>
      <c r="E117" s="15"/>
      <c r="F117" s="33">
        <v>654512934</v>
      </c>
      <c r="G117" s="31">
        <v>110.53</v>
      </c>
      <c r="H117" s="18">
        <f t="shared" si="30"/>
        <v>1.1053</v>
      </c>
      <c r="I117" s="16">
        <v>2049328.08</v>
      </c>
      <c r="J117" s="16">
        <v>186290.73</v>
      </c>
      <c r="L117" s="16">
        <v>91676.74</v>
      </c>
      <c r="M117" s="19">
        <f t="shared" si="31"/>
        <v>2327295.5500000003</v>
      </c>
      <c r="N117" s="16">
        <v>7274159</v>
      </c>
      <c r="O117" s="16">
        <v>2317124</v>
      </c>
      <c r="Q117" s="19">
        <f t="shared" si="32"/>
        <v>9591283</v>
      </c>
      <c r="R117" s="16">
        <v>4498309</v>
      </c>
      <c r="U117" s="20">
        <f t="shared" si="33"/>
        <v>4498309</v>
      </c>
      <c r="V117" s="19">
        <f t="shared" si="34"/>
        <v>16416887.55</v>
      </c>
      <c r="W117" s="21">
        <f t="shared" si="35"/>
        <v>0.6872757995031463</v>
      </c>
      <c r="X117" s="21">
        <f t="shared" si="36"/>
        <v>0</v>
      </c>
      <c r="Y117" s="21">
        <f t="shared" si="19"/>
        <v>0</v>
      </c>
      <c r="Z117" s="21">
        <f t="shared" si="20"/>
        <v>0.6872757995031463</v>
      </c>
      <c r="AA117" s="22">
        <f t="shared" si="21"/>
        <v>1.4654077103386929</v>
      </c>
      <c r="AB117" s="22">
        <f t="shared" si="22"/>
        <v>0.35557670889357856</v>
      </c>
      <c r="AC117" s="23"/>
      <c r="AD117" s="22">
        <f t="shared" si="23"/>
        <v>2.5082602187354177</v>
      </c>
      <c r="AE117" s="32">
        <v>174109.34547908232</v>
      </c>
      <c r="AF117" s="25">
        <f t="shared" si="24"/>
        <v>4367.115449752434</v>
      </c>
      <c r="AG117" s="26"/>
      <c r="AH117" s="27">
        <f t="shared" si="25"/>
        <v>592158630.236135</v>
      </c>
      <c r="AI117" s="21">
        <f t="shared" si="26"/>
        <v>0.3930189363400724</v>
      </c>
      <c r="AJ117" s="21">
        <f t="shared" si="27"/>
        <v>1.619715142237357</v>
      </c>
      <c r="AK117" s="21">
        <f t="shared" si="28"/>
        <v>0.7596459411908275</v>
      </c>
      <c r="AL117" s="21">
        <f t="shared" si="29"/>
        <v>0.7596459411908275</v>
      </c>
      <c r="AM117" s="21">
        <f t="shared" si="37"/>
        <v>2.7729999999999997</v>
      </c>
    </row>
    <row r="118" spans="1:39" ht="12.75">
      <c r="A118" s="12" t="s">
        <v>272</v>
      </c>
      <c r="B118" s="13" t="s">
        <v>273</v>
      </c>
      <c r="C118" s="14" t="s">
        <v>227</v>
      </c>
      <c r="D118" s="15"/>
      <c r="E118" s="15"/>
      <c r="F118" s="33">
        <v>3358044200</v>
      </c>
      <c r="G118" s="31">
        <v>52.61</v>
      </c>
      <c r="H118" s="18">
        <f t="shared" si="30"/>
        <v>0.5261</v>
      </c>
      <c r="I118" s="16">
        <v>21071817.35</v>
      </c>
      <c r="L118" s="16">
        <v>909825.64</v>
      </c>
      <c r="M118" s="19">
        <f t="shared" si="31"/>
        <v>21981642.990000002</v>
      </c>
      <c r="N118" s="16">
        <v>57880157</v>
      </c>
      <c r="O118" s="16">
        <v>40468661</v>
      </c>
      <c r="Q118" s="19">
        <f t="shared" si="32"/>
        <v>98348818</v>
      </c>
      <c r="R118" s="16">
        <v>19246383</v>
      </c>
      <c r="S118" s="16">
        <v>2686435</v>
      </c>
      <c r="T118" s="16">
        <v>2184117</v>
      </c>
      <c r="U118" s="20">
        <f t="shared" si="33"/>
        <v>24116935</v>
      </c>
      <c r="V118" s="19">
        <f t="shared" si="34"/>
        <v>144447395.99</v>
      </c>
      <c r="W118" s="21">
        <f t="shared" si="35"/>
        <v>0.5731426346323851</v>
      </c>
      <c r="X118" s="21">
        <f t="shared" si="36"/>
        <v>0.06504134162379399</v>
      </c>
      <c r="Y118" s="21">
        <f t="shared" si="19"/>
        <v>0.07999998927947405</v>
      </c>
      <c r="Z118" s="21">
        <f t="shared" si="20"/>
        <v>0.7181839655356532</v>
      </c>
      <c r="AA118" s="22">
        <f t="shared" si="21"/>
        <v>2.9287529330316735</v>
      </c>
      <c r="AB118" s="22">
        <f t="shared" si="22"/>
        <v>0.6545965949465467</v>
      </c>
      <c r="AC118" s="23"/>
      <c r="AD118" s="22">
        <f t="shared" si="23"/>
        <v>4.301533493513874</v>
      </c>
      <c r="AE118" s="32">
        <v>142164.89556614144</v>
      </c>
      <c r="AF118" s="25">
        <f t="shared" si="24"/>
        <v>6115.270598796595</v>
      </c>
      <c r="AG118" s="26"/>
      <c r="AH118" s="27">
        <f t="shared" si="25"/>
        <v>6382900969.397452</v>
      </c>
      <c r="AI118" s="21">
        <f t="shared" si="26"/>
        <v>0.34438326860137825</v>
      </c>
      <c r="AJ118" s="21">
        <f t="shared" si="27"/>
        <v>1.5408169180679636</v>
      </c>
      <c r="AK118" s="21">
        <f t="shared" si="28"/>
        <v>0.3015303400800978</v>
      </c>
      <c r="AL118" s="21">
        <f t="shared" si="29"/>
        <v>0.37783658426830713</v>
      </c>
      <c r="AM118" s="21">
        <f t="shared" si="37"/>
        <v>2.263</v>
      </c>
    </row>
    <row r="119" spans="1:39" ht="12.75">
      <c r="A119" s="12" t="s">
        <v>274</v>
      </c>
      <c r="B119" s="13" t="s">
        <v>275</v>
      </c>
      <c r="C119" s="14" t="s">
        <v>227</v>
      </c>
      <c r="D119" s="15"/>
      <c r="E119" s="15"/>
      <c r="F119" s="33">
        <v>62503411</v>
      </c>
      <c r="G119" s="31">
        <v>88.18</v>
      </c>
      <c r="H119" s="18">
        <f t="shared" si="30"/>
        <v>0.8818</v>
      </c>
      <c r="I119" s="16">
        <v>244131.3</v>
      </c>
      <c r="J119" s="16">
        <v>22198.41</v>
      </c>
      <c r="L119" s="16">
        <v>10972.74</v>
      </c>
      <c r="M119" s="19">
        <f t="shared" si="31"/>
        <v>277302.44999999995</v>
      </c>
      <c r="O119" s="16">
        <v>1057217.52</v>
      </c>
      <c r="Q119" s="19">
        <f t="shared" si="32"/>
        <v>1057217.52</v>
      </c>
      <c r="U119" s="20">
        <f t="shared" si="33"/>
        <v>0</v>
      </c>
      <c r="V119" s="19">
        <f t="shared" si="34"/>
        <v>1334519.97</v>
      </c>
      <c r="W119" s="21">
        <f t="shared" si="35"/>
        <v>0</v>
      </c>
      <c r="X119" s="21">
        <f t="shared" si="36"/>
        <v>0</v>
      </c>
      <c r="Y119" s="21">
        <f t="shared" si="19"/>
        <v>0</v>
      </c>
      <c r="Z119" s="21">
        <f t="shared" si="20"/>
        <v>0</v>
      </c>
      <c r="AA119" s="22">
        <f t="shared" si="21"/>
        <v>1.6914557191126736</v>
      </c>
      <c r="AB119" s="22">
        <f t="shared" si="22"/>
        <v>0.44365970682784006</v>
      </c>
      <c r="AC119" s="35"/>
      <c r="AD119" s="22">
        <f t="shared" si="23"/>
        <v>2.135115425940514</v>
      </c>
      <c r="AE119" s="32">
        <v>177635.98484848486</v>
      </c>
      <c r="AF119" s="25">
        <f t="shared" si="24"/>
        <v>3792.7333145213543</v>
      </c>
      <c r="AG119" s="26"/>
      <c r="AH119" s="27">
        <f t="shared" si="25"/>
        <v>70881618.28078929</v>
      </c>
      <c r="AI119" s="21">
        <f t="shared" si="26"/>
        <v>0.3912191294807894</v>
      </c>
      <c r="AJ119" s="21">
        <f t="shared" si="27"/>
        <v>1.491525653113556</v>
      </c>
      <c r="AK119" s="21">
        <f t="shared" si="28"/>
        <v>0</v>
      </c>
      <c r="AL119" s="21">
        <f t="shared" si="29"/>
        <v>0</v>
      </c>
      <c r="AM119" s="21">
        <f t="shared" si="37"/>
        <v>1.883</v>
      </c>
    </row>
    <row r="120" spans="1:39" ht="12.75">
      <c r="A120" s="12" t="s">
        <v>276</v>
      </c>
      <c r="B120" s="13" t="s">
        <v>277</v>
      </c>
      <c r="C120" s="14" t="s">
        <v>227</v>
      </c>
      <c r="D120" s="15"/>
      <c r="E120" s="15"/>
      <c r="F120" s="33">
        <v>419877834</v>
      </c>
      <c r="G120" s="31">
        <v>102.68</v>
      </c>
      <c r="H120" s="18">
        <f t="shared" si="30"/>
        <v>1.0268000000000002</v>
      </c>
      <c r="I120" s="16">
        <v>1405507.12</v>
      </c>
      <c r="J120" s="16">
        <v>127667.22</v>
      </c>
      <c r="L120" s="16">
        <v>60821.24</v>
      </c>
      <c r="M120" s="19">
        <f t="shared" si="31"/>
        <v>1593995.58</v>
      </c>
      <c r="N120" s="16">
        <v>2292048</v>
      </c>
      <c r="O120" s="16">
        <v>2740220</v>
      </c>
      <c r="Q120" s="19">
        <f t="shared" si="32"/>
        <v>5032268</v>
      </c>
      <c r="R120" s="16">
        <v>1024542</v>
      </c>
      <c r="S120" s="16">
        <v>209933</v>
      </c>
      <c r="U120" s="20">
        <f t="shared" si="33"/>
        <v>1234475</v>
      </c>
      <c r="V120" s="19">
        <f t="shared" si="34"/>
        <v>7860738.58</v>
      </c>
      <c r="W120" s="21">
        <f t="shared" si="35"/>
        <v>0.24400954683404413</v>
      </c>
      <c r="X120" s="21">
        <f t="shared" si="36"/>
        <v>0</v>
      </c>
      <c r="Y120" s="21">
        <f t="shared" si="19"/>
        <v>0.04999859078057453</v>
      </c>
      <c r="Z120" s="21">
        <f t="shared" si="20"/>
        <v>0.29400813761461864</v>
      </c>
      <c r="AA120" s="22">
        <f t="shared" si="21"/>
        <v>1.1985076592540487</v>
      </c>
      <c r="AB120" s="22">
        <f t="shared" si="22"/>
        <v>0.379633181588719</v>
      </c>
      <c r="AC120" s="35"/>
      <c r="AD120" s="22">
        <f t="shared" si="23"/>
        <v>1.8721489784573861</v>
      </c>
      <c r="AE120" s="32">
        <v>317027.25581395347</v>
      </c>
      <c r="AF120" s="25">
        <f t="shared" si="24"/>
        <v>5935.222531152414</v>
      </c>
      <c r="AG120" s="26"/>
      <c r="AH120" s="27">
        <f t="shared" si="25"/>
        <v>408918809.8948188</v>
      </c>
      <c r="AI120" s="21">
        <f t="shared" si="26"/>
        <v>0.3898073508552967</v>
      </c>
      <c r="AJ120" s="21">
        <f t="shared" si="27"/>
        <v>1.2306276645220573</v>
      </c>
      <c r="AK120" s="21">
        <f t="shared" si="28"/>
        <v>0.2505490026891965</v>
      </c>
      <c r="AL120" s="21">
        <f t="shared" si="29"/>
        <v>0.30188755570269044</v>
      </c>
      <c r="AM120" s="21">
        <f t="shared" si="37"/>
        <v>1.923</v>
      </c>
    </row>
    <row r="121" spans="1:39" ht="12.75">
      <c r="A121" s="12" t="s">
        <v>278</v>
      </c>
      <c r="B121" s="13" t="s">
        <v>279</v>
      </c>
      <c r="C121" s="14" t="s">
        <v>227</v>
      </c>
      <c r="D121" s="15"/>
      <c r="E121" s="15"/>
      <c r="F121" s="33">
        <v>481138005</v>
      </c>
      <c r="G121" s="31">
        <v>90.28</v>
      </c>
      <c r="H121" s="18">
        <f t="shared" si="30"/>
        <v>0.9028</v>
      </c>
      <c r="I121" s="16">
        <v>1772986.4000000001</v>
      </c>
      <c r="J121" s="16">
        <v>161168.85</v>
      </c>
      <c r="L121" s="16">
        <v>79193.2</v>
      </c>
      <c r="M121" s="19">
        <f t="shared" si="31"/>
        <v>2013348.4500000002</v>
      </c>
      <c r="N121" s="16">
        <v>8554333</v>
      </c>
      <c r="Q121" s="19">
        <f t="shared" si="32"/>
        <v>8554333</v>
      </c>
      <c r="R121" s="16">
        <v>5498895.93</v>
      </c>
      <c r="U121" s="20">
        <f t="shared" si="33"/>
        <v>5498895.93</v>
      </c>
      <c r="V121" s="19">
        <f t="shared" si="34"/>
        <v>16066577.379999999</v>
      </c>
      <c r="W121" s="21">
        <f t="shared" si="35"/>
        <v>1.1428936963730394</v>
      </c>
      <c r="X121" s="21">
        <f t="shared" si="36"/>
        <v>0</v>
      </c>
      <c r="Y121" s="21">
        <f t="shared" si="19"/>
        <v>0</v>
      </c>
      <c r="Z121" s="21">
        <f t="shared" si="20"/>
        <v>1.1428936963730394</v>
      </c>
      <c r="AA121" s="22">
        <f t="shared" si="21"/>
        <v>1.7779374963322634</v>
      </c>
      <c r="AB121" s="22">
        <f t="shared" si="22"/>
        <v>0.41845550114046803</v>
      </c>
      <c r="AC121" s="23"/>
      <c r="AD121" s="22">
        <f t="shared" si="23"/>
        <v>3.3392866938457706</v>
      </c>
      <c r="AE121" s="32">
        <v>148175.25405405406</v>
      </c>
      <c r="AF121" s="25">
        <f t="shared" si="24"/>
        <v>4947.996542199193</v>
      </c>
      <c r="AG121" s="26"/>
      <c r="AH121" s="27">
        <f t="shared" si="25"/>
        <v>532939748.5600354</v>
      </c>
      <c r="AI121" s="21">
        <f t="shared" si="26"/>
        <v>0.37778162642961455</v>
      </c>
      <c r="AJ121" s="21">
        <f t="shared" si="27"/>
        <v>1.6051219716887677</v>
      </c>
      <c r="AK121" s="21">
        <f t="shared" si="28"/>
        <v>1.0318044290855801</v>
      </c>
      <c r="AL121" s="21">
        <f t="shared" si="29"/>
        <v>1.0318044290855801</v>
      </c>
      <c r="AM121" s="21">
        <f t="shared" si="37"/>
        <v>3.015</v>
      </c>
    </row>
    <row r="122" spans="1:39" ht="12.75">
      <c r="A122" s="12" t="s">
        <v>280</v>
      </c>
      <c r="B122" s="13" t="s">
        <v>281</v>
      </c>
      <c r="C122" s="14" t="s">
        <v>227</v>
      </c>
      <c r="D122" s="15"/>
      <c r="E122" s="15"/>
      <c r="F122" s="33">
        <v>65529686</v>
      </c>
      <c r="G122" s="31">
        <v>57.17</v>
      </c>
      <c r="H122" s="18">
        <f t="shared" si="30"/>
        <v>0.5717</v>
      </c>
      <c r="I122" s="16">
        <v>379624.95</v>
      </c>
      <c r="J122" s="16">
        <v>34518.6</v>
      </c>
      <c r="L122" s="16">
        <v>17062.65</v>
      </c>
      <c r="M122" s="19">
        <f t="shared" si="31"/>
        <v>431206.2</v>
      </c>
      <c r="N122" s="16">
        <v>881720</v>
      </c>
      <c r="Q122" s="19">
        <f t="shared" si="32"/>
        <v>881720</v>
      </c>
      <c r="R122" s="16">
        <v>449906</v>
      </c>
      <c r="U122" s="20">
        <f t="shared" si="33"/>
        <v>449906</v>
      </c>
      <c r="V122" s="19">
        <f t="shared" si="34"/>
        <v>1762832.2</v>
      </c>
      <c r="W122" s="21">
        <f t="shared" si="35"/>
        <v>0.6865682219200624</v>
      </c>
      <c r="X122" s="21">
        <f t="shared" si="36"/>
        <v>0</v>
      </c>
      <c r="Y122" s="21">
        <f t="shared" si="19"/>
        <v>0</v>
      </c>
      <c r="Z122" s="21">
        <f t="shared" si="20"/>
        <v>0.6865682219200624</v>
      </c>
      <c r="AA122" s="22">
        <f t="shared" si="21"/>
        <v>1.3455275827202957</v>
      </c>
      <c r="AB122" s="22">
        <f t="shared" si="22"/>
        <v>0.6580318422401719</v>
      </c>
      <c r="AC122" s="23"/>
      <c r="AD122" s="22">
        <f t="shared" si="23"/>
        <v>2.69012764688053</v>
      </c>
      <c r="AE122" s="32">
        <v>114129.38689217759</v>
      </c>
      <c r="AF122" s="25">
        <f t="shared" si="24"/>
        <v>3070.226190001713</v>
      </c>
      <c r="AG122" s="26"/>
      <c r="AH122" s="27">
        <f t="shared" si="25"/>
        <v>114622504.81021515</v>
      </c>
      <c r="AI122" s="21">
        <f t="shared" si="26"/>
        <v>0.37619680420870627</v>
      </c>
      <c r="AJ122" s="21">
        <f t="shared" si="27"/>
        <v>0.769238119041193</v>
      </c>
      <c r="AK122" s="21">
        <f t="shared" si="28"/>
        <v>0.39251105247169965</v>
      </c>
      <c r="AL122" s="21">
        <f t="shared" si="29"/>
        <v>0.39251105247169965</v>
      </c>
      <c r="AM122" s="21">
        <f t="shared" si="37"/>
        <v>1.538</v>
      </c>
    </row>
    <row r="123" spans="1:39" ht="12.75">
      <c r="A123" s="12" t="s">
        <v>282</v>
      </c>
      <c r="B123" s="13" t="s">
        <v>283</v>
      </c>
      <c r="C123" s="14" t="s">
        <v>227</v>
      </c>
      <c r="D123" s="15"/>
      <c r="E123" s="15"/>
      <c r="F123" s="33">
        <v>884153669</v>
      </c>
      <c r="G123" s="31">
        <v>59.76</v>
      </c>
      <c r="H123" s="18">
        <f t="shared" si="30"/>
        <v>0.5976</v>
      </c>
      <c r="I123" s="16">
        <v>5267536.489999999</v>
      </c>
      <c r="J123" s="16">
        <v>478919.14</v>
      </c>
      <c r="L123" s="16">
        <v>236273.45</v>
      </c>
      <c r="M123" s="19">
        <f t="shared" si="31"/>
        <v>5982729.079999999</v>
      </c>
      <c r="N123" s="16">
        <v>11411642</v>
      </c>
      <c r="Q123" s="19">
        <f t="shared" si="32"/>
        <v>11411642</v>
      </c>
      <c r="R123" s="16">
        <v>13903447.63</v>
      </c>
      <c r="U123" s="20">
        <f t="shared" si="33"/>
        <v>13903447.63</v>
      </c>
      <c r="V123" s="19">
        <f t="shared" si="34"/>
        <v>31297818.71</v>
      </c>
      <c r="W123" s="21">
        <f t="shared" si="35"/>
        <v>1.5725148373500673</v>
      </c>
      <c r="X123" s="21">
        <f t="shared" si="36"/>
        <v>0</v>
      </c>
      <c r="Y123" s="21">
        <f t="shared" si="19"/>
        <v>0</v>
      </c>
      <c r="Z123" s="21">
        <f t="shared" si="20"/>
        <v>1.5725148373500673</v>
      </c>
      <c r="AA123" s="22">
        <f t="shared" si="21"/>
        <v>1.2906853638810156</v>
      </c>
      <c r="AB123" s="22">
        <f t="shared" si="22"/>
        <v>0.6766616810815947</v>
      </c>
      <c r="AC123" s="23"/>
      <c r="AD123" s="22">
        <f t="shared" si="23"/>
        <v>3.5398618823126773</v>
      </c>
      <c r="AE123" s="32">
        <v>96720.33149171271</v>
      </c>
      <c r="AF123" s="25">
        <f t="shared" si="24"/>
        <v>3423.7661469216027</v>
      </c>
      <c r="AG123" s="26"/>
      <c r="AH123" s="27">
        <f t="shared" si="25"/>
        <v>1479507478.2463186</v>
      </c>
      <c r="AI123" s="21">
        <f t="shared" si="26"/>
        <v>0.40437302061436103</v>
      </c>
      <c r="AJ123" s="21">
        <f t="shared" si="27"/>
        <v>0.7713135734552949</v>
      </c>
      <c r="AK123" s="21">
        <f t="shared" si="28"/>
        <v>0.9397348668004001</v>
      </c>
      <c r="AL123" s="21">
        <f t="shared" si="29"/>
        <v>0.9397348668004001</v>
      </c>
      <c r="AM123" s="21">
        <f t="shared" si="37"/>
        <v>2.115</v>
      </c>
    </row>
    <row r="124" spans="1:39" ht="12.75">
      <c r="A124" s="12" t="s">
        <v>284</v>
      </c>
      <c r="B124" s="13" t="s">
        <v>285</v>
      </c>
      <c r="C124" s="14" t="s">
        <v>227</v>
      </c>
      <c r="D124" s="15"/>
      <c r="E124" s="15"/>
      <c r="F124" s="33">
        <v>446303109</v>
      </c>
      <c r="G124" s="31">
        <v>103.94</v>
      </c>
      <c r="H124" s="18">
        <f t="shared" si="30"/>
        <v>1.0393999999999999</v>
      </c>
      <c r="I124" s="16">
        <v>1559180.62</v>
      </c>
      <c r="J124" s="16">
        <v>141728.17</v>
      </c>
      <c r="L124" s="16">
        <v>69647.42</v>
      </c>
      <c r="M124" s="19">
        <f t="shared" si="31"/>
        <v>1770556.21</v>
      </c>
      <c r="N124" s="16">
        <v>7737449</v>
      </c>
      <c r="Q124" s="19">
        <f t="shared" si="32"/>
        <v>7737449</v>
      </c>
      <c r="R124" s="16">
        <v>4258185</v>
      </c>
      <c r="U124" s="20">
        <f t="shared" si="33"/>
        <v>4258185</v>
      </c>
      <c r="V124" s="19">
        <f t="shared" si="34"/>
        <v>13766190.21</v>
      </c>
      <c r="W124" s="21">
        <f t="shared" si="35"/>
        <v>0.954101576738064</v>
      </c>
      <c r="X124" s="21">
        <f t="shared" si="36"/>
        <v>0</v>
      </c>
      <c r="Y124" s="21">
        <f t="shared" si="19"/>
        <v>0</v>
      </c>
      <c r="Z124" s="21">
        <f t="shared" si="20"/>
        <v>0.954101576738064</v>
      </c>
      <c r="AA124" s="22">
        <f t="shared" si="21"/>
        <v>1.7336758010350315</v>
      </c>
      <c r="AB124" s="22">
        <f t="shared" si="22"/>
        <v>0.3967160824774806</v>
      </c>
      <c r="AC124" s="23"/>
      <c r="AD124" s="22">
        <f t="shared" si="23"/>
        <v>3.084493460250576</v>
      </c>
      <c r="AE124" s="32">
        <v>153518.96481178395</v>
      </c>
      <c r="AF124" s="25">
        <f t="shared" si="24"/>
        <v>4735.28242986386</v>
      </c>
      <c r="AG124" s="26"/>
      <c r="AH124" s="27">
        <f t="shared" si="25"/>
        <v>429385327.1117953</v>
      </c>
      <c r="AI124" s="21">
        <f t="shared" si="26"/>
        <v>0.4123466961270933</v>
      </c>
      <c r="AJ124" s="21">
        <f t="shared" si="27"/>
        <v>1.8019826275958117</v>
      </c>
      <c r="AK124" s="21">
        <f t="shared" si="28"/>
        <v>0.9916931788615435</v>
      </c>
      <c r="AL124" s="21">
        <f t="shared" si="29"/>
        <v>0.9916931788615435</v>
      </c>
      <c r="AM124" s="21">
        <f t="shared" si="37"/>
        <v>3.206</v>
      </c>
    </row>
    <row r="125" spans="1:39" ht="12.75">
      <c r="A125" s="12" t="s">
        <v>286</v>
      </c>
      <c r="B125" s="13" t="s">
        <v>287</v>
      </c>
      <c r="C125" s="14" t="s">
        <v>227</v>
      </c>
      <c r="D125" s="15"/>
      <c r="E125" s="15"/>
      <c r="F125" s="33">
        <v>241971286</v>
      </c>
      <c r="G125" s="31">
        <v>94.13</v>
      </c>
      <c r="H125" s="18">
        <f t="shared" si="30"/>
        <v>0.9412999999999999</v>
      </c>
      <c r="I125" s="16">
        <v>863613.56</v>
      </c>
      <c r="J125" s="16">
        <v>78517.33</v>
      </c>
      <c r="L125" s="16">
        <v>38714</v>
      </c>
      <c r="M125" s="19">
        <f t="shared" si="31"/>
        <v>980844.89</v>
      </c>
      <c r="N125" s="16">
        <v>4784069</v>
      </c>
      <c r="Q125" s="19">
        <f t="shared" si="32"/>
        <v>4784069</v>
      </c>
      <c r="R125" s="16">
        <v>1825668.37</v>
      </c>
      <c r="U125" s="20">
        <f t="shared" si="33"/>
        <v>1825668.37</v>
      </c>
      <c r="V125" s="19">
        <f t="shared" si="34"/>
        <v>7590582.26</v>
      </c>
      <c r="W125" s="21">
        <f t="shared" si="35"/>
        <v>0.7544979407184703</v>
      </c>
      <c r="X125" s="21">
        <f t="shared" si="36"/>
        <v>0</v>
      </c>
      <c r="Y125" s="21">
        <f t="shared" si="19"/>
        <v>0</v>
      </c>
      <c r="Z125" s="21">
        <f t="shared" si="20"/>
        <v>0.7544979407184703</v>
      </c>
      <c r="AA125" s="22">
        <f t="shared" si="21"/>
        <v>1.9771226078452961</v>
      </c>
      <c r="AB125" s="22">
        <f t="shared" si="22"/>
        <v>0.40535590243546504</v>
      </c>
      <c r="AC125" s="23"/>
      <c r="AD125" s="22">
        <f t="shared" si="23"/>
        <v>3.1369764509992315</v>
      </c>
      <c r="AE125" s="32">
        <v>246541.69491525425</v>
      </c>
      <c r="AF125" s="25">
        <f t="shared" si="24"/>
        <v>7733.954911385896</v>
      </c>
      <c r="AG125" s="26"/>
      <c r="AH125" s="27">
        <f t="shared" si="25"/>
        <v>257060752.15128016</v>
      </c>
      <c r="AI125" s="21">
        <f t="shared" si="26"/>
        <v>0.3815615109625032</v>
      </c>
      <c r="AJ125" s="21">
        <f t="shared" si="27"/>
        <v>1.8610655107647773</v>
      </c>
      <c r="AK125" s="21">
        <f t="shared" si="28"/>
        <v>0.710208911598296</v>
      </c>
      <c r="AL125" s="21">
        <f t="shared" si="29"/>
        <v>0.710208911598296</v>
      </c>
      <c r="AM125" s="21">
        <f t="shared" si="37"/>
        <v>2.953</v>
      </c>
    </row>
    <row r="126" spans="1:39" ht="12.75">
      <c r="A126" s="12" t="s">
        <v>288</v>
      </c>
      <c r="B126" s="13" t="s">
        <v>289</v>
      </c>
      <c r="C126" s="14" t="s">
        <v>227</v>
      </c>
      <c r="D126" s="15"/>
      <c r="E126" s="15"/>
      <c r="F126" s="33">
        <v>665720511</v>
      </c>
      <c r="G126" s="31">
        <v>95.25</v>
      </c>
      <c r="H126" s="18">
        <f t="shared" si="30"/>
        <v>0.9525</v>
      </c>
      <c r="I126" s="16">
        <v>2350462.6199999996</v>
      </c>
      <c r="J126" s="16">
        <v>213701.54</v>
      </c>
      <c r="L126" s="16">
        <v>105408.14</v>
      </c>
      <c r="M126" s="19">
        <f t="shared" si="31"/>
        <v>2669572.3</v>
      </c>
      <c r="N126" s="16">
        <v>8902667</v>
      </c>
      <c r="O126" s="16">
        <v>4211526</v>
      </c>
      <c r="Q126" s="19">
        <f t="shared" si="32"/>
        <v>13114193</v>
      </c>
      <c r="R126" s="16">
        <v>259631</v>
      </c>
      <c r="S126" s="16">
        <v>133144</v>
      </c>
      <c r="U126" s="20">
        <f t="shared" si="33"/>
        <v>392775</v>
      </c>
      <c r="V126" s="19">
        <f t="shared" si="34"/>
        <v>16176540.299999999</v>
      </c>
      <c r="W126" s="21">
        <f t="shared" si="35"/>
        <v>0.03900000010665136</v>
      </c>
      <c r="X126" s="21">
        <f t="shared" si="36"/>
        <v>0</v>
      </c>
      <c r="Y126" s="21">
        <f t="shared" si="19"/>
        <v>0.01999998464821223</v>
      </c>
      <c r="Z126" s="21">
        <f t="shared" si="20"/>
        <v>0.05899998475486359</v>
      </c>
      <c r="AA126" s="22">
        <f t="shared" si="21"/>
        <v>1.9699247331737988</v>
      </c>
      <c r="AB126" s="22">
        <f t="shared" si="22"/>
        <v>0.4010049646795395</v>
      </c>
      <c r="AC126" s="23"/>
      <c r="AD126" s="22">
        <f t="shared" si="23"/>
        <v>2.4299296826082015</v>
      </c>
      <c r="AE126" s="24">
        <v>308378.2057532911</v>
      </c>
      <c r="AF126" s="25">
        <f t="shared" si="24"/>
        <v>7493.373556293813</v>
      </c>
      <c r="AG126" s="26"/>
      <c r="AH126" s="27">
        <f t="shared" si="25"/>
        <v>698919171.6535434</v>
      </c>
      <c r="AI126" s="21">
        <f t="shared" si="26"/>
        <v>0.38195722885726135</v>
      </c>
      <c r="AJ126" s="21">
        <f t="shared" si="27"/>
        <v>1.8763533083480433</v>
      </c>
      <c r="AK126" s="21">
        <f t="shared" si="28"/>
        <v>0.03714750010158542</v>
      </c>
      <c r="AL126" s="21">
        <f t="shared" si="29"/>
        <v>0.05619748547900757</v>
      </c>
      <c r="AM126" s="21">
        <f t="shared" si="37"/>
        <v>2.314</v>
      </c>
    </row>
    <row r="127" spans="1:39" ht="12.75">
      <c r="A127" s="12" t="s">
        <v>290</v>
      </c>
      <c r="B127" s="13" t="s">
        <v>291</v>
      </c>
      <c r="C127" s="14" t="s">
        <v>227</v>
      </c>
      <c r="D127" s="15"/>
      <c r="E127" s="15"/>
      <c r="F127" s="33">
        <v>1003641345</v>
      </c>
      <c r="G127" s="31">
        <v>92.42</v>
      </c>
      <c r="H127" s="18">
        <f t="shared" si="30"/>
        <v>0.9242</v>
      </c>
      <c r="I127" s="16">
        <v>3697279.31</v>
      </c>
      <c r="J127" s="16">
        <v>336147.23</v>
      </c>
      <c r="L127" s="16">
        <v>165749.86</v>
      </c>
      <c r="M127" s="19">
        <f t="shared" si="31"/>
        <v>4199176.4</v>
      </c>
      <c r="N127" s="16">
        <v>10742665</v>
      </c>
      <c r="O127" s="16">
        <v>6687817</v>
      </c>
      <c r="Q127" s="19">
        <f t="shared" si="32"/>
        <v>17430482</v>
      </c>
      <c r="R127" s="16">
        <v>3313304.35</v>
      </c>
      <c r="S127" s="16">
        <v>200728.27</v>
      </c>
      <c r="U127" s="20">
        <f t="shared" si="33"/>
        <v>3514032.62</v>
      </c>
      <c r="V127" s="19">
        <f t="shared" si="34"/>
        <v>25143691.02</v>
      </c>
      <c r="W127" s="21">
        <f t="shared" si="35"/>
        <v>0.33012832387848673</v>
      </c>
      <c r="X127" s="21">
        <f t="shared" si="36"/>
        <v>0</v>
      </c>
      <c r="Y127" s="21">
        <f t="shared" si="19"/>
        <v>0.020000000099637184</v>
      </c>
      <c r="Z127" s="21">
        <f t="shared" si="20"/>
        <v>0.3501283239781239</v>
      </c>
      <c r="AA127" s="22">
        <f t="shared" si="21"/>
        <v>1.7367241880614237</v>
      </c>
      <c r="AB127" s="22">
        <f t="shared" si="22"/>
        <v>0.4183941226534465</v>
      </c>
      <c r="AC127" s="23"/>
      <c r="AD127" s="22">
        <f t="shared" si="23"/>
        <v>2.505246634692994</v>
      </c>
      <c r="AE127" s="32">
        <v>192162.919644791</v>
      </c>
      <c r="AF127" s="25">
        <f t="shared" si="24"/>
        <v>4814.155077528928</v>
      </c>
      <c r="AG127" s="26"/>
      <c r="AH127" s="27">
        <f t="shared" si="25"/>
        <v>1085956876.217269</v>
      </c>
      <c r="AI127" s="21">
        <f t="shared" si="26"/>
        <v>0.3866798481563153</v>
      </c>
      <c r="AJ127" s="21">
        <f t="shared" si="27"/>
        <v>1.6050804946063677</v>
      </c>
      <c r="AK127" s="21">
        <f t="shared" si="28"/>
        <v>0.30510459692849745</v>
      </c>
      <c r="AL127" s="21">
        <f t="shared" si="29"/>
        <v>0.3235885970205821</v>
      </c>
      <c r="AM127" s="21">
        <f t="shared" si="37"/>
        <v>2.316</v>
      </c>
    </row>
    <row r="128" spans="1:39" ht="12.75">
      <c r="A128" s="12" t="s">
        <v>292</v>
      </c>
      <c r="B128" s="13" t="s">
        <v>293</v>
      </c>
      <c r="C128" s="14" t="s">
        <v>227</v>
      </c>
      <c r="D128" s="15"/>
      <c r="E128" s="15"/>
      <c r="F128" s="33">
        <v>440433922</v>
      </c>
      <c r="G128" s="31">
        <v>110.3</v>
      </c>
      <c r="H128" s="18">
        <f t="shared" si="30"/>
        <v>1.103</v>
      </c>
      <c r="I128" s="16">
        <v>1365092.78</v>
      </c>
      <c r="J128" s="16">
        <v>124075.81</v>
      </c>
      <c r="L128" s="16">
        <v>60918.3</v>
      </c>
      <c r="M128" s="19">
        <f t="shared" si="31"/>
        <v>1550086.8900000001</v>
      </c>
      <c r="N128" s="16">
        <v>3382597</v>
      </c>
      <c r="O128" s="16">
        <v>3430600</v>
      </c>
      <c r="Q128" s="19">
        <f t="shared" si="32"/>
        <v>6813197</v>
      </c>
      <c r="R128" s="16">
        <v>1832450</v>
      </c>
      <c r="S128" s="16">
        <v>83618</v>
      </c>
      <c r="U128" s="20">
        <f t="shared" si="33"/>
        <v>1916068</v>
      </c>
      <c r="V128" s="19">
        <f t="shared" si="34"/>
        <v>10279351.89</v>
      </c>
      <c r="W128" s="21">
        <f t="shared" si="35"/>
        <v>0.41605560073095366</v>
      </c>
      <c r="X128" s="21">
        <f t="shared" si="36"/>
        <v>0</v>
      </c>
      <c r="Y128" s="21">
        <f t="shared" si="19"/>
        <v>0.018985367798259645</v>
      </c>
      <c r="Z128" s="21">
        <f t="shared" si="20"/>
        <v>0.4350409685292133</v>
      </c>
      <c r="AA128" s="22">
        <f t="shared" si="21"/>
        <v>1.5469283040373987</v>
      </c>
      <c r="AB128" s="22">
        <f t="shared" si="22"/>
        <v>0.3519453912544003</v>
      </c>
      <c r="AC128" s="23"/>
      <c r="AD128" s="22">
        <f t="shared" si="23"/>
        <v>2.3339146638210124</v>
      </c>
      <c r="AE128" s="32">
        <v>318059.5197978096</v>
      </c>
      <c r="AF128" s="25">
        <f t="shared" si="24"/>
        <v>7423.237772239775</v>
      </c>
      <c r="AG128" s="26"/>
      <c r="AH128" s="27">
        <f t="shared" si="25"/>
        <v>399305459.65548503</v>
      </c>
      <c r="AI128" s="21">
        <f t="shared" si="26"/>
        <v>0.38819576655360355</v>
      </c>
      <c r="AJ128" s="21">
        <f t="shared" si="27"/>
        <v>1.706261919353251</v>
      </c>
      <c r="AK128" s="21">
        <f t="shared" si="28"/>
        <v>0.4589093276062419</v>
      </c>
      <c r="AL128" s="21">
        <f t="shared" si="29"/>
        <v>0.4798501882877223</v>
      </c>
      <c r="AM128" s="21">
        <f t="shared" si="37"/>
        <v>2.574</v>
      </c>
    </row>
    <row r="129" spans="1:39" ht="12.75">
      <c r="A129" s="12" t="s">
        <v>294</v>
      </c>
      <c r="B129" s="13" t="s">
        <v>295</v>
      </c>
      <c r="C129" s="14" t="s">
        <v>227</v>
      </c>
      <c r="D129" s="15"/>
      <c r="E129" s="15"/>
      <c r="F129" s="33">
        <v>736249815</v>
      </c>
      <c r="G129" s="31">
        <v>105.14</v>
      </c>
      <c r="H129" s="18">
        <f t="shared" si="30"/>
        <v>1.0514000000000001</v>
      </c>
      <c r="I129" s="16">
        <v>2382480.77</v>
      </c>
      <c r="J129" s="16">
        <v>216556.83</v>
      </c>
      <c r="L129" s="16">
        <v>106126.7</v>
      </c>
      <c r="M129" s="19">
        <f t="shared" si="31"/>
        <v>2705164.3000000003</v>
      </c>
      <c r="N129" s="16">
        <v>7271119</v>
      </c>
      <c r="O129" s="16">
        <v>4640133</v>
      </c>
      <c r="Q129" s="19">
        <f t="shared" si="32"/>
        <v>11911252</v>
      </c>
      <c r="R129" s="16">
        <v>1893468</v>
      </c>
      <c r="U129" s="20">
        <f t="shared" si="33"/>
        <v>1893468</v>
      </c>
      <c r="V129" s="19">
        <f t="shared" si="34"/>
        <v>16509884.299999999</v>
      </c>
      <c r="W129" s="21">
        <f t="shared" si="35"/>
        <v>0.2571773821090875</v>
      </c>
      <c r="X129" s="21">
        <f t="shared" si="36"/>
        <v>0</v>
      </c>
      <c r="Y129" s="21">
        <f t="shared" si="19"/>
        <v>0</v>
      </c>
      <c r="Z129" s="21">
        <f t="shared" si="20"/>
        <v>0.2571773821090875</v>
      </c>
      <c r="AA129" s="22">
        <f t="shared" si="21"/>
        <v>1.6178275032911213</v>
      </c>
      <c r="AB129" s="22">
        <f t="shared" si="22"/>
        <v>0.36742478502354536</v>
      </c>
      <c r="AC129" s="23"/>
      <c r="AD129" s="22">
        <f t="shared" si="23"/>
        <v>2.242429670423754</v>
      </c>
      <c r="AE129" s="32">
        <v>296220.1858108108</v>
      </c>
      <c r="AF129" s="25">
        <f t="shared" si="24"/>
        <v>6642.529336405997</v>
      </c>
      <c r="AG129" s="26"/>
      <c r="AH129" s="27">
        <f t="shared" si="25"/>
        <v>700256624.5006657</v>
      </c>
      <c r="AI129" s="21">
        <f t="shared" si="26"/>
        <v>0.3863104189737556</v>
      </c>
      <c r="AJ129" s="21">
        <f t="shared" si="27"/>
        <v>1.7009838369602852</v>
      </c>
      <c r="AK129" s="21">
        <f t="shared" si="28"/>
        <v>0.2703962995494947</v>
      </c>
      <c r="AL129" s="21">
        <f t="shared" si="29"/>
        <v>0.2703962995494947</v>
      </c>
      <c r="AM129" s="21">
        <f t="shared" si="37"/>
        <v>2.357</v>
      </c>
    </row>
    <row r="130" spans="1:39" ht="12.75">
      <c r="A130" s="12" t="s">
        <v>296</v>
      </c>
      <c r="B130" s="13" t="s">
        <v>216</v>
      </c>
      <c r="C130" s="14" t="s">
        <v>227</v>
      </c>
      <c r="D130" s="15"/>
      <c r="E130" s="15"/>
      <c r="F130" s="33">
        <v>121977373</v>
      </c>
      <c r="G130" s="31">
        <v>127.57</v>
      </c>
      <c r="H130" s="18">
        <f t="shared" si="30"/>
        <v>1.2756999999999998</v>
      </c>
      <c r="I130" s="16">
        <v>357720.61000000004</v>
      </c>
      <c r="J130" s="16">
        <v>32506.33</v>
      </c>
      <c r="L130" s="16">
        <v>15890.64</v>
      </c>
      <c r="M130" s="19">
        <f t="shared" si="31"/>
        <v>406117.5800000001</v>
      </c>
      <c r="N130" s="16">
        <v>1000000</v>
      </c>
      <c r="Q130" s="19">
        <f t="shared" si="32"/>
        <v>1000000</v>
      </c>
      <c r="U130" s="20">
        <f t="shared" si="33"/>
        <v>0</v>
      </c>
      <c r="V130" s="19">
        <f t="shared" si="34"/>
        <v>1406117.58</v>
      </c>
      <c r="W130" s="21">
        <f t="shared" si="35"/>
        <v>0</v>
      </c>
      <c r="X130" s="21">
        <f t="shared" si="36"/>
        <v>0</v>
      </c>
      <c r="Y130" s="21">
        <f aca="true" t="shared" si="38" ref="Y130:Y193">(S130/$F130)*100</f>
        <v>0</v>
      </c>
      <c r="Z130" s="21">
        <f aca="true" t="shared" si="39" ref="Z130:Z193">(U130/$F130)*100</f>
        <v>0</v>
      </c>
      <c r="AA130" s="22">
        <f aca="true" t="shared" si="40" ref="AA130:AA193">(Q130/F130)*100</f>
        <v>0.8198241816537564</v>
      </c>
      <c r="AB130" s="22">
        <f aca="true" t="shared" si="41" ref="AB130:AB193">(M130/F130)*100</f>
        <v>0.33294501267870397</v>
      </c>
      <c r="AC130" s="23"/>
      <c r="AD130" s="22">
        <f aca="true" t="shared" si="42" ref="AD130:AD193">((V130/F130)*100)-AC130</f>
        <v>1.1527691943324603</v>
      </c>
      <c r="AE130" s="32">
        <v>300686.32218844985</v>
      </c>
      <c r="AF130" s="25">
        <f aca="true" t="shared" si="43" ref="AF130:AF193">AE130/100*AD130</f>
        <v>3466.219293759699</v>
      </c>
      <c r="AG130" s="26"/>
      <c r="AH130" s="27">
        <f aca="true" t="shared" si="44" ref="AH130:AH193">F130/H130</f>
        <v>95616032.76632439</v>
      </c>
      <c r="AI130" s="21">
        <f aca="true" t="shared" si="45" ref="AI130:AI193">(M130/AH130)*100</f>
        <v>0.4247379526742226</v>
      </c>
      <c r="AJ130" s="21">
        <f aca="true" t="shared" si="46" ref="AJ130:AJ193">(Q130/AH130)*100</f>
        <v>1.0458497085356968</v>
      </c>
      <c r="AK130" s="21">
        <f aca="true" t="shared" si="47" ref="AK130:AK193">(R130/AH130)*100</f>
        <v>0</v>
      </c>
      <c r="AL130" s="21">
        <f aca="true" t="shared" si="48" ref="AL130:AL193">(U130/AH130)*100</f>
        <v>0</v>
      </c>
      <c r="AM130" s="21">
        <f t="shared" si="37"/>
        <v>1.471</v>
      </c>
    </row>
    <row r="131" spans="1:39" ht="12.75">
      <c r="A131" s="12" t="s">
        <v>297</v>
      </c>
      <c r="B131" s="13" t="s">
        <v>298</v>
      </c>
      <c r="C131" s="14" t="s">
        <v>227</v>
      </c>
      <c r="D131" s="15"/>
      <c r="E131" s="15"/>
      <c r="F131" s="33">
        <v>1174009641</v>
      </c>
      <c r="G131" s="31">
        <v>101.14</v>
      </c>
      <c r="H131" s="18">
        <f aca="true" t="shared" si="49" ref="H131:H194">G131/100</f>
        <v>1.0114</v>
      </c>
      <c r="I131" s="16">
        <v>3923843.1799999997</v>
      </c>
      <c r="J131" s="16">
        <v>356767.86</v>
      </c>
      <c r="L131" s="16">
        <v>176132.69</v>
      </c>
      <c r="M131" s="19">
        <f aca="true" t="shared" si="50" ref="M131:M194">SUM(I131:L131)</f>
        <v>4456743.73</v>
      </c>
      <c r="N131" s="16">
        <v>9759611</v>
      </c>
      <c r="O131" s="16">
        <v>4275414</v>
      </c>
      <c r="Q131" s="19">
        <f aca="true" t="shared" si="51" ref="Q131:Q194">SUM(N131:P131)</f>
        <v>14035025</v>
      </c>
      <c r="R131" s="16">
        <v>5929817.72</v>
      </c>
      <c r="S131" s="16">
        <v>469604</v>
      </c>
      <c r="U131" s="20">
        <f aca="true" t="shared" si="52" ref="U131:U194">SUM(R131:T131)</f>
        <v>6399421.72</v>
      </c>
      <c r="V131" s="19">
        <f aca="true" t="shared" si="53" ref="V131:V194">T131+S131+R131+P131+O131+N131+L131+K131+J131+I131</f>
        <v>24891190.45</v>
      </c>
      <c r="W131" s="21">
        <f aca="true" t="shared" si="54" ref="W131:W194">(R131/$F131)*100</f>
        <v>0.5050910582769226</v>
      </c>
      <c r="X131" s="21">
        <f aca="true" t="shared" si="55" ref="X131:X194">(T131/$F131)*100</f>
        <v>0</v>
      </c>
      <c r="Y131" s="21">
        <f t="shared" si="38"/>
        <v>0.0400000122315861</v>
      </c>
      <c r="Z131" s="21">
        <f t="shared" si="39"/>
        <v>0.5450910705085087</v>
      </c>
      <c r="AA131" s="22">
        <f t="shared" si="40"/>
        <v>1.1954778316850296</v>
      </c>
      <c r="AB131" s="22">
        <f t="shared" si="41"/>
        <v>0.37961730247835335</v>
      </c>
      <c r="AC131" s="23"/>
      <c r="AD131" s="22">
        <f t="shared" si="42"/>
        <v>2.1201862046718913</v>
      </c>
      <c r="AE131" s="32">
        <v>239377.503900156</v>
      </c>
      <c r="AF131" s="25">
        <f t="shared" si="43"/>
        <v>5075.248814779026</v>
      </c>
      <c r="AG131" s="26"/>
      <c r="AH131" s="27">
        <f t="shared" si="44"/>
        <v>1160776785.6436622</v>
      </c>
      <c r="AI131" s="21">
        <f t="shared" si="45"/>
        <v>0.3839449397266066</v>
      </c>
      <c r="AJ131" s="21">
        <f t="shared" si="46"/>
        <v>1.2091062789662388</v>
      </c>
      <c r="AK131" s="21">
        <f t="shared" si="47"/>
        <v>0.5108490963412795</v>
      </c>
      <c r="AL131" s="21">
        <f t="shared" si="48"/>
        <v>0.5513051087123056</v>
      </c>
      <c r="AM131" s="21">
        <f aca="true" t="shared" si="56" ref="AM131:AM194">ROUND(AI131,3)+ROUND(AJ131,3)+ROUND(AL131,3)</f>
        <v>2.144</v>
      </c>
    </row>
    <row r="132" spans="1:39" ht="12.75">
      <c r="A132" s="12" t="s">
        <v>299</v>
      </c>
      <c r="B132" s="13" t="s">
        <v>300</v>
      </c>
      <c r="C132" s="14" t="s">
        <v>227</v>
      </c>
      <c r="D132" s="15"/>
      <c r="E132" s="15"/>
      <c r="F132" s="33">
        <v>1889467064</v>
      </c>
      <c r="G132" s="31">
        <v>105.13</v>
      </c>
      <c r="H132" s="18">
        <f t="shared" si="49"/>
        <v>1.0513</v>
      </c>
      <c r="I132" s="16">
        <v>6184502.08</v>
      </c>
      <c r="L132" s="16">
        <v>276543.73</v>
      </c>
      <c r="M132" s="19">
        <f t="shared" si="50"/>
        <v>6461045.8100000005</v>
      </c>
      <c r="N132" s="16">
        <v>27095703</v>
      </c>
      <c r="Q132" s="19">
        <f t="shared" si="51"/>
        <v>27095703</v>
      </c>
      <c r="R132" s="16">
        <v>28885424.2</v>
      </c>
      <c r="T132" s="16">
        <v>620569.8</v>
      </c>
      <c r="U132" s="20">
        <f t="shared" si="52"/>
        <v>29505994</v>
      </c>
      <c r="V132" s="19">
        <f t="shared" si="53"/>
        <v>63062742.809999995</v>
      </c>
      <c r="W132" s="21">
        <f t="shared" si="54"/>
        <v>1.5287603975932549</v>
      </c>
      <c r="X132" s="21">
        <f t="shared" si="55"/>
        <v>0.03284364209483781</v>
      </c>
      <c r="Y132" s="21">
        <f t="shared" si="38"/>
        <v>0</v>
      </c>
      <c r="Z132" s="21">
        <f t="shared" si="39"/>
        <v>1.5616040396880926</v>
      </c>
      <c r="AA132" s="22">
        <f t="shared" si="40"/>
        <v>1.4340394451035532</v>
      </c>
      <c r="AB132" s="22">
        <f t="shared" si="41"/>
        <v>0.34195069779739756</v>
      </c>
      <c r="AC132" s="23"/>
      <c r="AD132" s="22">
        <f t="shared" si="42"/>
        <v>3.337594182589043</v>
      </c>
      <c r="AE132" s="32">
        <v>158731.3495001851</v>
      </c>
      <c r="AF132" s="25">
        <f t="shared" si="43"/>
        <v>5297.808286863261</v>
      </c>
      <c r="AG132" s="26"/>
      <c r="AH132" s="27">
        <f t="shared" si="44"/>
        <v>1797267253.8761535</v>
      </c>
      <c r="AI132" s="21">
        <f t="shared" si="45"/>
        <v>0.35949276859440404</v>
      </c>
      <c r="AJ132" s="21">
        <f t="shared" si="46"/>
        <v>1.5076056686373656</v>
      </c>
      <c r="AK132" s="21">
        <f t="shared" si="47"/>
        <v>1.6071858059897886</v>
      </c>
      <c r="AL132" s="21">
        <f t="shared" si="48"/>
        <v>1.6417143269240917</v>
      </c>
      <c r="AM132" s="21">
        <f t="shared" si="56"/>
        <v>3.509</v>
      </c>
    </row>
    <row r="133" spans="1:39" ht="12.75">
      <c r="A133" s="12" t="s">
        <v>301</v>
      </c>
      <c r="B133" s="13" t="s">
        <v>302</v>
      </c>
      <c r="C133" s="14" t="s">
        <v>227</v>
      </c>
      <c r="D133" s="15"/>
      <c r="E133" s="15"/>
      <c r="F133" s="33">
        <v>168136923</v>
      </c>
      <c r="G133" s="31">
        <v>123.03</v>
      </c>
      <c r="H133" s="18">
        <f t="shared" si="49"/>
        <v>1.2303</v>
      </c>
      <c r="I133" s="16">
        <v>478304</v>
      </c>
      <c r="J133" s="16">
        <v>40201.57</v>
      </c>
      <c r="L133" s="16">
        <v>21185.16</v>
      </c>
      <c r="M133" s="19">
        <f t="shared" si="50"/>
        <v>539690.73</v>
      </c>
      <c r="N133" s="16">
        <v>1472564</v>
      </c>
      <c r="O133" s="16">
        <v>609003</v>
      </c>
      <c r="Q133" s="19">
        <f t="shared" si="51"/>
        <v>2081567</v>
      </c>
      <c r="R133" s="16">
        <v>131147</v>
      </c>
      <c r="U133" s="20">
        <f t="shared" si="52"/>
        <v>131147</v>
      </c>
      <c r="V133" s="19">
        <f t="shared" si="53"/>
        <v>2752404.73</v>
      </c>
      <c r="W133" s="21">
        <f t="shared" si="54"/>
        <v>0.07800011898635734</v>
      </c>
      <c r="X133" s="21">
        <f t="shared" si="55"/>
        <v>0</v>
      </c>
      <c r="Y133" s="21">
        <f t="shared" si="38"/>
        <v>0</v>
      </c>
      <c r="Z133" s="21">
        <f t="shared" si="39"/>
        <v>0.07800011898635734</v>
      </c>
      <c r="AA133" s="22">
        <f t="shared" si="40"/>
        <v>1.2380189686235663</v>
      </c>
      <c r="AB133" s="22">
        <f t="shared" si="41"/>
        <v>0.32098287536759545</v>
      </c>
      <c r="AC133" s="23"/>
      <c r="AD133" s="22">
        <f t="shared" si="42"/>
        <v>1.6370019629775194</v>
      </c>
      <c r="AE133" s="32">
        <v>278439.6887159533</v>
      </c>
      <c r="AF133" s="25">
        <f t="shared" si="43"/>
        <v>4558.063169988651</v>
      </c>
      <c r="AG133" s="26"/>
      <c r="AH133" s="27">
        <f t="shared" si="44"/>
        <v>136663352.84077054</v>
      </c>
      <c r="AI133" s="21">
        <f t="shared" si="45"/>
        <v>0.3949052315647527</v>
      </c>
      <c r="AJ133" s="21">
        <f t="shared" si="46"/>
        <v>1.5231347370975736</v>
      </c>
      <c r="AK133" s="21">
        <f t="shared" si="47"/>
        <v>0.09596354638891542</v>
      </c>
      <c r="AL133" s="21">
        <f t="shared" si="48"/>
        <v>0.09596354638891542</v>
      </c>
      <c r="AM133" s="21">
        <f t="shared" si="56"/>
        <v>2.014</v>
      </c>
    </row>
    <row r="134" spans="1:39" ht="12.75">
      <c r="A134" s="12" t="s">
        <v>303</v>
      </c>
      <c r="B134" s="13" t="s">
        <v>304</v>
      </c>
      <c r="C134" s="14" t="s">
        <v>227</v>
      </c>
      <c r="D134" s="15"/>
      <c r="E134" s="15"/>
      <c r="F134" s="33">
        <v>27124700</v>
      </c>
      <c r="G134" s="31">
        <v>67.26</v>
      </c>
      <c r="H134" s="18">
        <f t="shared" si="49"/>
        <v>0.6726000000000001</v>
      </c>
      <c r="I134" s="16">
        <v>130822.7</v>
      </c>
      <c r="J134" s="16">
        <v>11895.87</v>
      </c>
      <c r="L134" s="16">
        <v>5881.91</v>
      </c>
      <c r="M134" s="19">
        <f t="shared" si="50"/>
        <v>148600.48</v>
      </c>
      <c r="O134" s="16">
        <v>566532.48</v>
      </c>
      <c r="Q134" s="19">
        <f t="shared" si="51"/>
        <v>566532.48</v>
      </c>
      <c r="R134" s="16">
        <v>311934.05</v>
      </c>
      <c r="U134" s="20">
        <f t="shared" si="52"/>
        <v>311934.05</v>
      </c>
      <c r="V134" s="19">
        <f t="shared" si="53"/>
        <v>1027067.01</v>
      </c>
      <c r="W134" s="21">
        <f t="shared" si="54"/>
        <v>1.15</v>
      </c>
      <c r="X134" s="21">
        <f t="shared" si="55"/>
        <v>0</v>
      </c>
      <c r="Y134" s="21">
        <f t="shared" si="38"/>
        <v>0</v>
      </c>
      <c r="Z134" s="21">
        <f t="shared" si="39"/>
        <v>1.15</v>
      </c>
      <c r="AA134" s="22">
        <f t="shared" si="40"/>
        <v>2.0886221045762716</v>
      </c>
      <c r="AB134" s="22">
        <f t="shared" si="41"/>
        <v>0.547841930048996</v>
      </c>
      <c r="AC134" s="35"/>
      <c r="AD134" s="22">
        <f t="shared" si="42"/>
        <v>3.7864640346252676</v>
      </c>
      <c r="AE134" s="32">
        <v>105448.46153846153</v>
      </c>
      <c r="AF134" s="25">
        <f t="shared" si="43"/>
        <v>3992.7680712195042</v>
      </c>
      <c r="AG134" s="26"/>
      <c r="AH134" s="27">
        <f t="shared" si="44"/>
        <v>40328129.64614926</v>
      </c>
      <c r="AI134" s="21">
        <f t="shared" si="45"/>
        <v>0.3684784821509548</v>
      </c>
      <c r="AJ134" s="21">
        <f t="shared" si="46"/>
        <v>1.4048072275380008</v>
      </c>
      <c r="AK134" s="21">
        <f t="shared" si="47"/>
        <v>0.7734900000000001</v>
      </c>
      <c r="AL134" s="21">
        <f t="shared" si="48"/>
        <v>0.7734900000000001</v>
      </c>
      <c r="AM134" s="21">
        <f t="shared" si="56"/>
        <v>2.5460000000000003</v>
      </c>
    </row>
    <row r="135" spans="1:39" ht="12.75">
      <c r="A135" s="12" t="s">
        <v>305</v>
      </c>
      <c r="B135" s="13" t="s">
        <v>306</v>
      </c>
      <c r="C135" s="14" t="s">
        <v>307</v>
      </c>
      <c r="D135" s="15"/>
      <c r="E135" s="15"/>
      <c r="F135" s="33">
        <v>734261919</v>
      </c>
      <c r="G135" s="31">
        <v>103.33</v>
      </c>
      <c r="H135" s="18">
        <f t="shared" si="49"/>
        <v>1.0332999999999999</v>
      </c>
      <c r="I135" s="16">
        <v>5736825.03</v>
      </c>
      <c r="L135" s="16">
        <v>150062.37</v>
      </c>
      <c r="M135" s="19">
        <f t="shared" si="50"/>
        <v>5886887.4</v>
      </c>
      <c r="N135" s="16">
        <v>10003960</v>
      </c>
      <c r="Q135" s="19">
        <f t="shared" si="51"/>
        <v>10003960</v>
      </c>
      <c r="R135" s="16">
        <v>5923589.23</v>
      </c>
      <c r="T135" s="16">
        <v>249410.77</v>
      </c>
      <c r="U135" s="20">
        <f t="shared" si="52"/>
        <v>6173000</v>
      </c>
      <c r="V135" s="19">
        <f t="shared" si="53"/>
        <v>22063847.4</v>
      </c>
      <c r="W135" s="21">
        <f t="shared" si="54"/>
        <v>0.8067406298378386</v>
      </c>
      <c r="X135" s="21">
        <f t="shared" si="55"/>
        <v>0.033967548029683395</v>
      </c>
      <c r="Y135" s="21">
        <f t="shared" si="38"/>
        <v>0</v>
      </c>
      <c r="Z135" s="21">
        <f t="shared" si="39"/>
        <v>0.840708177867522</v>
      </c>
      <c r="AA135" s="22">
        <f t="shared" si="40"/>
        <v>1.3624511555256074</v>
      </c>
      <c r="AB135" s="22">
        <f t="shared" si="41"/>
        <v>0.8017421641609063</v>
      </c>
      <c r="AC135" s="23"/>
      <c r="AD135" s="22">
        <f t="shared" si="42"/>
        <v>3.0049014975540356</v>
      </c>
      <c r="AE135" s="32">
        <v>207645.16883985288</v>
      </c>
      <c r="AF135" s="25">
        <f t="shared" si="43"/>
        <v>6239.532788067345</v>
      </c>
      <c r="AG135" s="26"/>
      <c r="AH135" s="27">
        <f t="shared" si="44"/>
        <v>710598973.1926837</v>
      </c>
      <c r="AI135" s="21">
        <f t="shared" si="45"/>
        <v>0.8284401782274643</v>
      </c>
      <c r="AJ135" s="21">
        <f t="shared" si="46"/>
        <v>1.40782077900461</v>
      </c>
      <c r="AK135" s="21">
        <f t="shared" si="47"/>
        <v>0.8336050928114385</v>
      </c>
      <c r="AL135" s="21">
        <f t="shared" si="48"/>
        <v>0.8687037601905103</v>
      </c>
      <c r="AM135" s="21">
        <f t="shared" si="56"/>
        <v>3.1049999999999995</v>
      </c>
    </row>
    <row r="136" spans="1:39" ht="12.75">
      <c r="A136" s="12" t="s">
        <v>308</v>
      </c>
      <c r="B136" s="13" t="s">
        <v>309</v>
      </c>
      <c r="C136" s="14" t="s">
        <v>307</v>
      </c>
      <c r="D136" s="15"/>
      <c r="E136" s="15"/>
      <c r="F136" s="33">
        <v>20882211</v>
      </c>
      <c r="G136" s="31">
        <v>96.64</v>
      </c>
      <c r="H136" s="18">
        <f t="shared" si="49"/>
        <v>0.9664</v>
      </c>
      <c r="I136" s="16">
        <v>161255.13</v>
      </c>
      <c r="J136" s="16">
        <v>10045.09</v>
      </c>
      <c r="L136" s="16">
        <v>4217.49</v>
      </c>
      <c r="M136" s="19">
        <f t="shared" si="50"/>
        <v>175517.71</v>
      </c>
      <c r="N136" s="16">
        <v>411127</v>
      </c>
      <c r="Q136" s="19">
        <f t="shared" si="51"/>
        <v>411127</v>
      </c>
      <c r="R136" s="16">
        <v>541779</v>
      </c>
      <c r="U136" s="20">
        <f t="shared" si="52"/>
        <v>541779</v>
      </c>
      <c r="V136" s="19">
        <f t="shared" si="53"/>
        <v>1128423.71</v>
      </c>
      <c r="W136" s="21">
        <f t="shared" si="54"/>
        <v>2.594452282854531</v>
      </c>
      <c r="X136" s="21">
        <f t="shared" si="55"/>
        <v>0</v>
      </c>
      <c r="Y136" s="21">
        <f t="shared" si="38"/>
        <v>0</v>
      </c>
      <c r="Z136" s="21">
        <f t="shared" si="39"/>
        <v>2.594452282854531</v>
      </c>
      <c r="AA136" s="22">
        <f t="shared" si="40"/>
        <v>1.968790565328547</v>
      </c>
      <c r="AB136" s="22">
        <f t="shared" si="41"/>
        <v>0.8405130567831156</v>
      </c>
      <c r="AC136" s="23"/>
      <c r="AD136" s="22">
        <f t="shared" si="42"/>
        <v>5.403755904966193</v>
      </c>
      <c r="AE136" s="37">
        <v>41482.96593186373</v>
      </c>
      <c r="AF136" s="25">
        <f t="shared" si="43"/>
        <v>2241.6382210982</v>
      </c>
      <c r="AG136" s="26"/>
      <c r="AH136" s="27">
        <f t="shared" si="44"/>
        <v>21608248.13741722</v>
      </c>
      <c r="AI136" s="21">
        <f t="shared" si="45"/>
        <v>0.8122718180752028</v>
      </c>
      <c r="AJ136" s="21">
        <f t="shared" si="46"/>
        <v>1.9026392023335077</v>
      </c>
      <c r="AK136" s="21">
        <f t="shared" si="47"/>
        <v>2.5072786861506184</v>
      </c>
      <c r="AL136" s="21">
        <f t="shared" si="48"/>
        <v>2.5072786861506184</v>
      </c>
      <c r="AM136" s="21">
        <f t="shared" si="56"/>
        <v>5.2219999999999995</v>
      </c>
    </row>
    <row r="137" spans="1:39" ht="12.75">
      <c r="A137" s="12" t="s">
        <v>310</v>
      </c>
      <c r="B137" s="13" t="s">
        <v>311</v>
      </c>
      <c r="C137" s="14" t="s">
        <v>307</v>
      </c>
      <c r="D137" s="15"/>
      <c r="E137" s="15"/>
      <c r="F137" s="33">
        <v>559523245</v>
      </c>
      <c r="G137" s="31">
        <v>107.96</v>
      </c>
      <c r="H137" s="18">
        <f t="shared" si="49"/>
        <v>1.0796</v>
      </c>
      <c r="I137" s="16">
        <v>3878533.21</v>
      </c>
      <c r="J137" s="16">
        <v>251432.01</v>
      </c>
      <c r="L137" s="16">
        <v>105565.19</v>
      </c>
      <c r="M137" s="19">
        <f t="shared" si="50"/>
        <v>4235530.41</v>
      </c>
      <c r="N137" s="16">
        <v>9333692</v>
      </c>
      <c r="Q137" s="19">
        <f t="shared" si="51"/>
        <v>9333692</v>
      </c>
      <c r="R137" s="16">
        <v>5054702.43</v>
      </c>
      <c r="U137" s="20">
        <f t="shared" si="52"/>
        <v>5054702.43</v>
      </c>
      <c r="V137" s="19">
        <f t="shared" si="53"/>
        <v>18623924.84</v>
      </c>
      <c r="W137" s="21">
        <f t="shared" si="54"/>
        <v>0.9033945372546586</v>
      </c>
      <c r="X137" s="21">
        <f t="shared" si="55"/>
        <v>0</v>
      </c>
      <c r="Y137" s="21">
        <f t="shared" si="38"/>
        <v>0</v>
      </c>
      <c r="Z137" s="21">
        <f t="shared" si="39"/>
        <v>0.9033945372546586</v>
      </c>
      <c r="AA137" s="22">
        <f t="shared" si="40"/>
        <v>1.6681508915684102</v>
      </c>
      <c r="AB137" s="22">
        <f t="shared" si="41"/>
        <v>0.7569891774558893</v>
      </c>
      <c r="AC137" s="23"/>
      <c r="AD137" s="22">
        <f t="shared" si="42"/>
        <v>3.328534606278958</v>
      </c>
      <c r="AE137" s="32">
        <v>220690.2812037494</v>
      </c>
      <c r="AF137" s="25">
        <f t="shared" si="43"/>
        <v>7345.752382561144</v>
      </c>
      <c r="AG137" s="26"/>
      <c r="AH137" s="27">
        <f t="shared" si="44"/>
        <v>518269030.19636905</v>
      </c>
      <c r="AI137" s="21">
        <f t="shared" si="45"/>
        <v>0.8172455159813781</v>
      </c>
      <c r="AJ137" s="21">
        <f t="shared" si="46"/>
        <v>1.8009357025372554</v>
      </c>
      <c r="AK137" s="21">
        <f t="shared" si="47"/>
        <v>0.9753047424201293</v>
      </c>
      <c r="AL137" s="21">
        <f t="shared" si="48"/>
        <v>0.9753047424201293</v>
      </c>
      <c r="AM137" s="21">
        <f t="shared" si="56"/>
        <v>3.593</v>
      </c>
    </row>
    <row r="138" spans="1:39" ht="12.75">
      <c r="A138" s="12" t="s">
        <v>312</v>
      </c>
      <c r="B138" s="13" t="s">
        <v>313</v>
      </c>
      <c r="C138" s="14" t="s">
        <v>307</v>
      </c>
      <c r="D138" s="15"/>
      <c r="E138" s="15"/>
      <c r="F138" s="33">
        <v>814170107</v>
      </c>
      <c r="G138" s="31">
        <v>105.31</v>
      </c>
      <c r="H138" s="18">
        <f t="shared" si="49"/>
        <v>1.0531</v>
      </c>
      <c r="I138" s="16">
        <v>6057623.26</v>
      </c>
      <c r="J138" s="16">
        <v>378760.44</v>
      </c>
      <c r="L138" s="16">
        <v>159024.78</v>
      </c>
      <c r="M138" s="19">
        <f t="shared" si="50"/>
        <v>6595408.48</v>
      </c>
      <c r="N138" s="16">
        <v>8073244</v>
      </c>
      <c r="O138" s="16">
        <v>4312601</v>
      </c>
      <c r="Q138" s="19">
        <f t="shared" si="51"/>
        <v>12385845</v>
      </c>
      <c r="R138" s="16">
        <v>8455000</v>
      </c>
      <c r="U138" s="20">
        <f t="shared" si="52"/>
        <v>8455000</v>
      </c>
      <c r="V138" s="19">
        <f t="shared" si="53"/>
        <v>27436253.480000004</v>
      </c>
      <c r="W138" s="21">
        <f t="shared" si="54"/>
        <v>1.0384807704564865</v>
      </c>
      <c r="X138" s="21">
        <f t="shared" si="55"/>
        <v>0</v>
      </c>
      <c r="Y138" s="21">
        <f t="shared" si="38"/>
        <v>0</v>
      </c>
      <c r="Z138" s="21">
        <f t="shared" si="39"/>
        <v>1.0384807704564865</v>
      </c>
      <c r="AA138" s="22">
        <f t="shared" si="40"/>
        <v>1.5212846668663063</v>
      </c>
      <c r="AB138" s="22">
        <f t="shared" si="41"/>
        <v>0.8100774547351441</v>
      </c>
      <c r="AC138" s="23"/>
      <c r="AD138" s="22">
        <f t="shared" si="42"/>
        <v>3.369842892057937</v>
      </c>
      <c r="AE138" s="32">
        <v>170366.05667060212</v>
      </c>
      <c r="AF138" s="25">
        <f t="shared" si="43"/>
        <v>5741.068451193682</v>
      </c>
      <c r="AG138" s="26"/>
      <c r="AH138" s="27">
        <f t="shared" si="44"/>
        <v>773117564.3338715</v>
      </c>
      <c r="AI138" s="21">
        <f t="shared" si="45"/>
        <v>0.8530925675815803</v>
      </c>
      <c r="AJ138" s="21">
        <f t="shared" si="46"/>
        <v>1.6020648826769073</v>
      </c>
      <c r="AK138" s="21">
        <f t="shared" si="47"/>
        <v>1.0936240993677258</v>
      </c>
      <c r="AL138" s="21">
        <f t="shared" si="48"/>
        <v>1.0936240993677258</v>
      </c>
      <c r="AM138" s="21">
        <f t="shared" si="56"/>
        <v>3.5490000000000004</v>
      </c>
    </row>
    <row r="139" spans="1:39" ht="12.75">
      <c r="A139" s="12" t="s">
        <v>314</v>
      </c>
      <c r="B139" s="13" t="s">
        <v>315</v>
      </c>
      <c r="C139" s="14" t="s">
        <v>307</v>
      </c>
      <c r="D139" s="15"/>
      <c r="E139" s="15"/>
      <c r="F139" s="33">
        <v>755678221</v>
      </c>
      <c r="G139" s="31">
        <v>101.78</v>
      </c>
      <c r="H139" s="18">
        <f t="shared" si="49"/>
        <v>1.0178</v>
      </c>
      <c r="I139" s="16">
        <v>5798968.42</v>
      </c>
      <c r="J139" s="16">
        <v>362834.83</v>
      </c>
      <c r="L139" s="16">
        <v>152338.32</v>
      </c>
      <c r="M139" s="19">
        <f t="shared" si="50"/>
        <v>6314141.57</v>
      </c>
      <c r="N139" s="16">
        <v>7024483</v>
      </c>
      <c r="O139" s="16">
        <v>3495464</v>
      </c>
      <c r="Q139" s="19">
        <f t="shared" si="51"/>
        <v>10519947</v>
      </c>
      <c r="R139" s="16">
        <v>4571414.01</v>
      </c>
      <c r="S139" s="16">
        <v>114000</v>
      </c>
      <c r="U139" s="20">
        <f t="shared" si="52"/>
        <v>4685414.01</v>
      </c>
      <c r="V139" s="19">
        <f t="shared" si="53"/>
        <v>21519502.58</v>
      </c>
      <c r="W139" s="21">
        <f t="shared" si="54"/>
        <v>0.6049418764445245</v>
      </c>
      <c r="X139" s="21">
        <f t="shared" si="55"/>
        <v>0</v>
      </c>
      <c r="Y139" s="21">
        <f t="shared" si="38"/>
        <v>0.015085786096778355</v>
      </c>
      <c r="Z139" s="21">
        <f t="shared" si="39"/>
        <v>0.6200276625413027</v>
      </c>
      <c r="AA139" s="22">
        <f t="shared" si="40"/>
        <v>1.392119913960045</v>
      </c>
      <c r="AB139" s="22">
        <f t="shared" si="41"/>
        <v>0.8355595535947039</v>
      </c>
      <c r="AC139" s="23"/>
      <c r="AD139" s="22">
        <f t="shared" si="42"/>
        <v>2.8477071300960515</v>
      </c>
      <c r="AE139" s="32">
        <v>236418.77213695395</v>
      </c>
      <c r="AF139" s="25">
        <f t="shared" si="43"/>
        <v>6732.514231029574</v>
      </c>
      <c r="AG139" s="26"/>
      <c r="AH139" s="27">
        <f t="shared" si="44"/>
        <v>742462390.4499902</v>
      </c>
      <c r="AI139" s="21">
        <f t="shared" si="45"/>
        <v>0.8504325136486897</v>
      </c>
      <c r="AJ139" s="21">
        <f t="shared" si="46"/>
        <v>1.416899648428534</v>
      </c>
      <c r="AK139" s="21">
        <f t="shared" si="47"/>
        <v>0.6157098418452369</v>
      </c>
      <c r="AL139" s="21">
        <f t="shared" si="48"/>
        <v>0.6310641549345379</v>
      </c>
      <c r="AM139" s="21">
        <f t="shared" si="56"/>
        <v>2.8979999999999997</v>
      </c>
    </row>
    <row r="140" spans="1:39" ht="12.75">
      <c r="A140" s="12" t="s">
        <v>316</v>
      </c>
      <c r="B140" s="13" t="s">
        <v>317</v>
      </c>
      <c r="C140" s="14" t="s">
        <v>307</v>
      </c>
      <c r="D140" s="15"/>
      <c r="E140" s="15"/>
      <c r="F140" s="33">
        <v>349301628</v>
      </c>
      <c r="G140" s="31">
        <v>63.64</v>
      </c>
      <c r="H140" s="18">
        <f t="shared" si="49"/>
        <v>0.6364</v>
      </c>
      <c r="I140" s="16">
        <v>4228464.27</v>
      </c>
      <c r="J140" s="16">
        <v>263542.74</v>
      </c>
      <c r="L140" s="16">
        <v>110649.96</v>
      </c>
      <c r="M140" s="19">
        <f t="shared" si="50"/>
        <v>4602656.97</v>
      </c>
      <c r="N140" s="16">
        <v>8205258</v>
      </c>
      <c r="Q140" s="19">
        <f t="shared" si="51"/>
        <v>8205258</v>
      </c>
      <c r="R140" s="16">
        <v>6085361.96</v>
      </c>
      <c r="S140" s="16">
        <v>139720</v>
      </c>
      <c r="U140" s="20">
        <f t="shared" si="52"/>
        <v>6225081.96</v>
      </c>
      <c r="V140" s="19">
        <f t="shared" si="53"/>
        <v>19032996.93</v>
      </c>
      <c r="W140" s="21">
        <f t="shared" si="54"/>
        <v>1.7421510443117658</v>
      </c>
      <c r="X140" s="21">
        <f t="shared" si="55"/>
        <v>0</v>
      </c>
      <c r="Y140" s="21">
        <f t="shared" si="38"/>
        <v>0.03999981357086604</v>
      </c>
      <c r="Z140" s="21">
        <f t="shared" si="39"/>
        <v>1.782150857882632</v>
      </c>
      <c r="AA140" s="22">
        <f t="shared" si="40"/>
        <v>2.3490465953396584</v>
      </c>
      <c r="AB140" s="22">
        <f t="shared" si="41"/>
        <v>1.3176740676399024</v>
      </c>
      <c r="AC140" s="23"/>
      <c r="AD140" s="22">
        <f t="shared" si="42"/>
        <v>5.448871520862193</v>
      </c>
      <c r="AE140" s="32">
        <v>105982.71322266743</v>
      </c>
      <c r="AF140" s="25">
        <f t="shared" si="43"/>
        <v>5774.861877826976</v>
      </c>
      <c r="AG140" s="26"/>
      <c r="AH140" s="27">
        <f t="shared" si="44"/>
        <v>548871194.2174733</v>
      </c>
      <c r="AI140" s="21">
        <f t="shared" si="45"/>
        <v>0.8385677766460339</v>
      </c>
      <c r="AJ140" s="21">
        <f t="shared" si="46"/>
        <v>1.4949332532741588</v>
      </c>
      <c r="AK140" s="21">
        <f t="shared" si="47"/>
        <v>1.108704924600008</v>
      </c>
      <c r="AL140" s="21">
        <f t="shared" si="48"/>
        <v>1.1341608059565071</v>
      </c>
      <c r="AM140" s="21">
        <f t="shared" si="56"/>
        <v>3.468</v>
      </c>
    </row>
    <row r="141" spans="1:39" ht="12.75">
      <c r="A141" s="12" t="s">
        <v>318</v>
      </c>
      <c r="B141" s="13" t="s">
        <v>319</v>
      </c>
      <c r="C141" s="14" t="s">
        <v>307</v>
      </c>
      <c r="D141" s="15"/>
      <c r="E141" s="15"/>
      <c r="F141" s="33">
        <v>140919477</v>
      </c>
      <c r="G141" s="31">
        <v>112.37</v>
      </c>
      <c r="H141" s="18">
        <f t="shared" si="49"/>
        <v>1.1237000000000001</v>
      </c>
      <c r="I141" s="16">
        <v>1031608.18</v>
      </c>
      <c r="J141" s="16">
        <v>64333.85</v>
      </c>
      <c r="L141" s="16">
        <v>27010.94</v>
      </c>
      <c r="M141" s="19">
        <f t="shared" si="50"/>
        <v>1122952.97</v>
      </c>
      <c r="N141" s="16">
        <v>1017497</v>
      </c>
      <c r="Q141" s="19">
        <f t="shared" si="51"/>
        <v>1017497</v>
      </c>
      <c r="R141" s="16">
        <v>1814000</v>
      </c>
      <c r="U141" s="20">
        <f t="shared" si="52"/>
        <v>1814000</v>
      </c>
      <c r="V141" s="19">
        <f t="shared" si="53"/>
        <v>3954449.97</v>
      </c>
      <c r="W141" s="21">
        <f t="shared" si="54"/>
        <v>1.2872599576849124</v>
      </c>
      <c r="X141" s="21">
        <f t="shared" si="55"/>
        <v>0</v>
      </c>
      <c r="Y141" s="21">
        <f t="shared" si="38"/>
        <v>0</v>
      </c>
      <c r="Z141" s="21">
        <f t="shared" si="39"/>
        <v>1.2872599576849124</v>
      </c>
      <c r="AA141" s="22">
        <f t="shared" si="40"/>
        <v>0.722041425118261</v>
      </c>
      <c r="AB141" s="22">
        <f t="shared" si="41"/>
        <v>0.796875629903168</v>
      </c>
      <c r="AC141" s="23"/>
      <c r="AD141" s="22">
        <f t="shared" si="42"/>
        <v>2.8061770127063417</v>
      </c>
      <c r="AE141" s="32">
        <v>137136.17945007235</v>
      </c>
      <c r="AF141" s="25">
        <f t="shared" si="43"/>
        <v>3848.2839438316487</v>
      </c>
      <c r="AG141" s="26"/>
      <c r="AH141" s="27">
        <f t="shared" si="44"/>
        <v>125406671.709531</v>
      </c>
      <c r="AI141" s="21">
        <f t="shared" si="45"/>
        <v>0.8954491453221901</v>
      </c>
      <c r="AJ141" s="21">
        <f t="shared" si="46"/>
        <v>0.81135794940539</v>
      </c>
      <c r="AK141" s="21">
        <f t="shared" si="47"/>
        <v>1.4464940144505363</v>
      </c>
      <c r="AL141" s="21">
        <f t="shared" si="48"/>
        <v>1.4464940144505363</v>
      </c>
      <c r="AM141" s="21">
        <f t="shared" si="56"/>
        <v>3.152</v>
      </c>
    </row>
    <row r="142" spans="1:39" ht="12.75">
      <c r="A142" s="12" t="s">
        <v>320</v>
      </c>
      <c r="B142" s="13" t="s">
        <v>321</v>
      </c>
      <c r="C142" s="14" t="s">
        <v>307</v>
      </c>
      <c r="D142" s="15"/>
      <c r="E142" s="15"/>
      <c r="F142" s="33">
        <v>1728812148</v>
      </c>
      <c r="G142" s="31">
        <v>110.08</v>
      </c>
      <c r="H142" s="18">
        <f t="shared" si="49"/>
        <v>1.1008</v>
      </c>
      <c r="I142" s="16">
        <v>13206281.41</v>
      </c>
      <c r="J142" s="16">
        <v>834175.56</v>
      </c>
      <c r="L142" s="16">
        <v>350233.46</v>
      </c>
      <c r="M142" s="19">
        <f t="shared" si="50"/>
        <v>14390690.430000002</v>
      </c>
      <c r="N142" s="16">
        <v>7269437</v>
      </c>
      <c r="Q142" s="19">
        <f t="shared" si="51"/>
        <v>7269437</v>
      </c>
      <c r="R142" s="16">
        <v>24443357.61</v>
      </c>
      <c r="U142" s="20">
        <f t="shared" si="52"/>
        <v>24443357.61</v>
      </c>
      <c r="V142" s="19">
        <f t="shared" si="53"/>
        <v>46103485.04</v>
      </c>
      <c r="W142" s="21">
        <f t="shared" si="54"/>
        <v>1.4138816434323205</v>
      </c>
      <c r="X142" s="21">
        <f t="shared" si="55"/>
        <v>0</v>
      </c>
      <c r="Y142" s="21">
        <f t="shared" si="38"/>
        <v>0</v>
      </c>
      <c r="Z142" s="21">
        <f t="shared" si="39"/>
        <v>1.4138816434323205</v>
      </c>
      <c r="AA142" s="22">
        <f t="shared" si="40"/>
        <v>0.42048738542297653</v>
      </c>
      <c r="AB142" s="22">
        <f t="shared" si="41"/>
        <v>0.8324033612702264</v>
      </c>
      <c r="AC142" s="23"/>
      <c r="AD142" s="22">
        <f t="shared" si="42"/>
        <v>2.6667723901255234</v>
      </c>
      <c r="AE142" s="32">
        <v>55151.14541341012</v>
      </c>
      <c r="AF142" s="25">
        <f t="shared" si="43"/>
        <v>1470.7555187228</v>
      </c>
      <c r="AG142" s="26"/>
      <c r="AH142" s="27">
        <f t="shared" si="44"/>
        <v>1570505221.6569767</v>
      </c>
      <c r="AI142" s="21">
        <f t="shared" si="45"/>
        <v>0.9163096200862652</v>
      </c>
      <c r="AJ142" s="21">
        <f t="shared" si="46"/>
        <v>0.4628725138736126</v>
      </c>
      <c r="AK142" s="21">
        <f t="shared" si="47"/>
        <v>1.5564009130902983</v>
      </c>
      <c r="AL142" s="21">
        <f t="shared" si="48"/>
        <v>1.5564009130902983</v>
      </c>
      <c r="AM142" s="21">
        <f t="shared" si="56"/>
        <v>2.935</v>
      </c>
    </row>
    <row r="143" spans="1:39" ht="12.75">
      <c r="A143" s="12" t="s">
        <v>322</v>
      </c>
      <c r="B143" s="13" t="s">
        <v>323</v>
      </c>
      <c r="C143" s="14" t="s">
        <v>307</v>
      </c>
      <c r="D143" s="15"/>
      <c r="E143" s="15"/>
      <c r="F143" s="33">
        <v>7564599160</v>
      </c>
      <c r="G143" s="31">
        <v>92.66</v>
      </c>
      <c r="H143" s="18">
        <f t="shared" si="49"/>
        <v>0.9266</v>
      </c>
      <c r="I143" s="16">
        <v>60860640.08</v>
      </c>
      <c r="L143" s="16">
        <v>1594520.64</v>
      </c>
      <c r="M143" s="19">
        <f t="shared" si="50"/>
        <v>62455160.72</v>
      </c>
      <c r="N143" s="16">
        <v>153948768</v>
      </c>
      <c r="Q143" s="19">
        <f t="shared" si="51"/>
        <v>153948768</v>
      </c>
      <c r="R143" s="16">
        <v>41749106.29</v>
      </c>
      <c r="S143" s="16">
        <v>756459.92</v>
      </c>
      <c r="T143" s="16">
        <v>2154711.92</v>
      </c>
      <c r="U143" s="20">
        <f t="shared" si="52"/>
        <v>44660278.13</v>
      </c>
      <c r="V143" s="19">
        <f t="shared" si="53"/>
        <v>261064206.84999996</v>
      </c>
      <c r="W143" s="21">
        <f t="shared" si="54"/>
        <v>0.5519011041690145</v>
      </c>
      <c r="X143" s="21">
        <f t="shared" si="55"/>
        <v>0.028484151961331416</v>
      </c>
      <c r="Y143" s="21">
        <f t="shared" si="38"/>
        <v>0.010000000052877885</v>
      </c>
      <c r="Z143" s="21">
        <f t="shared" si="39"/>
        <v>0.5903852561832239</v>
      </c>
      <c r="AA143" s="22">
        <f t="shared" si="40"/>
        <v>2.0351212898899984</v>
      </c>
      <c r="AB143" s="22">
        <f t="shared" si="41"/>
        <v>0.8256241923597178</v>
      </c>
      <c r="AC143" s="23"/>
      <c r="AD143" s="22">
        <f t="shared" si="42"/>
        <v>3.45113073843294</v>
      </c>
      <c r="AE143" s="32">
        <v>223541.64248770027</v>
      </c>
      <c r="AF143" s="25">
        <f t="shared" si="43"/>
        <v>7714.7143370908925</v>
      </c>
      <c r="AG143" s="26"/>
      <c r="AH143" s="27">
        <f t="shared" si="44"/>
        <v>8163823829.05245</v>
      </c>
      <c r="AI143" s="21">
        <f t="shared" si="45"/>
        <v>0.7650233766405146</v>
      </c>
      <c r="AJ143" s="21">
        <f t="shared" si="46"/>
        <v>1.8857433872120726</v>
      </c>
      <c r="AK143" s="21">
        <f t="shared" si="47"/>
        <v>0.5113915631230088</v>
      </c>
      <c r="AL143" s="21">
        <f t="shared" si="48"/>
        <v>0.5470509783793752</v>
      </c>
      <c r="AM143" s="21">
        <f t="shared" si="56"/>
        <v>3.198</v>
      </c>
    </row>
    <row r="144" spans="1:39" ht="12.75">
      <c r="A144" s="12" t="s">
        <v>324</v>
      </c>
      <c r="B144" s="13" t="s">
        <v>325</v>
      </c>
      <c r="C144" s="14" t="s">
        <v>307</v>
      </c>
      <c r="D144" s="15"/>
      <c r="E144" s="15"/>
      <c r="F144" s="33">
        <v>90602680</v>
      </c>
      <c r="G144" s="31">
        <v>109.39</v>
      </c>
      <c r="H144" s="18">
        <f t="shared" si="49"/>
        <v>1.0939</v>
      </c>
      <c r="I144" s="16">
        <v>681642.32</v>
      </c>
      <c r="J144" s="16">
        <v>42549.56</v>
      </c>
      <c r="L144" s="16">
        <v>17864.68</v>
      </c>
      <c r="M144" s="19">
        <f t="shared" si="50"/>
        <v>742056.5599999999</v>
      </c>
      <c r="N144" s="16">
        <v>791164</v>
      </c>
      <c r="Q144" s="19">
        <f t="shared" si="51"/>
        <v>791164</v>
      </c>
      <c r="R144" s="16">
        <v>1183328.82</v>
      </c>
      <c r="U144" s="20">
        <f t="shared" si="52"/>
        <v>1183328.82</v>
      </c>
      <c r="V144" s="19">
        <f t="shared" si="53"/>
        <v>2716549.38</v>
      </c>
      <c r="W144" s="21">
        <f t="shared" si="54"/>
        <v>1.306063816213825</v>
      </c>
      <c r="X144" s="21">
        <f t="shared" si="55"/>
        <v>0</v>
      </c>
      <c r="Y144" s="21">
        <f t="shared" si="38"/>
        <v>0</v>
      </c>
      <c r="Z144" s="21">
        <f t="shared" si="39"/>
        <v>1.306063816213825</v>
      </c>
      <c r="AA144" s="22">
        <f t="shared" si="40"/>
        <v>0.8732236176678219</v>
      </c>
      <c r="AB144" s="22">
        <f t="shared" si="41"/>
        <v>0.8190227485544577</v>
      </c>
      <c r="AC144" s="23"/>
      <c r="AD144" s="22">
        <f t="shared" si="42"/>
        <v>2.9983101824361045</v>
      </c>
      <c r="AE144" s="32">
        <v>165558.97435897434</v>
      </c>
      <c r="AF144" s="25">
        <f t="shared" si="43"/>
        <v>4963.971586141907</v>
      </c>
      <c r="AG144" s="26"/>
      <c r="AH144" s="27">
        <f t="shared" si="44"/>
        <v>82825377.09114178</v>
      </c>
      <c r="AI144" s="21">
        <f t="shared" si="45"/>
        <v>0.8959289846437214</v>
      </c>
      <c r="AJ144" s="21">
        <f t="shared" si="46"/>
        <v>0.9552193153668302</v>
      </c>
      <c r="AK144" s="21">
        <f t="shared" si="47"/>
        <v>1.4287032085563034</v>
      </c>
      <c r="AL144" s="21">
        <f t="shared" si="48"/>
        <v>1.4287032085563034</v>
      </c>
      <c r="AM144" s="21">
        <f t="shared" si="56"/>
        <v>3.2800000000000002</v>
      </c>
    </row>
    <row r="145" spans="1:39" ht="12.75">
      <c r="A145" s="12" t="s">
        <v>326</v>
      </c>
      <c r="B145" s="13" t="s">
        <v>327</v>
      </c>
      <c r="C145" s="14" t="s">
        <v>307</v>
      </c>
      <c r="D145" s="15"/>
      <c r="E145" s="15"/>
      <c r="F145" s="33">
        <v>288178751</v>
      </c>
      <c r="G145" s="31">
        <v>106.69</v>
      </c>
      <c r="H145" s="18">
        <f t="shared" si="49"/>
        <v>1.0669</v>
      </c>
      <c r="I145" s="16">
        <v>2149885.28</v>
      </c>
      <c r="J145" s="16">
        <v>134042.4</v>
      </c>
      <c r="L145" s="16">
        <v>56278.48</v>
      </c>
      <c r="M145" s="19">
        <f t="shared" si="50"/>
        <v>2340206.1599999997</v>
      </c>
      <c r="N145" s="16">
        <v>4290262</v>
      </c>
      <c r="Q145" s="19">
        <f t="shared" si="51"/>
        <v>4290262</v>
      </c>
      <c r="R145" s="16">
        <v>3385038.18</v>
      </c>
      <c r="S145" s="16">
        <v>57635.75</v>
      </c>
      <c r="U145" s="20">
        <f t="shared" si="52"/>
        <v>3442673.93</v>
      </c>
      <c r="V145" s="19">
        <f t="shared" si="53"/>
        <v>10073142.09</v>
      </c>
      <c r="W145" s="21">
        <f t="shared" si="54"/>
        <v>1.1746314286718524</v>
      </c>
      <c r="X145" s="21">
        <f t="shared" si="55"/>
        <v>0</v>
      </c>
      <c r="Y145" s="21">
        <f t="shared" si="38"/>
        <v>0.01999999993059863</v>
      </c>
      <c r="Z145" s="21">
        <f t="shared" si="39"/>
        <v>1.194631428602451</v>
      </c>
      <c r="AA145" s="22">
        <f t="shared" si="40"/>
        <v>1.4887502930429455</v>
      </c>
      <c r="AB145" s="22">
        <f t="shared" si="41"/>
        <v>0.812067562885648</v>
      </c>
      <c r="AC145" s="23"/>
      <c r="AD145" s="22">
        <f t="shared" si="42"/>
        <v>3.4954492845310443</v>
      </c>
      <c r="AE145" s="32">
        <v>138237.99261083745</v>
      </c>
      <c r="AF145" s="25">
        <f t="shared" si="43"/>
        <v>4832.038923665596</v>
      </c>
      <c r="AG145" s="26"/>
      <c r="AH145" s="27">
        <f t="shared" si="44"/>
        <v>270108492.8296935</v>
      </c>
      <c r="AI145" s="21">
        <f t="shared" si="45"/>
        <v>0.8663948828426977</v>
      </c>
      <c r="AJ145" s="21">
        <f t="shared" si="46"/>
        <v>1.5883476876475184</v>
      </c>
      <c r="AK145" s="21">
        <f t="shared" si="47"/>
        <v>1.2532142712499994</v>
      </c>
      <c r="AL145" s="21">
        <f t="shared" si="48"/>
        <v>1.2745522711759552</v>
      </c>
      <c r="AM145" s="21">
        <f t="shared" si="56"/>
        <v>3.729</v>
      </c>
    </row>
    <row r="146" spans="1:39" ht="12.75">
      <c r="A146" s="12" t="s">
        <v>328</v>
      </c>
      <c r="B146" s="13" t="s">
        <v>329</v>
      </c>
      <c r="C146" s="14" t="s">
        <v>307</v>
      </c>
      <c r="D146" s="15"/>
      <c r="E146" s="15"/>
      <c r="F146" s="33">
        <v>1074507800</v>
      </c>
      <c r="G146" s="31">
        <v>104.25</v>
      </c>
      <c r="H146" s="18">
        <f t="shared" si="49"/>
        <v>1.0425</v>
      </c>
      <c r="I146" s="16">
        <v>8205248.32</v>
      </c>
      <c r="L146" s="16">
        <v>215676.71</v>
      </c>
      <c r="M146" s="19">
        <f t="shared" si="50"/>
        <v>8420925.030000001</v>
      </c>
      <c r="N146" s="16">
        <v>14919905</v>
      </c>
      <c r="Q146" s="19">
        <f t="shared" si="51"/>
        <v>14919905</v>
      </c>
      <c r="R146" s="16">
        <v>9485513</v>
      </c>
      <c r="T146" s="16">
        <v>356912</v>
      </c>
      <c r="U146" s="20">
        <f t="shared" si="52"/>
        <v>9842425</v>
      </c>
      <c r="V146" s="19">
        <f t="shared" si="53"/>
        <v>33183255.03</v>
      </c>
      <c r="W146" s="21">
        <f t="shared" si="54"/>
        <v>0.882777491238314</v>
      </c>
      <c r="X146" s="21">
        <f t="shared" si="55"/>
        <v>0.03321632472095596</v>
      </c>
      <c r="Y146" s="21">
        <f t="shared" si="38"/>
        <v>0</v>
      </c>
      <c r="Z146" s="21">
        <f t="shared" si="39"/>
        <v>0.91599381595927</v>
      </c>
      <c r="AA146" s="22">
        <f t="shared" si="40"/>
        <v>1.388533894309562</v>
      </c>
      <c r="AB146" s="22">
        <f t="shared" si="41"/>
        <v>0.783700688817708</v>
      </c>
      <c r="AC146" s="23"/>
      <c r="AD146" s="22">
        <f t="shared" si="42"/>
        <v>3.08822839908654</v>
      </c>
      <c r="AE146" s="32">
        <v>231326.6075949367</v>
      </c>
      <c r="AF146" s="25">
        <f t="shared" si="43"/>
        <v>7143.893990390316</v>
      </c>
      <c r="AG146" s="26"/>
      <c r="AH146" s="27">
        <f t="shared" si="44"/>
        <v>1030702925.6594725</v>
      </c>
      <c r="AI146" s="21">
        <f t="shared" si="45"/>
        <v>0.8170079680924607</v>
      </c>
      <c r="AJ146" s="21">
        <f t="shared" si="46"/>
        <v>1.4475465848177183</v>
      </c>
      <c r="AK146" s="21">
        <f t="shared" si="47"/>
        <v>0.9202955346159423</v>
      </c>
      <c r="AL146" s="21">
        <f t="shared" si="48"/>
        <v>0.9549235531375387</v>
      </c>
      <c r="AM146" s="21">
        <f t="shared" si="56"/>
        <v>3.2199999999999998</v>
      </c>
    </row>
    <row r="147" spans="1:39" ht="12.75">
      <c r="A147" s="12" t="s">
        <v>330</v>
      </c>
      <c r="B147" s="13" t="s">
        <v>331</v>
      </c>
      <c r="C147" s="14" t="s">
        <v>307</v>
      </c>
      <c r="D147" s="15"/>
      <c r="E147" s="15"/>
      <c r="F147" s="33">
        <v>168938038</v>
      </c>
      <c r="G147" s="31">
        <v>71.81</v>
      </c>
      <c r="H147" s="18">
        <f t="shared" si="49"/>
        <v>0.7181000000000001</v>
      </c>
      <c r="I147" s="16">
        <v>1720016.04</v>
      </c>
      <c r="J147" s="16">
        <v>107676.99</v>
      </c>
      <c r="L147" s="16">
        <v>45208.81</v>
      </c>
      <c r="M147" s="19">
        <f t="shared" si="50"/>
        <v>1872901.84</v>
      </c>
      <c r="N147" s="16">
        <v>2779435</v>
      </c>
      <c r="O147" s="16">
        <v>1124496</v>
      </c>
      <c r="Q147" s="19">
        <f t="shared" si="51"/>
        <v>3903931</v>
      </c>
      <c r="R147" s="16">
        <v>1771484.83</v>
      </c>
      <c r="S147" s="16">
        <v>44864.7</v>
      </c>
      <c r="U147" s="20">
        <f t="shared" si="52"/>
        <v>1816349.53</v>
      </c>
      <c r="V147" s="19">
        <f t="shared" si="53"/>
        <v>7593182.37</v>
      </c>
      <c r="W147" s="21">
        <f t="shared" si="54"/>
        <v>1.0486003335731886</v>
      </c>
      <c r="X147" s="21">
        <f t="shared" si="55"/>
        <v>0</v>
      </c>
      <c r="Y147" s="21">
        <f t="shared" si="38"/>
        <v>0.02655689655872527</v>
      </c>
      <c r="Z147" s="21">
        <f t="shared" si="39"/>
        <v>1.0751572301319139</v>
      </c>
      <c r="AA147" s="22">
        <f t="shared" si="40"/>
        <v>2.3108655967698644</v>
      </c>
      <c r="AB147" s="22">
        <f t="shared" si="41"/>
        <v>1.1086324087651593</v>
      </c>
      <c r="AC147" s="23"/>
      <c r="AD147" s="22">
        <f t="shared" si="42"/>
        <v>4.494655235666937</v>
      </c>
      <c r="AE147" s="32">
        <v>157300.12453300125</v>
      </c>
      <c r="AF147" s="25">
        <f t="shared" si="43"/>
        <v>7070.098283033152</v>
      </c>
      <c r="AG147" s="26"/>
      <c r="AH147" s="27">
        <f t="shared" si="44"/>
        <v>235256980.92187715</v>
      </c>
      <c r="AI147" s="21">
        <f t="shared" si="45"/>
        <v>0.7961089327342609</v>
      </c>
      <c r="AJ147" s="21">
        <f t="shared" si="46"/>
        <v>1.6594325850404397</v>
      </c>
      <c r="AK147" s="21">
        <f t="shared" si="47"/>
        <v>0.7529998995389069</v>
      </c>
      <c r="AL147" s="21">
        <f t="shared" si="48"/>
        <v>0.7720704069577273</v>
      </c>
      <c r="AM147" s="21">
        <f t="shared" si="56"/>
        <v>3.2270000000000003</v>
      </c>
    </row>
    <row r="148" spans="1:39" ht="12.75">
      <c r="A148" s="12" t="s">
        <v>332</v>
      </c>
      <c r="B148" s="13" t="s">
        <v>333</v>
      </c>
      <c r="C148" s="14" t="s">
        <v>307</v>
      </c>
      <c r="D148" s="15"/>
      <c r="E148" s="15"/>
      <c r="F148" s="33">
        <v>353883358</v>
      </c>
      <c r="G148" s="31">
        <v>64.89</v>
      </c>
      <c r="H148" s="18">
        <f t="shared" si="49"/>
        <v>0.6489</v>
      </c>
      <c r="I148" s="16">
        <v>4218656.58</v>
      </c>
      <c r="L148" s="16">
        <v>110422.53</v>
      </c>
      <c r="M148" s="19">
        <f t="shared" si="50"/>
        <v>4329079.11</v>
      </c>
      <c r="N148" s="16">
        <v>3973346</v>
      </c>
      <c r="Q148" s="19">
        <f t="shared" si="51"/>
        <v>3973346</v>
      </c>
      <c r="R148" s="16">
        <v>9829611.04</v>
      </c>
      <c r="T148" s="16">
        <v>180388.96</v>
      </c>
      <c r="U148" s="20">
        <f t="shared" si="52"/>
        <v>10010000</v>
      </c>
      <c r="V148" s="19">
        <f t="shared" si="53"/>
        <v>18312425.11</v>
      </c>
      <c r="W148" s="21">
        <f t="shared" si="54"/>
        <v>2.777641507516157</v>
      </c>
      <c r="X148" s="21">
        <f t="shared" si="55"/>
        <v>0.05097412916489844</v>
      </c>
      <c r="Y148" s="21">
        <f t="shared" si="38"/>
        <v>0</v>
      </c>
      <c r="Z148" s="21">
        <f t="shared" si="39"/>
        <v>2.8286156366810555</v>
      </c>
      <c r="AA148" s="22">
        <f t="shared" si="40"/>
        <v>1.1227840784759366</v>
      </c>
      <c r="AB148" s="22">
        <f t="shared" si="41"/>
        <v>1.2233067795180128</v>
      </c>
      <c r="AC148" s="23"/>
      <c r="AD148" s="22">
        <f t="shared" si="42"/>
        <v>5.1747064946750045</v>
      </c>
      <c r="AE148" s="32">
        <v>72518.70405662946</v>
      </c>
      <c r="AF148" s="25">
        <f t="shared" si="43"/>
        <v>3752.6300886725508</v>
      </c>
      <c r="AG148" s="26"/>
      <c r="AH148" s="27">
        <f t="shared" si="44"/>
        <v>545358850.3621513</v>
      </c>
      <c r="AI148" s="21">
        <f t="shared" si="45"/>
        <v>0.7938037692292387</v>
      </c>
      <c r="AJ148" s="21">
        <f t="shared" si="46"/>
        <v>0.7285745885230354</v>
      </c>
      <c r="AK148" s="21">
        <f t="shared" si="47"/>
        <v>1.8024115742272344</v>
      </c>
      <c r="AL148" s="21">
        <f t="shared" si="48"/>
        <v>1.8354886866423374</v>
      </c>
      <c r="AM148" s="21">
        <f t="shared" si="56"/>
        <v>3.358</v>
      </c>
    </row>
    <row r="149" spans="1:39" ht="12.75">
      <c r="A149" s="12" t="s">
        <v>334</v>
      </c>
      <c r="B149" s="13" t="s">
        <v>335</v>
      </c>
      <c r="C149" s="14" t="s">
        <v>307</v>
      </c>
      <c r="D149" s="15"/>
      <c r="E149" s="15"/>
      <c r="F149" s="33">
        <v>4480663900</v>
      </c>
      <c r="G149" s="31">
        <v>107.63</v>
      </c>
      <c r="H149" s="18">
        <f t="shared" si="49"/>
        <v>1.0763</v>
      </c>
      <c r="I149" s="16">
        <v>32512011.27</v>
      </c>
      <c r="J149" s="16">
        <v>2027405.68</v>
      </c>
      <c r="L149" s="16">
        <v>851218.08</v>
      </c>
      <c r="M149" s="19">
        <f t="shared" si="50"/>
        <v>35390635.03</v>
      </c>
      <c r="N149" s="16">
        <v>43603342</v>
      </c>
      <c r="O149" s="16">
        <v>23206657</v>
      </c>
      <c r="Q149" s="19">
        <f t="shared" si="51"/>
        <v>66809999</v>
      </c>
      <c r="R149" s="16">
        <v>37346064</v>
      </c>
      <c r="S149" s="16">
        <v>896133</v>
      </c>
      <c r="U149" s="20">
        <f t="shared" si="52"/>
        <v>38242197</v>
      </c>
      <c r="V149" s="19">
        <f t="shared" si="53"/>
        <v>140442831.03</v>
      </c>
      <c r="W149" s="21">
        <f t="shared" si="54"/>
        <v>0.8334939828894553</v>
      </c>
      <c r="X149" s="21">
        <f t="shared" si="55"/>
        <v>0</v>
      </c>
      <c r="Y149" s="21">
        <f t="shared" si="38"/>
        <v>0.020000004909986664</v>
      </c>
      <c r="Z149" s="21">
        <f t="shared" si="39"/>
        <v>0.8534939877994421</v>
      </c>
      <c r="AA149" s="22">
        <f t="shared" si="40"/>
        <v>1.4910736554018256</v>
      </c>
      <c r="AB149" s="22">
        <f t="shared" si="41"/>
        <v>0.7898524821288203</v>
      </c>
      <c r="AC149" s="23"/>
      <c r="AD149" s="22">
        <f t="shared" si="42"/>
        <v>3.1344201253300876</v>
      </c>
      <c r="AE149" s="32">
        <v>195573.91766133928</v>
      </c>
      <c r="AF149" s="25">
        <f t="shared" si="43"/>
        <v>6130.108235073513</v>
      </c>
      <c r="AG149" s="26"/>
      <c r="AH149" s="27">
        <f t="shared" si="44"/>
        <v>4163025085.9425807</v>
      </c>
      <c r="AI149" s="21">
        <f t="shared" si="45"/>
        <v>0.8501182265152494</v>
      </c>
      <c r="AJ149" s="21">
        <f t="shared" si="46"/>
        <v>1.604842575308985</v>
      </c>
      <c r="AK149" s="21">
        <f t="shared" si="47"/>
        <v>0.8970895737839207</v>
      </c>
      <c r="AL149" s="21">
        <f t="shared" si="48"/>
        <v>0.9186155790685395</v>
      </c>
      <c r="AM149" s="21">
        <f t="shared" si="56"/>
        <v>3.374</v>
      </c>
    </row>
    <row r="150" spans="1:39" ht="12.75">
      <c r="A150" s="12" t="s">
        <v>336</v>
      </c>
      <c r="B150" s="13" t="s">
        <v>337</v>
      </c>
      <c r="C150" s="14" t="s">
        <v>307</v>
      </c>
      <c r="D150" s="15"/>
      <c r="E150" s="15"/>
      <c r="F150" s="33">
        <v>1259503595</v>
      </c>
      <c r="G150" s="31">
        <v>94.52</v>
      </c>
      <c r="H150" s="18">
        <f t="shared" si="49"/>
        <v>0.9451999999999999</v>
      </c>
      <c r="I150" s="16">
        <v>10571743.41</v>
      </c>
      <c r="J150" s="16">
        <v>658790.44</v>
      </c>
      <c r="L150" s="16">
        <v>276597</v>
      </c>
      <c r="M150" s="19">
        <f t="shared" si="50"/>
        <v>11507130.85</v>
      </c>
      <c r="N150" s="16">
        <v>22017378</v>
      </c>
      <c r="Q150" s="19">
        <f t="shared" si="51"/>
        <v>22017378</v>
      </c>
      <c r="R150" s="16">
        <v>7665630</v>
      </c>
      <c r="U150" s="20">
        <f t="shared" si="52"/>
        <v>7665630</v>
      </c>
      <c r="V150" s="19">
        <f t="shared" si="53"/>
        <v>41190138.85</v>
      </c>
      <c r="W150" s="21">
        <f t="shared" si="54"/>
        <v>0.6086231139340257</v>
      </c>
      <c r="X150" s="21">
        <f t="shared" si="55"/>
        <v>0</v>
      </c>
      <c r="Y150" s="21">
        <f t="shared" si="38"/>
        <v>0</v>
      </c>
      <c r="Z150" s="21">
        <f t="shared" si="39"/>
        <v>0.6086231139340257</v>
      </c>
      <c r="AA150" s="22">
        <f t="shared" si="40"/>
        <v>1.748099655086733</v>
      </c>
      <c r="AB150" s="22">
        <f t="shared" si="41"/>
        <v>0.9136242957686833</v>
      </c>
      <c r="AC150" s="23"/>
      <c r="AD150" s="22">
        <f t="shared" si="42"/>
        <v>3.2703470647894415</v>
      </c>
      <c r="AE150" s="32">
        <v>223620.44105173877</v>
      </c>
      <c r="AF150" s="25">
        <f t="shared" si="43"/>
        <v>7313.164530204742</v>
      </c>
      <c r="AG150" s="26"/>
      <c r="AH150" s="27">
        <f t="shared" si="44"/>
        <v>1332526020.9479477</v>
      </c>
      <c r="AI150" s="21">
        <f t="shared" si="45"/>
        <v>0.8635576843605595</v>
      </c>
      <c r="AJ150" s="21">
        <f t="shared" si="46"/>
        <v>1.6523037939879797</v>
      </c>
      <c r="AK150" s="21">
        <f t="shared" si="47"/>
        <v>0.575270567290441</v>
      </c>
      <c r="AL150" s="21">
        <f t="shared" si="48"/>
        <v>0.575270567290441</v>
      </c>
      <c r="AM150" s="21">
        <f t="shared" si="56"/>
        <v>3.091</v>
      </c>
    </row>
    <row r="151" spans="1:39" ht="12.75">
      <c r="A151" s="12" t="s">
        <v>338</v>
      </c>
      <c r="B151" s="13" t="s">
        <v>339</v>
      </c>
      <c r="C151" s="14" t="s">
        <v>307</v>
      </c>
      <c r="D151" s="15"/>
      <c r="E151" s="15"/>
      <c r="F151" s="33">
        <v>2235780842</v>
      </c>
      <c r="G151" s="31">
        <v>104.95</v>
      </c>
      <c r="H151" s="18">
        <f t="shared" si="49"/>
        <v>1.0495</v>
      </c>
      <c r="I151" s="16">
        <v>16705230.9</v>
      </c>
      <c r="L151" s="16">
        <v>437356.64</v>
      </c>
      <c r="M151" s="19">
        <f t="shared" si="50"/>
        <v>17142587.54</v>
      </c>
      <c r="N151" s="16">
        <v>33253751</v>
      </c>
      <c r="Q151" s="19">
        <f t="shared" si="51"/>
        <v>33253751</v>
      </c>
      <c r="R151" s="16">
        <v>10155381.58</v>
      </c>
      <c r="S151" s="16">
        <v>111789.04</v>
      </c>
      <c r="T151" s="16">
        <v>733887.13</v>
      </c>
      <c r="U151" s="20">
        <f t="shared" si="52"/>
        <v>11001057.75</v>
      </c>
      <c r="V151" s="19">
        <f t="shared" si="53"/>
        <v>61397396.29</v>
      </c>
      <c r="W151" s="21">
        <f t="shared" si="54"/>
        <v>0.4542207979077048</v>
      </c>
      <c r="X151" s="21">
        <f t="shared" si="55"/>
        <v>0.0328246452520591</v>
      </c>
      <c r="Y151" s="21">
        <f t="shared" si="38"/>
        <v>0.0049999999060730835</v>
      </c>
      <c r="Z151" s="21">
        <f t="shared" si="39"/>
        <v>0.492045443065837</v>
      </c>
      <c r="AA151" s="22">
        <f t="shared" si="40"/>
        <v>1.487343946030646</v>
      </c>
      <c r="AB151" s="22">
        <f t="shared" si="41"/>
        <v>0.7667382785454604</v>
      </c>
      <c r="AC151" s="23"/>
      <c r="AD151" s="22">
        <f t="shared" si="42"/>
        <v>2.746127667641943</v>
      </c>
      <c r="AE151" s="32">
        <v>487394.9024390244</v>
      </c>
      <c r="AF151" s="25">
        <f t="shared" si="43"/>
        <v>13384.486266554504</v>
      </c>
      <c r="AG151" s="26"/>
      <c r="AH151" s="27">
        <f t="shared" si="44"/>
        <v>2130329530.252501</v>
      </c>
      <c r="AI151" s="21">
        <f t="shared" si="45"/>
        <v>0.8046918233334607</v>
      </c>
      <c r="AJ151" s="21">
        <f t="shared" si="46"/>
        <v>1.5609674713591628</v>
      </c>
      <c r="AK151" s="21">
        <f t="shared" si="47"/>
        <v>0.47670472740413616</v>
      </c>
      <c r="AL151" s="21">
        <f t="shared" si="48"/>
        <v>0.5164016924975959</v>
      </c>
      <c r="AM151" s="21">
        <f t="shared" si="56"/>
        <v>2.882</v>
      </c>
    </row>
    <row r="152" spans="1:39" ht="12.75">
      <c r="A152" s="12" t="s">
        <v>340</v>
      </c>
      <c r="B152" s="13" t="s">
        <v>341</v>
      </c>
      <c r="C152" s="14" t="s">
        <v>307</v>
      </c>
      <c r="D152" s="15"/>
      <c r="E152" s="15"/>
      <c r="F152" s="33">
        <v>820503229</v>
      </c>
      <c r="G152" s="31">
        <v>102.83</v>
      </c>
      <c r="H152" s="18">
        <f t="shared" si="49"/>
        <v>1.0283</v>
      </c>
      <c r="I152" s="16">
        <v>6070713.43</v>
      </c>
      <c r="L152" s="16">
        <v>158825.15</v>
      </c>
      <c r="M152" s="19">
        <f t="shared" si="50"/>
        <v>6229538.58</v>
      </c>
      <c r="N152" s="16">
        <v>11752115</v>
      </c>
      <c r="Q152" s="19">
        <f t="shared" si="51"/>
        <v>11752115</v>
      </c>
      <c r="R152" s="16">
        <v>5141864.99</v>
      </c>
      <c r="T152" s="16">
        <v>264397.64</v>
      </c>
      <c r="U152" s="20">
        <f t="shared" si="52"/>
        <v>5406262.63</v>
      </c>
      <c r="V152" s="19">
        <f t="shared" si="53"/>
        <v>23387916.209999997</v>
      </c>
      <c r="W152" s="21">
        <f t="shared" si="54"/>
        <v>0.6266721212379287</v>
      </c>
      <c r="X152" s="21">
        <f t="shared" si="55"/>
        <v>0.032223839060601674</v>
      </c>
      <c r="Y152" s="21">
        <f t="shared" si="38"/>
        <v>0</v>
      </c>
      <c r="Z152" s="21">
        <f t="shared" si="39"/>
        <v>0.6588959602985304</v>
      </c>
      <c r="AA152" s="22">
        <f t="shared" si="40"/>
        <v>1.432305758786965</v>
      </c>
      <c r="AB152" s="22">
        <f t="shared" si="41"/>
        <v>0.7592338896206831</v>
      </c>
      <c r="AC152" s="23"/>
      <c r="AD152" s="22">
        <f t="shared" si="42"/>
        <v>2.8504356087061784</v>
      </c>
      <c r="AE152" s="32">
        <v>286402.6635330983</v>
      </c>
      <c r="AF152" s="25">
        <f t="shared" si="43"/>
        <v>8163.723505630379</v>
      </c>
      <c r="AG152" s="26"/>
      <c r="AH152" s="27">
        <f t="shared" si="44"/>
        <v>797922035.3982301</v>
      </c>
      <c r="AI152" s="21">
        <f t="shared" si="45"/>
        <v>0.7807202086969484</v>
      </c>
      <c r="AJ152" s="21">
        <f t="shared" si="46"/>
        <v>1.4728400117606364</v>
      </c>
      <c r="AK152" s="21">
        <f t="shared" si="47"/>
        <v>0.6444069422689621</v>
      </c>
      <c r="AL152" s="21">
        <f t="shared" si="48"/>
        <v>0.6775427159749787</v>
      </c>
      <c r="AM152" s="21">
        <f t="shared" si="56"/>
        <v>2.932</v>
      </c>
    </row>
    <row r="153" spans="1:39" ht="12.75">
      <c r="A153" s="12" t="s">
        <v>342</v>
      </c>
      <c r="B153" s="13" t="s">
        <v>343</v>
      </c>
      <c r="C153" s="14" t="s">
        <v>307</v>
      </c>
      <c r="D153" s="15"/>
      <c r="E153" s="15"/>
      <c r="F153" s="33">
        <v>39811458</v>
      </c>
      <c r="G153" s="31">
        <v>103.51</v>
      </c>
      <c r="H153" s="18">
        <f t="shared" si="49"/>
        <v>1.0351000000000001</v>
      </c>
      <c r="I153" s="16">
        <v>300659.91</v>
      </c>
      <c r="J153" s="16">
        <v>18739.15</v>
      </c>
      <c r="L153" s="16">
        <v>7867.74</v>
      </c>
      <c r="M153" s="19">
        <f t="shared" si="50"/>
        <v>327266.8</v>
      </c>
      <c r="N153" s="16">
        <v>772421</v>
      </c>
      <c r="Q153" s="19">
        <f t="shared" si="51"/>
        <v>772421</v>
      </c>
      <c r="R153" s="16">
        <v>469953.78</v>
      </c>
      <c r="U153" s="20">
        <f t="shared" si="52"/>
        <v>469953.78</v>
      </c>
      <c r="V153" s="19">
        <f t="shared" si="53"/>
        <v>1569641.5799999998</v>
      </c>
      <c r="W153" s="21">
        <f t="shared" si="54"/>
        <v>1.1804485532783051</v>
      </c>
      <c r="X153" s="21">
        <f t="shared" si="55"/>
        <v>0</v>
      </c>
      <c r="Y153" s="21">
        <f t="shared" si="38"/>
        <v>0</v>
      </c>
      <c r="Z153" s="21">
        <f t="shared" si="39"/>
        <v>1.1804485532783051</v>
      </c>
      <c r="AA153" s="22">
        <f t="shared" si="40"/>
        <v>1.9401977189581956</v>
      </c>
      <c r="AB153" s="22">
        <f t="shared" si="41"/>
        <v>0.8220417348191569</v>
      </c>
      <c r="AC153" s="35"/>
      <c r="AD153" s="22">
        <f t="shared" si="42"/>
        <v>3.9426880070556565</v>
      </c>
      <c r="AE153" s="32">
        <v>150211.02362204724</v>
      </c>
      <c r="AF153" s="25">
        <f t="shared" si="43"/>
        <v>5922.352013621996</v>
      </c>
      <c r="AG153" s="26"/>
      <c r="AH153" s="27">
        <f t="shared" si="44"/>
        <v>38461460.72843203</v>
      </c>
      <c r="AI153" s="21">
        <f t="shared" si="45"/>
        <v>0.8508953997113093</v>
      </c>
      <c r="AJ153" s="21">
        <f t="shared" si="46"/>
        <v>2.008298658893628</v>
      </c>
      <c r="AK153" s="21">
        <f t="shared" si="47"/>
        <v>1.2218822974983736</v>
      </c>
      <c r="AL153" s="21">
        <f t="shared" si="48"/>
        <v>1.2218822974983736</v>
      </c>
      <c r="AM153" s="21">
        <f t="shared" si="56"/>
        <v>4.0809999999999995</v>
      </c>
    </row>
    <row r="154" spans="1:39" ht="12.75">
      <c r="A154" s="12" t="s">
        <v>344</v>
      </c>
      <c r="B154" s="13" t="s">
        <v>345</v>
      </c>
      <c r="C154" s="14" t="s">
        <v>307</v>
      </c>
      <c r="D154" s="15"/>
      <c r="E154" s="15"/>
      <c r="F154" s="33">
        <v>81497148</v>
      </c>
      <c r="G154" s="31">
        <v>65.6</v>
      </c>
      <c r="H154" s="18">
        <f t="shared" si="49"/>
        <v>0.6559999999999999</v>
      </c>
      <c r="I154" s="16">
        <v>989666.53</v>
      </c>
      <c r="J154" s="16">
        <v>61981.8</v>
      </c>
      <c r="L154" s="16">
        <v>26023.42</v>
      </c>
      <c r="M154" s="19">
        <f t="shared" si="50"/>
        <v>1077671.75</v>
      </c>
      <c r="N154" s="16">
        <v>2807334</v>
      </c>
      <c r="Q154" s="19">
        <f t="shared" si="51"/>
        <v>2807334</v>
      </c>
      <c r="R154" s="16">
        <v>1806290</v>
      </c>
      <c r="U154" s="20">
        <f t="shared" si="52"/>
        <v>1806290</v>
      </c>
      <c r="V154" s="19">
        <f t="shared" si="53"/>
        <v>5691295.75</v>
      </c>
      <c r="W154" s="21">
        <f t="shared" si="54"/>
        <v>2.216384308319599</v>
      </c>
      <c r="X154" s="21">
        <f t="shared" si="55"/>
        <v>0</v>
      </c>
      <c r="Y154" s="21">
        <f t="shared" si="38"/>
        <v>0</v>
      </c>
      <c r="Z154" s="21">
        <f t="shared" si="39"/>
        <v>2.216384308319599</v>
      </c>
      <c r="AA154" s="22">
        <f t="shared" si="40"/>
        <v>3.444702138533731</v>
      </c>
      <c r="AB154" s="22">
        <f t="shared" si="41"/>
        <v>1.322342899655826</v>
      </c>
      <c r="AC154" s="23"/>
      <c r="AD154" s="22">
        <f t="shared" si="42"/>
        <v>6.983429346509157</v>
      </c>
      <c r="AE154" s="32">
        <v>109239.00316455697</v>
      </c>
      <c r="AF154" s="25">
        <f t="shared" si="43"/>
        <v>7628.628604827738</v>
      </c>
      <c r="AG154" s="26"/>
      <c r="AH154" s="27">
        <f t="shared" si="44"/>
        <v>124233457.31707318</v>
      </c>
      <c r="AI154" s="21">
        <f t="shared" si="45"/>
        <v>0.8674569421742218</v>
      </c>
      <c r="AJ154" s="21">
        <f t="shared" si="46"/>
        <v>2.2597246028781273</v>
      </c>
      <c r="AK154" s="21">
        <f t="shared" si="47"/>
        <v>1.453948106257657</v>
      </c>
      <c r="AL154" s="21">
        <f t="shared" si="48"/>
        <v>1.453948106257657</v>
      </c>
      <c r="AM154" s="21">
        <f t="shared" si="56"/>
        <v>4.5809999999999995</v>
      </c>
    </row>
    <row r="155" spans="1:39" ht="12.75">
      <c r="A155" s="12" t="s">
        <v>346</v>
      </c>
      <c r="B155" s="13" t="s">
        <v>347</v>
      </c>
      <c r="C155" s="14" t="s">
        <v>307</v>
      </c>
      <c r="D155" s="15"/>
      <c r="E155" s="15"/>
      <c r="F155" s="33">
        <v>216668314</v>
      </c>
      <c r="G155" s="31">
        <v>90.69</v>
      </c>
      <c r="H155" s="18">
        <f t="shared" si="49"/>
        <v>0.9068999999999999</v>
      </c>
      <c r="I155" s="16">
        <v>1815173.12</v>
      </c>
      <c r="J155" s="16">
        <v>113425.41</v>
      </c>
      <c r="L155" s="16">
        <v>47622.32</v>
      </c>
      <c r="M155" s="19">
        <f t="shared" si="50"/>
        <v>1976220.85</v>
      </c>
      <c r="N155" s="16">
        <v>4199107</v>
      </c>
      <c r="Q155" s="19">
        <f t="shared" si="51"/>
        <v>4199107</v>
      </c>
      <c r="R155" s="16">
        <v>2068582.23</v>
      </c>
      <c r="U155" s="20">
        <f t="shared" si="52"/>
        <v>2068582.23</v>
      </c>
      <c r="V155" s="19">
        <f t="shared" si="53"/>
        <v>8243910.080000001</v>
      </c>
      <c r="W155" s="21">
        <f t="shared" si="54"/>
        <v>0.9547230011675819</v>
      </c>
      <c r="X155" s="21">
        <f t="shared" si="55"/>
        <v>0</v>
      </c>
      <c r="Y155" s="21">
        <f t="shared" si="38"/>
        <v>0</v>
      </c>
      <c r="Z155" s="21">
        <f t="shared" si="39"/>
        <v>0.9547230011675819</v>
      </c>
      <c r="AA155" s="22">
        <f t="shared" si="40"/>
        <v>1.9380346495888643</v>
      </c>
      <c r="AB155" s="22">
        <f t="shared" si="41"/>
        <v>0.9120949960408147</v>
      </c>
      <c r="AC155" s="23"/>
      <c r="AD155" s="22">
        <f t="shared" si="42"/>
        <v>3.804852646797261</v>
      </c>
      <c r="AE155" s="32">
        <v>136574.8987854251</v>
      </c>
      <c r="AF155" s="25">
        <f t="shared" si="43"/>
        <v>5196.473651297926</v>
      </c>
      <c r="AG155" s="26"/>
      <c r="AH155" s="27">
        <f t="shared" si="44"/>
        <v>238910920.71893266</v>
      </c>
      <c r="AI155" s="21">
        <f t="shared" si="45"/>
        <v>0.8271789519094148</v>
      </c>
      <c r="AJ155" s="21">
        <f t="shared" si="46"/>
        <v>1.7576036237121406</v>
      </c>
      <c r="AK155" s="21">
        <f t="shared" si="47"/>
        <v>0.8658382897588799</v>
      </c>
      <c r="AL155" s="21">
        <f t="shared" si="48"/>
        <v>0.8658382897588799</v>
      </c>
      <c r="AM155" s="21">
        <f t="shared" si="56"/>
        <v>3.451</v>
      </c>
    </row>
    <row r="156" spans="1:39" ht="12.75">
      <c r="A156" s="12" t="s">
        <v>348</v>
      </c>
      <c r="B156" s="13" t="s">
        <v>349</v>
      </c>
      <c r="C156" s="14" t="s">
        <v>307</v>
      </c>
      <c r="D156" s="15"/>
      <c r="E156" s="15"/>
      <c r="F156" s="33">
        <v>608790030</v>
      </c>
      <c r="G156" s="31">
        <v>96.52</v>
      </c>
      <c r="H156" s="18">
        <f t="shared" si="49"/>
        <v>0.9652</v>
      </c>
      <c r="I156" s="16">
        <v>4762422.86</v>
      </c>
      <c r="J156" s="16">
        <v>300362.47</v>
      </c>
      <c r="L156" s="16">
        <v>126108.93</v>
      </c>
      <c r="M156" s="19">
        <f t="shared" si="50"/>
        <v>5188894.26</v>
      </c>
      <c r="N156" s="16">
        <v>11575779</v>
      </c>
      <c r="Q156" s="19">
        <f t="shared" si="51"/>
        <v>11575779</v>
      </c>
      <c r="R156" s="16">
        <v>8535167.64</v>
      </c>
      <c r="U156" s="20">
        <f t="shared" si="52"/>
        <v>8535167.64</v>
      </c>
      <c r="V156" s="19">
        <f t="shared" si="53"/>
        <v>25299840.9</v>
      </c>
      <c r="W156" s="21">
        <f t="shared" si="54"/>
        <v>1.4019887349337834</v>
      </c>
      <c r="X156" s="21">
        <f t="shared" si="55"/>
        <v>0</v>
      </c>
      <c r="Y156" s="21">
        <f t="shared" si="38"/>
        <v>0</v>
      </c>
      <c r="Z156" s="21">
        <f t="shared" si="39"/>
        <v>1.4019887349337834</v>
      </c>
      <c r="AA156" s="22">
        <f t="shared" si="40"/>
        <v>1.9014403044675352</v>
      </c>
      <c r="AB156" s="22">
        <f t="shared" si="41"/>
        <v>0.8523290468472355</v>
      </c>
      <c r="AC156" s="23"/>
      <c r="AD156" s="22">
        <f t="shared" si="42"/>
        <v>4.155758086248554</v>
      </c>
      <c r="AE156" s="32">
        <v>97732.61980053515</v>
      </c>
      <c r="AF156" s="25">
        <f t="shared" si="43"/>
        <v>4061.531250263294</v>
      </c>
      <c r="AG156" s="26"/>
      <c r="AH156" s="27">
        <f t="shared" si="44"/>
        <v>630739774.1400746</v>
      </c>
      <c r="AI156" s="21">
        <f t="shared" si="45"/>
        <v>0.8226679960169517</v>
      </c>
      <c r="AJ156" s="21">
        <f t="shared" si="46"/>
        <v>1.8352701818720654</v>
      </c>
      <c r="AK156" s="21">
        <f t="shared" si="47"/>
        <v>1.3531995269580877</v>
      </c>
      <c r="AL156" s="21">
        <f t="shared" si="48"/>
        <v>1.3531995269580877</v>
      </c>
      <c r="AM156" s="21">
        <f t="shared" si="56"/>
        <v>4.011</v>
      </c>
    </row>
    <row r="157" spans="1:39" ht="12.75">
      <c r="A157" s="12" t="s">
        <v>350</v>
      </c>
      <c r="B157" s="13" t="s">
        <v>351</v>
      </c>
      <c r="C157" s="14" t="s">
        <v>307</v>
      </c>
      <c r="D157" s="15"/>
      <c r="E157" s="15"/>
      <c r="F157" s="33">
        <v>263227386</v>
      </c>
      <c r="G157" s="31">
        <v>102.59</v>
      </c>
      <c r="H157" s="18">
        <f t="shared" si="49"/>
        <v>1.0259</v>
      </c>
      <c r="I157" s="16">
        <v>2050495.61</v>
      </c>
      <c r="J157" s="16">
        <v>127805.82</v>
      </c>
      <c r="L157" s="16">
        <v>53660.02</v>
      </c>
      <c r="M157" s="19">
        <f t="shared" si="50"/>
        <v>2231961.45</v>
      </c>
      <c r="N157" s="16">
        <v>3320495</v>
      </c>
      <c r="O157" s="16">
        <v>1699424</v>
      </c>
      <c r="Q157" s="19">
        <f t="shared" si="51"/>
        <v>5019919</v>
      </c>
      <c r="R157" s="16">
        <v>2552620.54</v>
      </c>
      <c r="U157" s="20">
        <f t="shared" si="52"/>
        <v>2552620.54</v>
      </c>
      <c r="V157" s="19">
        <f t="shared" si="53"/>
        <v>9804500.99</v>
      </c>
      <c r="W157" s="21">
        <f t="shared" si="54"/>
        <v>0.9697397291328951</v>
      </c>
      <c r="X157" s="21">
        <f t="shared" si="55"/>
        <v>0</v>
      </c>
      <c r="Y157" s="21">
        <f t="shared" si="38"/>
        <v>0</v>
      </c>
      <c r="Z157" s="21">
        <f t="shared" si="39"/>
        <v>0.9697397291328951</v>
      </c>
      <c r="AA157" s="22">
        <f t="shared" si="40"/>
        <v>1.9070656272824136</v>
      </c>
      <c r="AB157" s="22">
        <f t="shared" si="41"/>
        <v>0.8479214430978698</v>
      </c>
      <c r="AC157" s="23"/>
      <c r="AD157" s="22">
        <f t="shared" si="42"/>
        <v>3.7247267995131783</v>
      </c>
      <c r="AE157" s="32">
        <v>147019.71731448764</v>
      </c>
      <c r="AF157" s="25">
        <f t="shared" si="43"/>
        <v>5476.082811381238</v>
      </c>
      <c r="AG157" s="26"/>
      <c r="AH157" s="27">
        <f t="shared" si="44"/>
        <v>256581914.4166098</v>
      </c>
      <c r="AI157" s="21">
        <f t="shared" si="45"/>
        <v>0.8698826084741047</v>
      </c>
      <c r="AJ157" s="21">
        <f t="shared" si="46"/>
        <v>1.956458627029028</v>
      </c>
      <c r="AK157" s="21">
        <f t="shared" si="47"/>
        <v>0.994855988117437</v>
      </c>
      <c r="AL157" s="21">
        <f t="shared" si="48"/>
        <v>0.994855988117437</v>
      </c>
      <c r="AM157" s="21">
        <f t="shared" si="56"/>
        <v>3.821</v>
      </c>
    </row>
    <row r="158" spans="1:39" ht="12.75">
      <c r="A158" s="12" t="s">
        <v>352</v>
      </c>
      <c r="B158" s="13" t="s">
        <v>353</v>
      </c>
      <c r="C158" s="14" t="s">
        <v>307</v>
      </c>
      <c r="D158" s="15"/>
      <c r="E158" s="15"/>
      <c r="F158" s="33">
        <v>244485085</v>
      </c>
      <c r="G158" s="31">
        <v>98.01</v>
      </c>
      <c r="H158" s="18">
        <f t="shared" si="49"/>
        <v>0.9801000000000001</v>
      </c>
      <c r="I158" s="16">
        <v>1855605.84</v>
      </c>
      <c r="J158" s="16">
        <v>116029.06</v>
      </c>
      <c r="L158" s="16">
        <v>48715.48</v>
      </c>
      <c r="M158" s="19">
        <f t="shared" si="50"/>
        <v>2020350.3800000001</v>
      </c>
      <c r="N158" s="16">
        <v>4238824</v>
      </c>
      <c r="Q158" s="19">
        <f t="shared" si="51"/>
        <v>4238824</v>
      </c>
      <c r="R158" s="16">
        <v>2493043.15</v>
      </c>
      <c r="U158" s="20">
        <f t="shared" si="52"/>
        <v>2493043.15</v>
      </c>
      <c r="V158" s="19">
        <f t="shared" si="53"/>
        <v>8752217.530000001</v>
      </c>
      <c r="W158" s="21">
        <f t="shared" si="54"/>
        <v>1.0197117546045804</v>
      </c>
      <c r="X158" s="21">
        <f t="shared" si="55"/>
        <v>0</v>
      </c>
      <c r="Y158" s="21">
        <f t="shared" si="38"/>
        <v>0</v>
      </c>
      <c r="Z158" s="21">
        <f t="shared" si="39"/>
        <v>1.0197117546045804</v>
      </c>
      <c r="AA158" s="22">
        <f t="shared" si="40"/>
        <v>1.73377611153662</v>
      </c>
      <c r="AB158" s="22">
        <f t="shared" si="41"/>
        <v>0.8263695840586758</v>
      </c>
      <c r="AC158" s="23"/>
      <c r="AD158" s="22">
        <f t="shared" si="42"/>
        <v>3.579857450199877</v>
      </c>
      <c r="AE158" s="32">
        <v>185422.15073529413</v>
      </c>
      <c r="AF158" s="25">
        <f t="shared" si="43"/>
        <v>6637.848677418273</v>
      </c>
      <c r="AG158" s="26"/>
      <c r="AH158" s="27">
        <f t="shared" si="44"/>
        <v>249449122.53851646</v>
      </c>
      <c r="AI158" s="21">
        <f t="shared" si="45"/>
        <v>0.8099248293359084</v>
      </c>
      <c r="AJ158" s="21">
        <f t="shared" si="46"/>
        <v>1.6992739669170414</v>
      </c>
      <c r="AK158" s="21">
        <f t="shared" si="47"/>
        <v>0.9994194906879493</v>
      </c>
      <c r="AL158" s="21">
        <f t="shared" si="48"/>
        <v>0.9994194906879493</v>
      </c>
      <c r="AM158" s="21">
        <f t="shared" si="56"/>
        <v>3.5080000000000005</v>
      </c>
    </row>
    <row r="159" spans="1:39" ht="12.75">
      <c r="A159" s="12" t="s">
        <v>354</v>
      </c>
      <c r="B159" s="29" t="s">
        <v>355</v>
      </c>
      <c r="C159" s="14" t="s">
        <v>307</v>
      </c>
      <c r="D159" s="15"/>
      <c r="E159" s="15"/>
      <c r="F159" s="33">
        <v>175671461</v>
      </c>
      <c r="G159" s="31">
        <v>61.36</v>
      </c>
      <c r="H159" s="18">
        <f t="shared" si="49"/>
        <v>0.6136</v>
      </c>
      <c r="I159" s="16">
        <v>2316164.23</v>
      </c>
      <c r="J159" s="16">
        <v>145306.44</v>
      </c>
      <c r="L159" s="16">
        <v>61007.75</v>
      </c>
      <c r="M159" s="19">
        <f t="shared" si="50"/>
        <v>2522478.42</v>
      </c>
      <c r="N159" s="16">
        <v>5659595</v>
      </c>
      <c r="Q159" s="19">
        <f t="shared" si="51"/>
        <v>5659595</v>
      </c>
      <c r="R159" s="16">
        <v>3404625.36</v>
      </c>
      <c r="U159" s="20">
        <f t="shared" si="52"/>
        <v>3404625.36</v>
      </c>
      <c r="V159" s="19">
        <f t="shared" si="53"/>
        <v>11586698.78</v>
      </c>
      <c r="W159" s="21">
        <f t="shared" si="54"/>
        <v>1.9380640091562737</v>
      </c>
      <c r="X159" s="21">
        <f t="shared" si="55"/>
        <v>0</v>
      </c>
      <c r="Y159" s="21">
        <f t="shared" si="38"/>
        <v>0</v>
      </c>
      <c r="Z159" s="21">
        <f t="shared" si="39"/>
        <v>1.9380640091562737</v>
      </c>
      <c r="AA159" s="22">
        <f t="shared" si="40"/>
        <v>3.2216929077626335</v>
      </c>
      <c r="AB159" s="22">
        <f t="shared" si="41"/>
        <v>1.4359067805555508</v>
      </c>
      <c r="AC159" s="23"/>
      <c r="AD159" s="22">
        <f t="shared" si="42"/>
        <v>6.595663697474458</v>
      </c>
      <c r="AE159" s="32">
        <v>91705.05548705302</v>
      </c>
      <c r="AF159" s="25">
        <f t="shared" si="43"/>
        <v>6048.557053508364</v>
      </c>
      <c r="AG159" s="26"/>
      <c r="AH159" s="27">
        <f t="shared" si="44"/>
        <v>286296383.63754886</v>
      </c>
      <c r="AI159" s="21">
        <f t="shared" si="45"/>
        <v>0.881072400548886</v>
      </c>
      <c r="AJ159" s="21">
        <f t="shared" si="46"/>
        <v>1.976830768203152</v>
      </c>
      <c r="AK159" s="21">
        <f t="shared" si="47"/>
        <v>1.1891960760182898</v>
      </c>
      <c r="AL159" s="21">
        <f t="shared" si="48"/>
        <v>1.1891960760182898</v>
      </c>
      <c r="AM159" s="21">
        <f t="shared" si="56"/>
        <v>4.047000000000001</v>
      </c>
    </row>
    <row r="160" spans="1:39" ht="12.75">
      <c r="A160" s="12" t="s">
        <v>356</v>
      </c>
      <c r="B160" s="13" t="s">
        <v>357</v>
      </c>
      <c r="C160" s="14" t="s">
        <v>307</v>
      </c>
      <c r="D160" s="15"/>
      <c r="E160" s="15"/>
      <c r="F160" s="33">
        <v>258446400</v>
      </c>
      <c r="G160" s="31">
        <v>91.9</v>
      </c>
      <c r="H160" s="18">
        <f t="shared" si="49"/>
        <v>0.919</v>
      </c>
      <c r="I160" s="16">
        <v>2042139.66</v>
      </c>
      <c r="J160" s="16">
        <v>127887.18</v>
      </c>
      <c r="L160" s="16">
        <v>53694.18</v>
      </c>
      <c r="M160" s="19">
        <f t="shared" si="50"/>
        <v>2223721.02</v>
      </c>
      <c r="N160" s="16">
        <v>4452813</v>
      </c>
      <c r="Q160" s="19">
        <f t="shared" si="51"/>
        <v>4452813</v>
      </c>
      <c r="R160" s="16">
        <v>3324200</v>
      </c>
      <c r="U160" s="20">
        <f t="shared" si="52"/>
        <v>3324200</v>
      </c>
      <c r="V160" s="19">
        <f t="shared" si="53"/>
        <v>10000734.02</v>
      </c>
      <c r="W160" s="21">
        <f t="shared" si="54"/>
        <v>1.286224145509475</v>
      </c>
      <c r="X160" s="21">
        <f t="shared" si="55"/>
        <v>0</v>
      </c>
      <c r="Y160" s="21">
        <f t="shared" si="38"/>
        <v>0</v>
      </c>
      <c r="Z160" s="21">
        <f t="shared" si="39"/>
        <v>1.286224145509475</v>
      </c>
      <c r="AA160" s="22">
        <f t="shared" si="40"/>
        <v>1.7229154671916498</v>
      </c>
      <c r="AB160" s="22">
        <f t="shared" si="41"/>
        <v>0.8604186477350817</v>
      </c>
      <c r="AC160" s="23"/>
      <c r="AD160" s="22">
        <f t="shared" si="42"/>
        <v>3.8695582604362064</v>
      </c>
      <c r="AE160" s="32">
        <v>163837.75280898876</v>
      </c>
      <c r="AF160" s="25">
        <f t="shared" si="43"/>
        <v>6339.797297533278</v>
      </c>
      <c r="AG160" s="26"/>
      <c r="AH160" s="27">
        <f t="shared" si="44"/>
        <v>281225680.08705115</v>
      </c>
      <c r="AI160" s="21">
        <f t="shared" si="45"/>
        <v>0.7907247372685399</v>
      </c>
      <c r="AJ160" s="21">
        <f t="shared" si="46"/>
        <v>1.583359314349126</v>
      </c>
      <c r="AK160" s="21">
        <f t="shared" si="47"/>
        <v>1.1820399897232075</v>
      </c>
      <c r="AL160" s="21">
        <f t="shared" si="48"/>
        <v>1.1820399897232075</v>
      </c>
      <c r="AM160" s="21">
        <f t="shared" si="56"/>
        <v>3.556</v>
      </c>
    </row>
    <row r="161" spans="1:39" ht="12.75">
      <c r="A161" s="12" t="s">
        <v>358</v>
      </c>
      <c r="B161" s="13" t="s">
        <v>359</v>
      </c>
      <c r="C161" s="14" t="s">
        <v>307</v>
      </c>
      <c r="D161" s="15"/>
      <c r="E161" s="15"/>
      <c r="F161" s="33">
        <v>1526448279</v>
      </c>
      <c r="G161" s="31">
        <v>61.42</v>
      </c>
      <c r="H161" s="18">
        <f t="shared" si="49"/>
        <v>0.6142</v>
      </c>
      <c r="I161" s="16">
        <v>18694321.5</v>
      </c>
      <c r="L161" s="16">
        <v>491652.18</v>
      </c>
      <c r="M161" s="19">
        <f t="shared" si="50"/>
        <v>19185973.68</v>
      </c>
      <c r="N161" s="16">
        <v>37357741</v>
      </c>
      <c r="Q161" s="19">
        <f t="shared" si="51"/>
        <v>37357741</v>
      </c>
      <c r="R161" s="16">
        <v>22256449.02</v>
      </c>
      <c r="T161" s="16">
        <v>813550.98</v>
      </c>
      <c r="U161" s="20">
        <f t="shared" si="52"/>
        <v>23070000</v>
      </c>
      <c r="V161" s="19">
        <f t="shared" si="53"/>
        <v>79613714.68</v>
      </c>
      <c r="W161" s="21">
        <f t="shared" si="54"/>
        <v>1.4580545784741914</v>
      </c>
      <c r="X161" s="21">
        <f t="shared" si="55"/>
        <v>0.053296989566719535</v>
      </c>
      <c r="Y161" s="21">
        <f t="shared" si="38"/>
        <v>0</v>
      </c>
      <c r="Z161" s="21">
        <f t="shared" si="39"/>
        <v>1.511351568040911</v>
      </c>
      <c r="AA161" s="22">
        <f t="shared" si="40"/>
        <v>2.4473636947904738</v>
      </c>
      <c r="AB161" s="22">
        <f t="shared" si="41"/>
        <v>1.2569029651347918</v>
      </c>
      <c r="AC161" s="23"/>
      <c r="AD161" s="22">
        <f t="shared" si="42"/>
        <v>5.215618227966177</v>
      </c>
      <c r="AE161" s="32">
        <v>90442.10956663941</v>
      </c>
      <c r="AF161" s="25">
        <f t="shared" si="43"/>
        <v>4717.115152314786</v>
      </c>
      <c r="AG161" s="26"/>
      <c r="AH161" s="27">
        <f t="shared" si="44"/>
        <v>2485262583.8489094</v>
      </c>
      <c r="AI161" s="21">
        <f t="shared" si="45"/>
        <v>0.7719898011857891</v>
      </c>
      <c r="AJ161" s="21">
        <f t="shared" si="46"/>
        <v>1.5031707813403088</v>
      </c>
      <c r="AK161" s="21">
        <f t="shared" si="47"/>
        <v>0.8955371220988483</v>
      </c>
      <c r="AL161" s="21">
        <f t="shared" si="48"/>
        <v>0.9282721330907274</v>
      </c>
      <c r="AM161" s="21">
        <f t="shared" si="56"/>
        <v>3.203</v>
      </c>
    </row>
    <row r="162" spans="1:39" ht="12.75">
      <c r="A162" s="12" t="s">
        <v>360</v>
      </c>
      <c r="B162" s="13" t="s">
        <v>361</v>
      </c>
      <c r="C162" s="14" t="s">
        <v>307</v>
      </c>
      <c r="D162" s="15"/>
      <c r="E162" s="15"/>
      <c r="F162" s="33">
        <v>527757560</v>
      </c>
      <c r="G162" s="31">
        <v>110.95</v>
      </c>
      <c r="H162" s="18">
        <f t="shared" si="49"/>
        <v>1.1095</v>
      </c>
      <c r="I162" s="16">
        <v>3721827.89</v>
      </c>
      <c r="J162" s="16">
        <v>233998.25</v>
      </c>
      <c r="L162" s="16">
        <v>98245.53</v>
      </c>
      <c r="M162" s="19">
        <f t="shared" si="50"/>
        <v>4054071.67</v>
      </c>
      <c r="N162" s="16">
        <v>11001539</v>
      </c>
      <c r="Q162" s="19">
        <f t="shared" si="51"/>
        <v>11001539</v>
      </c>
      <c r="R162" s="16">
        <v>4722338.08</v>
      </c>
      <c r="U162" s="20">
        <f t="shared" si="52"/>
        <v>4722338.08</v>
      </c>
      <c r="V162" s="19">
        <f t="shared" si="53"/>
        <v>19777948.75</v>
      </c>
      <c r="W162" s="21">
        <f t="shared" si="54"/>
        <v>0.8947930712731051</v>
      </c>
      <c r="X162" s="21">
        <f t="shared" si="55"/>
        <v>0</v>
      </c>
      <c r="Y162" s="21">
        <f t="shared" si="38"/>
        <v>0</v>
      </c>
      <c r="Z162" s="21">
        <f t="shared" si="39"/>
        <v>0.8947930712731051</v>
      </c>
      <c r="AA162" s="22">
        <f t="shared" si="40"/>
        <v>2.084581981165746</v>
      </c>
      <c r="AB162" s="22">
        <f t="shared" si="41"/>
        <v>0.7681693219136454</v>
      </c>
      <c r="AC162" s="23"/>
      <c r="AD162" s="22">
        <f t="shared" si="42"/>
        <v>3.747544374352496</v>
      </c>
      <c r="AE162" s="32">
        <v>154140.4438555813</v>
      </c>
      <c r="AF162" s="25">
        <f t="shared" si="43"/>
        <v>5776.4815323118055</v>
      </c>
      <c r="AG162" s="26"/>
      <c r="AH162" s="27">
        <f t="shared" si="44"/>
        <v>475671527.7151871</v>
      </c>
      <c r="AI162" s="21">
        <f t="shared" si="45"/>
        <v>0.8522838626631893</v>
      </c>
      <c r="AJ162" s="21">
        <f t="shared" si="46"/>
        <v>2.312843708103395</v>
      </c>
      <c r="AK162" s="21">
        <f t="shared" si="47"/>
        <v>0.99277291257751</v>
      </c>
      <c r="AL162" s="21">
        <f t="shared" si="48"/>
        <v>0.99277291257751</v>
      </c>
      <c r="AM162" s="21">
        <f t="shared" si="56"/>
        <v>4.158</v>
      </c>
    </row>
    <row r="163" spans="1:39" ht="12.75">
      <c r="A163" s="12" t="s">
        <v>362</v>
      </c>
      <c r="B163" s="13" t="s">
        <v>363</v>
      </c>
      <c r="C163" s="14" t="s">
        <v>307</v>
      </c>
      <c r="D163" s="15"/>
      <c r="E163" s="15"/>
      <c r="F163" s="33">
        <v>44068190</v>
      </c>
      <c r="G163" s="31">
        <v>100.05</v>
      </c>
      <c r="H163" s="18">
        <f t="shared" si="49"/>
        <v>1.0005</v>
      </c>
      <c r="I163" s="16">
        <v>337454.82</v>
      </c>
      <c r="J163" s="16">
        <v>21021.13</v>
      </c>
      <c r="L163" s="16">
        <v>8825.84</v>
      </c>
      <c r="M163" s="19">
        <f t="shared" si="50"/>
        <v>367301.79000000004</v>
      </c>
      <c r="Q163" s="19">
        <f t="shared" si="51"/>
        <v>0</v>
      </c>
      <c r="R163" s="16">
        <v>344812.62</v>
      </c>
      <c r="U163" s="20">
        <f t="shared" si="52"/>
        <v>344812.62</v>
      </c>
      <c r="V163" s="19">
        <f t="shared" si="53"/>
        <v>712114.41</v>
      </c>
      <c r="W163" s="21">
        <f t="shared" si="54"/>
        <v>0.782452422030494</v>
      </c>
      <c r="X163" s="21">
        <f t="shared" si="55"/>
        <v>0</v>
      </c>
      <c r="Y163" s="21">
        <f t="shared" si="38"/>
        <v>0</v>
      </c>
      <c r="Z163" s="21">
        <f t="shared" si="39"/>
        <v>0.782452422030494</v>
      </c>
      <c r="AA163" s="22">
        <f t="shared" si="40"/>
        <v>0</v>
      </c>
      <c r="AB163" s="22">
        <f t="shared" si="41"/>
        <v>0.8334850830043168</v>
      </c>
      <c r="AC163" s="23"/>
      <c r="AD163" s="22">
        <f t="shared" si="42"/>
        <v>1.6159375050348108</v>
      </c>
      <c r="AE163" s="32">
        <v>530400</v>
      </c>
      <c r="AF163" s="25">
        <f t="shared" si="43"/>
        <v>8570.932526704637</v>
      </c>
      <c r="AG163" s="26"/>
      <c r="AH163" s="27">
        <f t="shared" si="44"/>
        <v>44046166.91654173</v>
      </c>
      <c r="AI163" s="21">
        <f t="shared" si="45"/>
        <v>0.8339018255458189</v>
      </c>
      <c r="AJ163" s="21">
        <f t="shared" si="46"/>
        <v>0</v>
      </c>
      <c r="AK163" s="21">
        <f t="shared" si="47"/>
        <v>0.7828436482415093</v>
      </c>
      <c r="AL163" s="21">
        <f t="shared" si="48"/>
        <v>0.7828436482415093</v>
      </c>
      <c r="AM163" s="21">
        <f t="shared" si="56"/>
        <v>1.617</v>
      </c>
    </row>
    <row r="164" spans="1:39" ht="12.75">
      <c r="A164" s="12" t="s">
        <v>364</v>
      </c>
      <c r="B164" s="13" t="s">
        <v>365</v>
      </c>
      <c r="C164" s="14" t="s">
        <v>307</v>
      </c>
      <c r="D164" s="15"/>
      <c r="E164" s="15"/>
      <c r="F164" s="33">
        <v>507612827</v>
      </c>
      <c r="G164" s="31">
        <v>95.86</v>
      </c>
      <c r="H164" s="18">
        <f t="shared" si="49"/>
        <v>0.9586</v>
      </c>
      <c r="I164" s="16">
        <v>3962806.77</v>
      </c>
      <c r="L164" s="16">
        <v>103776.95</v>
      </c>
      <c r="M164" s="19">
        <f t="shared" si="50"/>
        <v>4066583.72</v>
      </c>
      <c r="N164" s="16">
        <v>6565999</v>
      </c>
      <c r="O164" s="16">
        <v>2869711</v>
      </c>
      <c r="Q164" s="19">
        <f t="shared" si="51"/>
        <v>9435710</v>
      </c>
      <c r="R164" s="16">
        <v>4897516.74</v>
      </c>
      <c r="T164" s="16">
        <v>175336.26</v>
      </c>
      <c r="U164" s="20">
        <f t="shared" si="52"/>
        <v>5072853</v>
      </c>
      <c r="V164" s="19">
        <f t="shared" si="53"/>
        <v>18575146.72</v>
      </c>
      <c r="W164" s="21">
        <f t="shared" si="54"/>
        <v>0.9648134325021697</v>
      </c>
      <c r="X164" s="21">
        <f t="shared" si="55"/>
        <v>0.034541337545829984</v>
      </c>
      <c r="Y164" s="21">
        <f t="shared" si="38"/>
        <v>0</v>
      </c>
      <c r="Z164" s="21">
        <f t="shared" si="39"/>
        <v>0.9993547700479996</v>
      </c>
      <c r="AA164" s="22">
        <f t="shared" si="40"/>
        <v>1.8588399461387133</v>
      </c>
      <c r="AB164" s="22">
        <f t="shared" si="41"/>
        <v>0.8011191805442694</v>
      </c>
      <c r="AC164" s="23"/>
      <c r="AD164" s="22">
        <f t="shared" si="42"/>
        <v>3.659313896730982</v>
      </c>
      <c r="AE164" s="32">
        <v>147017.88053949905</v>
      </c>
      <c r="AF164" s="25">
        <f t="shared" si="43"/>
        <v>5379.8457332612425</v>
      </c>
      <c r="AG164" s="26"/>
      <c r="AH164" s="27">
        <f t="shared" si="44"/>
        <v>529535600.8762779</v>
      </c>
      <c r="AI164" s="21">
        <f t="shared" si="45"/>
        <v>0.7679528464697367</v>
      </c>
      <c r="AJ164" s="21">
        <f t="shared" si="46"/>
        <v>1.7818839723685704</v>
      </c>
      <c r="AK164" s="21">
        <f t="shared" si="47"/>
        <v>0.9248701563965798</v>
      </c>
      <c r="AL164" s="21">
        <f t="shared" si="48"/>
        <v>0.9579814825680124</v>
      </c>
      <c r="AM164" s="21">
        <f t="shared" si="56"/>
        <v>3.508</v>
      </c>
    </row>
    <row r="165" spans="1:39" ht="12.75">
      <c r="A165" s="12" t="s">
        <v>366</v>
      </c>
      <c r="B165" s="13" t="s">
        <v>367</v>
      </c>
      <c r="C165" s="14" t="s">
        <v>307</v>
      </c>
      <c r="D165" s="15"/>
      <c r="E165" s="15"/>
      <c r="F165" s="33">
        <v>360205434</v>
      </c>
      <c r="G165" s="31">
        <v>111.21</v>
      </c>
      <c r="H165" s="18">
        <f t="shared" si="49"/>
        <v>1.1120999999999999</v>
      </c>
      <c r="I165" s="16">
        <v>2542509.57</v>
      </c>
      <c r="J165" s="16">
        <v>158477.79</v>
      </c>
      <c r="L165" s="16">
        <v>66537.82</v>
      </c>
      <c r="M165" s="19">
        <f t="shared" si="50"/>
        <v>2767525.1799999997</v>
      </c>
      <c r="N165" s="16">
        <v>3837022</v>
      </c>
      <c r="O165" s="16">
        <v>2179694</v>
      </c>
      <c r="Q165" s="19">
        <f t="shared" si="51"/>
        <v>6016716</v>
      </c>
      <c r="R165" s="16">
        <v>3375658.03</v>
      </c>
      <c r="U165" s="20">
        <f t="shared" si="52"/>
        <v>3375658.03</v>
      </c>
      <c r="V165" s="19">
        <f t="shared" si="53"/>
        <v>12159899.209999999</v>
      </c>
      <c r="W165" s="21">
        <f t="shared" si="54"/>
        <v>0.9371480026034255</v>
      </c>
      <c r="X165" s="21">
        <f t="shared" si="55"/>
        <v>0</v>
      </c>
      <c r="Y165" s="21">
        <f t="shared" si="38"/>
        <v>0</v>
      </c>
      <c r="Z165" s="21">
        <f t="shared" si="39"/>
        <v>0.9371480026034255</v>
      </c>
      <c r="AA165" s="22">
        <f t="shared" si="40"/>
        <v>1.6703568108858682</v>
      </c>
      <c r="AB165" s="22">
        <f t="shared" si="41"/>
        <v>0.7683185534619114</v>
      </c>
      <c r="AC165" s="23"/>
      <c r="AD165" s="22">
        <f t="shared" si="42"/>
        <v>3.375823366951205</v>
      </c>
      <c r="AE165" s="32">
        <v>158836.30498533725</v>
      </c>
      <c r="AF165" s="25">
        <f t="shared" si="43"/>
        <v>5362.033098896897</v>
      </c>
      <c r="AG165" s="26"/>
      <c r="AH165" s="27">
        <f t="shared" si="44"/>
        <v>323896622.6058808</v>
      </c>
      <c r="AI165" s="21">
        <f t="shared" si="45"/>
        <v>0.8544470633049914</v>
      </c>
      <c r="AJ165" s="21">
        <f t="shared" si="46"/>
        <v>1.8576038093861738</v>
      </c>
      <c r="AK165" s="21">
        <f t="shared" si="47"/>
        <v>1.0422022936952693</v>
      </c>
      <c r="AL165" s="21">
        <f t="shared" si="48"/>
        <v>1.0422022936952693</v>
      </c>
      <c r="AM165" s="21">
        <f t="shared" si="56"/>
        <v>3.7540000000000004</v>
      </c>
    </row>
    <row r="166" spans="1:39" ht="12.75">
      <c r="A166" s="12" t="s">
        <v>368</v>
      </c>
      <c r="B166" s="13" t="s">
        <v>369</v>
      </c>
      <c r="C166" s="14" t="s">
        <v>307</v>
      </c>
      <c r="D166" s="15"/>
      <c r="E166" s="15"/>
      <c r="F166" s="33">
        <v>281996698</v>
      </c>
      <c r="G166" s="31">
        <v>64.75</v>
      </c>
      <c r="H166" s="18">
        <f t="shared" si="49"/>
        <v>0.6475</v>
      </c>
      <c r="I166" s="16">
        <v>3429362.3</v>
      </c>
      <c r="L166" s="16">
        <v>90455.5</v>
      </c>
      <c r="M166" s="19">
        <f t="shared" si="50"/>
        <v>3519817.8</v>
      </c>
      <c r="N166" s="16">
        <v>6073755</v>
      </c>
      <c r="O166" s="16">
        <v>3056727</v>
      </c>
      <c r="Q166" s="19">
        <f t="shared" si="51"/>
        <v>9130482</v>
      </c>
      <c r="R166" s="16">
        <v>3614444.19</v>
      </c>
      <c r="S166" s="16">
        <v>28623.68</v>
      </c>
      <c r="T166" s="16">
        <v>150817.4</v>
      </c>
      <c r="U166" s="20">
        <f t="shared" si="52"/>
        <v>3793885.27</v>
      </c>
      <c r="V166" s="19">
        <f t="shared" si="53"/>
        <v>16444185.07</v>
      </c>
      <c r="W166" s="21">
        <f t="shared" si="54"/>
        <v>1.2817328059635649</v>
      </c>
      <c r="X166" s="21">
        <f t="shared" si="55"/>
        <v>0.05348197374991958</v>
      </c>
      <c r="Y166" s="21">
        <f t="shared" si="38"/>
        <v>0.010150359987548506</v>
      </c>
      <c r="Z166" s="21">
        <f t="shared" si="39"/>
        <v>1.3453651397010329</v>
      </c>
      <c r="AA166" s="22">
        <f t="shared" si="40"/>
        <v>3.2377974865507113</v>
      </c>
      <c r="AB166" s="22">
        <f t="shared" si="41"/>
        <v>1.2481769556039268</v>
      </c>
      <c r="AC166" s="23"/>
      <c r="AD166" s="22">
        <f t="shared" si="42"/>
        <v>5.831339581855671</v>
      </c>
      <c r="AE166" s="32">
        <v>106106.89981096408</v>
      </c>
      <c r="AF166" s="25">
        <f t="shared" si="43"/>
        <v>6187.453647756689</v>
      </c>
      <c r="AG166" s="26"/>
      <c r="AH166" s="27">
        <f t="shared" si="44"/>
        <v>435516135.90733594</v>
      </c>
      <c r="AI166" s="21">
        <f t="shared" si="45"/>
        <v>0.8081945787535426</v>
      </c>
      <c r="AJ166" s="21">
        <f t="shared" si="46"/>
        <v>2.0964738725415857</v>
      </c>
      <c r="AK166" s="21">
        <f t="shared" si="47"/>
        <v>0.8299219918614082</v>
      </c>
      <c r="AL166" s="21">
        <f t="shared" si="48"/>
        <v>0.8711239279564189</v>
      </c>
      <c r="AM166" s="21">
        <f t="shared" si="56"/>
        <v>3.775</v>
      </c>
    </row>
    <row r="167" spans="1:39" ht="12.75">
      <c r="A167" s="12" t="s">
        <v>370</v>
      </c>
      <c r="B167" s="13" t="s">
        <v>371</v>
      </c>
      <c r="C167" s="14" t="s">
        <v>307</v>
      </c>
      <c r="D167" s="15"/>
      <c r="E167" s="15"/>
      <c r="F167" s="33">
        <v>16642112</v>
      </c>
      <c r="G167" s="31">
        <v>100.3</v>
      </c>
      <c r="H167" s="18">
        <f t="shared" si="49"/>
        <v>1.003</v>
      </c>
      <c r="I167" s="16">
        <v>128408.24</v>
      </c>
      <c r="J167" s="16">
        <v>7998.96</v>
      </c>
      <c r="L167" s="16">
        <v>3358.41</v>
      </c>
      <c r="M167" s="19">
        <f t="shared" si="50"/>
        <v>139765.61000000002</v>
      </c>
      <c r="N167" s="16">
        <v>20000</v>
      </c>
      <c r="Q167" s="19">
        <f t="shared" si="51"/>
        <v>20000</v>
      </c>
      <c r="R167" s="16">
        <v>109675</v>
      </c>
      <c r="U167" s="20">
        <f t="shared" si="52"/>
        <v>109675</v>
      </c>
      <c r="V167" s="19">
        <f t="shared" si="53"/>
        <v>269440.61</v>
      </c>
      <c r="W167" s="21">
        <f t="shared" si="54"/>
        <v>0.6590209223444716</v>
      </c>
      <c r="X167" s="21">
        <f t="shared" si="55"/>
        <v>0</v>
      </c>
      <c r="Y167" s="21">
        <f t="shared" si="38"/>
        <v>0</v>
      </c>
      <c r="Z167" s="21">
        <f t="shared" si="39"/>
        <v>0.6590209223444716</v>
      </c>
      <c r="AA167" s="22">
        <f t="shared" si="40"/>
        <v>0.12017705445078125</v>
      </c>
      <c r="AB167" s="22">
        <f t="shared" si="41"/>
        <v>0.8398309661658329</v>
      </c>
      <c r="AC167" s="23"/>
      <c r="AD167" s="22">
        <f t="shared" si="42"/>
        <v>1.6190289429610858</v>
      </c>
      <c r="AE167" s="32">
        <v>1545000</v>
      </c>
      <c r="AF167" s="25">
        <f t="shared" si="43"/>
        <v>25013.997168748774</v>
      </c>
      <c r="AG167" s="26"/>
      <c r="AH167" s="27">
        <f t="shared" si="44"/>
        <v>16592334.995014956</v>
      </c>
      <c r="AI167" s="21">
        <f t="shared" si="45"/>
        <v>0.8423504590643304</v>
      </c>
      <c r="AJ167" s="21">
        <f t="shared" si="46"/>
        <v>0.12053758561413358</v>
      </c>
      <c r="AK167" s="21">
        <f t="shared" si="47"/>
        <v>0.660997985111505</v>
      </c>
      <c r="AL167" s="21">
        <f t="shared" si="48"/>
        <v>0.660997985111505</v>
      </c>
      <c r="AM167" s="21">
        <f t="shared" si="56"/>
        <v>1.624</v>
      </c>
    </row>
    <row r="168" spans="1:39" ht="12.75">
      <c r="A168" s="12" t="s">
        <v>372</v>
      </c>
      <c r="B168" s="13" t="s">
        <v>373</v>
      </c>
      <c r="C168" s="14" t="s">
        <v>307</v>
      </c>
      <c r="D168" s="15"/>
      <c r="E168" s="15"/>
      <c r="F168" s="33">
        <v>3175517903</v>
      </c>
      <c r="G168" s="31">
        <v>89.65</v>
      </c>
      <c r="H168" s="18">
        <f t="shared" si="49"/>
        <v>0.8965000000000001</v>
      </c>
      <c r="I168" s="16">
        <v>25768734.06</v>
      </c>
      <c r="J168" s="16">
        <v>1631729.16</v>
      </c>
      <c r="L168" s="16">
        <v>685090.99</v>
      </c>
      <c r="M168" s="19">
        <f t="shared" si="50"/>
        <v>28085554.209999997</v>
      </c>
      <c r="N168" s="16">
        <v>42190303</v>
      </c>
      <c r="O168" s="16">
        <v>19459602</v>
      </c>
      <c r="Q168" s="19">
        <f t="shared" si="51"/>
        <v>61649905</v>
      </c>
      <c r="R168" s="16">
        <v>18054758</v>
      </c>
      <c r="S168" s="16">
        <v>635000</v>
      </c>
      <c r="U168" s="20">
        <f t="shared" si="52"/>
        <v>18689758</v>
      </c>
      <c r="V168" s="19">
        <f t="shared" si="53"/>
        <v>108425217.21</v>
      </c>
      <c r="W168" s="21">
        <f t="shared" si="54"/>
        <v>0.5685610521339894</v>
      </c>
      <c r="X168" s="21">
        <f t="shared" si="55"/>
        <v>0</v>
      </c>
      <c r="Y168" s="21">
        <f t="shared" si="38"/>
        <v>0.01999673815096737</v>
      </c>
      <c r="Z168" s="21">
        <f t="shared" si="39"/>
        <v>0.5885577902849569</v>
      </c>
      <c r="AA168" s="22">
        <f t="shared" si="40"/>
        <v>1.9414126099480535</v>
      </c>
      <c r="AB168" s="22">
        <f t="shared" si="41"/>
        <v>0.8844401155309751</v>
      </c>
      <c r="AC168" s="23"/>
      <c r="AD168" s="22">
        <f t="shared" si="42"/>
        <v>3.4144105157639855</v>
      </c>
      <c r="AE168" s="32">
        <v>255594.78200371057</v>
      </c>
      <c r="AF168" s="25">
        <f t="shared" si="43"/>
        <v>8727.05511447873</v>
      </c>
      <c r="AG168" s="26"/>
      <c r="AH168" s="27">
        <f t="shared" si="44"/>
        <v>3542128168.432794</v>
      </c>
      <c r="AI168" s="21">
        <f t="shared" si="45"/>
        <v>0.7929005635735191</v>
      </c>
      <c r="AJ168" s="21">
        <f t="shared" si="46"/>
        <v>1.74047640481843</v>
      </c>
      <c r="AK168" s="21">
        <f t="shared" si="47"/>
        <v>0.5097149832381216</v>
      </c>
      <c r="AL168" s="21">
        <f t="shared" si="48"/>
        <v>0.5276420589904639</v>
      </c>
      <c r="AM168" s="21">
        <f t="shared" si="56"/>
        <v>3.061</v>
      </c>
    </row>
    <row r="169" spans="1:39" ht="12.75">
      <c r="A169" s="12" t="s">
        <v>374</v>
      </c>
      <c r="B169" s="13" t="s">
        <v>375</v>
      </c>
      <c r="C169" s="14" t="s">
        <v>307</v>
      </c>
      <c r="D169" s="15"/>
      <c r="E169" s="15"/>
      <c r="F169" s="33">
        <v>472722775</v>
      </c>
      <c r="G169" s="31">
        <v>61.5</v>
      </c>
      <c r="H169" s="18">
        <f t="shared" si="49"/>
        <v>0.615</v>
      </c>
      <c r="I169" s="16">
        <v>6227047.27</v>
      </c>
      <c r="L169" s="16">
        <v>163083.17</v>
      </c>
      <c r="M169" s="19">
        <f t="shared" si="50"/>
        <v>6390130.4399999995</v>
      </c>
      <c r="N169" s="16">
        <v>12701851</v>
      </c>
      <c r="Q169" s="19">
        <f t="shared" si="51"/>
        <v>12701851</v>
      </c>
      <c r="R169" s="16">
        <v>6412515.2</v>
      </c>
      <c r="T169" s="16">
        <v>270288.8</v>
      </c>
      <c r="U169" s="20">
        <f t="shared" si="52"/>
        <v>6682804</v>
      </c>
      <c r="V169" s="19">
        <f t="shared" si="53"/>
        <v>25774785.44</v>
      </c>
      <c r="W169" s="21">
        <f t="shared" si="54"/>
        <v>1.3565065063768083</v>
      </c>
      <c r="X169" s="21">
        <f t="shared" si="55"/>
        <v>0.05717702092944432</v>
      </c>
      <c r="Y169" s="21">
        <f t="shared" si="38"/>
        <v>0</v>
      </c>
      <c r="Z169" s="21">
        <f t="shared" si="39"/>
        <v>1.4136835273062527</v>
      </c>
      <c r="AA169" s="22">
        <f t="shared" si="40"/>
        <v>2.686955584062985</v>
      </c>
      <c r="AB169" s="22">
        <f t="shared" si="41"/>
        <v>1.351771223631017</v>
      </c>
      <c r="AC169" s="23"/>
      <c r="AD169" s="22">
        <f t="shared" si="42"/>
        <v>5.4524103350002555</v>
      </c>
      <c r="AE169" s="32">
        <v>115750.6273867976</v>
      </c>
      <c r="AF169" s="25">
        <f t="shared" si="43"/>
        <v>6311.199170465388</v>
      </c>
      <c r="AG169" s="26"/>
      <c r="AH169" s="27">
        <f t="shared" si="44"/>
        <v>768654918.699187</v>
      </c>
      <c r="AI169" s="21">
        <f t="shared" si="45"/>
        <v>0.8313393025330753</v>
      </c>
      <c r="AJ169" s="21">
        <f t="shared" si="46"/>
        <v>1.6524776841987356</v>
      </c>
      <c r="AK169" s="21">
        <f t="shared" si="47"/>
        <v>0.834251501421737</v>
      </c>
      <c r="AL169" s="21">
        <f t="shared" si="48"/>
        <v>0.8694153692933453</v>
      </c>
      <c r="AM169" s="21">
        <f t="shared" si="56"/>
        <v>3.3519999999999994</v>
      </c>
    </row>
    <row r="170" spans="1:39" ht="12.75">
      <c r="A170" s="12" t="s">
        <v>376</v>
      </c>
      <c r="B170" s="13" t="s">
        <v>377</v>
      </c>
      <c r="C170" s="14" t="s">
        <v>307</v>
      </c>
      <c r="D170" s="15"/>
      <c r="E170" s="15"/>
      <c r="F170" s="33">
        <v>2632751322</v>
      </c>
      <c r="G170" s="31">
        <v>102.44</v>
      </c>
      <c r="H170" s="18">
        <f t="shared" si="49"/>
        <v>1.0244</v>
      </c>
      <c r="I170" s="16">
        <v>20268138.93</v>
      </c>
      <c r="J170" s="16">
        <v>1268636.83</v>
      </c>
      <c r="L170" s="16">
        <v>532644.56</v>
      </c>
      <c r="M170" s="19">
        <f t="shared" si="50"/>
        <v>22069420.319999997</v>
      </c>
      <c r="N170" s="16">
        <v>45321951</v>
      </c>
      <c r="Q170" s="19">
        <f t="shared" si="51"/>
        <v>45321951</v>
      </c>
      <c r="R170" s="16">
        <v>14939200</v>
      </c>
      <c r="U170" s="20">
        <f t="shared" si="52"/>
        <v>14939200</v>
      </c>
      <c r="V170" s="19">
        <f t="shared" si="53"/>
        <v>82330571.32</v>
      </c>
      <c r="W170" s="21">
        <f t="shared" si="54"/>
        <v>0.5674368055639704</v>
      </c>
      <c r="X170" s="21">
        <f t="shared" si="55"/>
        <v>0</v>
      </c>
      <c r="Y170" s="21">
        <f t="shared" si="38"/>
        <v>0</v>
      </c>
      <c r="Z170" s="21">
        <f t="shared" si="39"/>
        <v>0.5674368055639704</v>
      </c>
      <c r="AA170" s="22">
        <f t="shared" si="40"/>
        <v>1.721467220290698</v>
      </c>
      <c r="AB170" s="22">
        <f t="shared" si="41"/>
        <v>0.8382645233365491</v>
      </c>
      <c r="AC170" s="23"/>
      <c r="AD170" s="22">
        <f t="shared" si="42"/>
        <v>3.127168549191217</v>
      </c>
      <c r="AE170" s="32">
        <v>175766.05497543</v>
      </c>
      <c r="AF170" s="25">
        <f t="shared" si="43"/>
        <v>5496.500791345791</v>
      </c>
      <c r="AG170" s="26"/>
      <c r="AH170" s="27">
        <f t="shared" si="44"/>
        <v>2570042290.1210465</v>
      </c>
      <c r="AI170" s="21">
        <f t="shared" si="45"/>
        <v>0.8587181777059608</v>
      </c>
      <c r="AJ170" s="21">
        <f t="shared" si="46"/>
        <v>1.7634710204657906</v>
      </c>
      <c r="AK170" s="21">
        <f t="shared" si="47"/>
        <v>0.5812822636197312</v>
      </c>
      <c r="AL170" s="21">
        <f t="shared" si="48"/>
        <v>0.5812822636197312</v>
      </c>
      <c r="AM170" s="21">
        <f t="shared" si="56"/>
        <v>3.203</v>
      </c>
    </row>
    <row r="171" spans="1:39" ht="12.75">
      <c r="A171" s="12" t="s">
        <v>378</v>
      </c>
      <c r="B171" s="13" t="s">
        <v>379</v>
      </c>
      <c r="C171" s="14" t="s">
        <v>307</v>
      </c>
      <c r="D171" s="15"/>
      <c r="E171" s="15"/>
      <c r="F171" s="33">
        <v>66909270</v>
      </c>
      <c r="G171" s="31">
        <v>99.45</v>
      </c>
      <c r="H171" s="18">
        <f t="shared" si="49"/>
        <v>0.9945</v>
      </c>
      <c r="I171" s="16">
        <v>547571.3500000001</v>
      </c>
      <c r="J171" s="16">
        <v>34183.96</v>
      </c>
      <c r="L171" s="16">
        <v>14351.98</v>
      </c>
      <c r="M171" s="19">
        <f t="shared" si="50"/>
        <v>596107.29</v>
      </c>
      <c r="N171" s="16">
        <v>1990693</v>
      </c>
      <c r="Q171" s="19">
        <f t="shared" si="51"/>
        <v>1990693</v>
      </c>
      <c r="R171" s="16">
        <v>1829728.73</v>
      </c>
      <c r="U171" s="20">
        <f t="shared" si="52"/>
        <v>1829728.73</v>
      </c>
      <c r="V171" s="19">
        <f t="shared" si="53"/>
        <v>4416529.02</v>
      </c>
      <c r="W171" s="21">
        <f t="shared" si="54"/>
        <v>2.734641597494637</v>
      </c>
      <c r="X171" s="21">
        <f t="shared" si="55"/>
        <v>0</v>
      </c>
      <c r="Y171" s="21">
        <f t="shared" si="38"/>
        <v>0</v>
      </c>
      <c r="Z171" s="21">
        <f t="shared" si="39"/>
        <v>2.734641597494637</v>
      </c>
      <c r="AA171" s="22">
        <f t="shared" si="40"/>
        <v>2.975212552759879</v>
      </c>
      <c r="AB171" s="22">
        <f t="shared" si="41"/>
        <v>0.8909188368069177</v>
      </c>
      <c r="AC171" s="23"/>
      <c r="AD171" s="22">
        <f t="shared" si="42"/>
        <v>6.600772987061434</v>
      </c>
      <c r="AE171" s="32">
        <v>69099.08675799087</v>
      </c>
      <c r="AF171" s="25">
        <f t="shared" si="43"/>
        <v>4561.073853027606</v>
      </c>
      <c r="AG171" s="26"/>
      <c r="AH171" s="27">
        <f t="shared" si="44"/>
        <v>67279306.18401207</v>
      </c>
      <c r="AI171" s="21">
        <f t="shared" si="45"/>
        <v>0.8860187832044798</v>
      </c>
      <c r="AJ171" s="21">
        <f t="shared" si="46"/>
        <v>2.9588488837196993</v>
      </c>
      <c r="AK171" s="21">
        <f t="shared" si="47"/>
        <v>2.7196010687084162</v>
      </c>
      <c r="AL171" s="21">
        <f t="shared" si="48"/>
        <v>2.7196010687084162</v>
      </c>
      <c r="AM171" s="21">
        <f t="shared" si="56"/>
        <v>6.565</v>
      </c>
    </row>
    <row r="172" spans="1:39" ht="12.75">
      <c r="A172" s="12" t="s">
        <v>380</v>
      </c>
      <c r="B172" s="13" t="s">
        <v>381</v>
      </c>
      <c r="C172" s="14" t="s">
        <v>382</v>
      </c>
      <c r="D172" s="15"/>
      <c r="E172" s="15"/>
      <c r="F172" s="33">
        <v>7266363739</v>
      </c>
      <c r="G172" s="31">
        <v>95.14</v>
      </c>
      <c r="H172" s="18">
        <f t="shared" si="49"/>
        <v>0.9514</v>
      </c>
      <c r="I172" s="16">
        <v>15763118.690000001</v>
      </c>
      <c r="L172" s="16">
        <v>771427.52</v>
      </c>
      <c r="M172" s="19">
        <f t="shared" si="50"/>
        <v>16534546.21</v>
      </c>
      <c r="N172" s="16">
        <v>3078694</v>
      </c>
      <c r="Q172" s="19">
        <f t="shared" si="51"/>
        <v>3078694</v>
      </c>
      <c r="R172" s="16">
        <v>15906800</v>
      </c>
      <c r="T172" s="16">
        <v>2545855.11</v>
      </c>
      <c r="U172" s="20">
        <f t="shared" si="52"/>
        <v>18452655.11</v>
      </c>
      <c r="V172" s="19">
        <f t="shared" si="53"/>
        <v>38065895.32</v>
      </c>
      <c r="W172" s="21">
        <f t="shared" si="54"/>
        <v>0.21891004319843063</v>
      </c>
      <c r="X172" s="21">
        <f t="shared" si="55"/>
        <v>0.035036163911474676</v>
      </c>
      <c r="Y172" s="21">
        <f t="shared" si="38"/>
        <v>0</v>
      </c>
      <c r="Z172" s="21">
        <f t="shared" si="39"/>
        <v>0.2539462071099053</v>
      </c>
      <c r="AA172" s="22">
        <f t="shared" si="40"/>
        <v>0.042369114877583755</v>
      </c>
      <c r="AB172" s="22">
        <f t="shared" si="41"/>
        <v>0.22754911264978173</v>
      </c>
      <c r="AC172" s="23"/>
      <c r="AD172" s="22">
        <f t="shared" si="42"/>
        <v>0.5238644346372708</v>
      </c>
      <c r="AE172" s="32">
        <v>1308697.2133308228</v>
      </c>
      <c r="AF172" s="25">
        <f t="shared" si="43"/>
        <v>6855.7992577292325</v>
      </c>
      <c r="AG172" s="26"/>
      <c r="AH172" s="27">
        <f t="shared" si="44"/>
        <v>7637548601.009039</v>
      </c>
      <c r="AI172" s="21">
        <f t="shared" si="45"/>
        <v>0.21649022577500235</v>
      </c>
      <c r="AJ172" s="21">
        <f t="shared" si="46"/>
        <v>0.04030997589453318</v>
      </c>
      <c r="AK172" s="21">
        <f t="shared" si="47"/>
        <v>0.20827101509898693</v>
      </c>
      <c r="AL172" s="21">
        <f t="shared" si="48"/>
        <v>0.2416044214443639</v>
      </c>
      <c r="AM172" s="21">
        <f t="shared" si="56"/>
        <v>0.498</v>
      </c>
    </row>
    <row r="173" spans="1:39" ht="12.75">
      <c r="A173" s="12" t="s">
        <v>383</v>
      </c>
      <c r="B173" s="13" t="s">
        <v>384</v>
      </c>
      <c r="C173" s="14" t="s">
        <v>382</v>
      </c>
      <c r="D173" s="15"/>
      <c r="E173" s="15"/>
      <c r="F173" s="33">
        <v>2797672630</v>
      </c>
      <c r="G173" s="31">
        <v>102.55</v>
      </c>
      <c r="H173" s="18">
        <f t="shared" si="49"/>
        <v>1.0255</v>
      </c>
      <c r="I173" s="16">
        <v>5772849.11</v>
      </c>
      <c r="J173" s="16">
        <v>819178.88</v>
      </c>
      <c r="L173" s="16">
        <v>282452.7</v>
      </c>
      <c r="M173" s="19">
        <f t="shared" si="50"/>
        <v>6874480.69</v>
      </c>
      <c r="N173" s="16">
        <v>1498761</v>
      </c>
      <c r="O173" s="16">
        <v>6316611</v>
      </c>
      <c r="Q173" s="19">
        <f t="shared" si="51"/>
        <v>7815372</v>
      </c>
      <c r="R173" s="16">
        <v>8648091.86</v>
      </c>
      <c r="U173" s="20">
        <f t="shared" si="52"/>
        <v>8648091.86</v>
      </c>
      <c r="V173" s="19">
        <f t="shared" si="53"/>
        <v>23337944.549999997</v>
      </c>
      <c r="W173" s="21">
        <f t="shared" si="54"/>
        <v>0.30911736302756765</v>
      </c>
      <c r="X173" s="21">
        <f t="shared" si="55"/>
        <v>0</v>
      </c>
      <c r="Y173" s="21">
        <f t="shared" si="38"/>
        <v>0</v>
      </c>
      <c r="Z173" s="21">
        <f t="shared" si="39"/>
        <v>0.30911736302756765</v>
      </c>
      <c r="AA173" s="22">
        <f t="shared" si="40"/>
        <v>0.27935262747307216</v>
      </c>
      <c r="AB173" s="22">
        <f t="shared" si="41"/>
        <v>0.24572141201524353</v>
      </c>
      <c r="AC173" s="23"/>
      <c r="AD173" s="22">
        <f t="shared" si="42"/>
        <v>0.8341914025158832</v>
      </c>
      <c r="AE173" s="32">
        <v>628862.9350348028</v>
      </c>
      <c r="AF173" s="25">
        <f t="shared" si="43"/>
        <v>5245.920537669368</v>
      </c>
      <c r="AG173" s="26"/>
      <c r="AH173" s="27">
        <f t="shared" si="44"/>
        <v>2728105928.815212</v>
      </c>
      <c r="AI173" s="21">
        <f t="shared" si="45"/>
        <v>0.2519873080216323</v>
      </c>
      <c r="AJ173" s="21">
        <f t="shared" si="46"/>
        <v>0.2864761194736355</v>
      </c>
      <c r="AK173" s="21">
        <f t="shared" si="47"/>
        <v>0.3169998557847707</v>
      </c>
      <c r="AL173" s="21">
        <f t="shared" si="48"/>
        <v>0.3169998557847707</v>
      </c>
      <c r="AM173" s="21">
        <f t="shared" si="56"/>
        <v>0.855</v>
      </c>
    </row>
    <row r="174" spans="1:39" ht="12.75">
      <c r="A174" s="12" t="s">
        <v>385</v>
      </c>
      <c r="B174" s="13" t="s">
        <v>386</v>
      </c>
      <c r="C174" s="14" t="s">
        <v>382</v>
      </c>
      <c r="D174" s="15"/>
      <c r="E174" s="15"/>
      <c r="F174" s="33">
        <v>514251371</v>
      </c>
      <c r="G174" s="31">
        <v>108.2</v>
      </c>
      <c r="H174" s="18">
        <f t="shared" si="49"/>
        <v>1.082</v>
      </c>
      <c r="I174" s="16">
        <v>1048710.22</v>
      </c>
      <c r="J174" s="16">
        <v>148828.95</v>
      </c>
      <c r="L174" s="16">
        <v>51315.4</v>
      </c>
      <c r="M174" s="19">
        <f t="shared" si="50"/>
        <v>1248854.5699999998</v>
      </c>
      <c r="N174" s="16">
        <v>37740</v>
      </c>
      <c r="Q174" s="19">
        <f t="shared" si="51"/>
        <v>37740</v>
      </c>
      <c r="R174" s="16">
        <v>1326444.9</v>
      </c>
      <c r="U174" s="20">
        <f t="shared" si="52"/>
        <v>1326444.9</v>
      </c>
      <c r="V174" s="19">
        <f t="shared" si="53"/>
        <v>2613039.4699999997</v>
      </c>
      <c r="W174" s="21">
        <f t="shared" si="54"/>
        <v>0.2579370663457113</v>
      </c>
      <c r="X174" s="21">
        <f t="shared" si="55"/>
        <v>0</v>
      </c>
      <c r="Y174" s="21">
        <f t="shared" si="38"/>
        <v>0</v>
      </c>
      <c r="Z174" s="21">
        <f t="shared" si="39"/>
        <v>0.2579370663457113</v>
      </c>
      <c r="AA174" s="22">
        <f t="shared" si="40"/>
        <v>0.007338823409767828</v>
      </c>
      <c r="AB174" s="22">
        <f t="shared" si="41"/>
        <v>0.24284905017783603</v>
      </c>
      <c r="AC174" s="23"/>
      <c r="AD174" s="22">
        <f t="shared" si="42"/>
        <v>0.5081249399333152</v>
      </c>
      <c r="AE174" s="32">
        <v>791874.4224422442</v>
      </c>
      <c r="AF174" s="25">
        <f t="shared" si="43"/>
        <v>4023.71143338194</v>
      </c>
      <c r="AG174" s="26"/>
      <c r="AH174" s="27">
        <f t="shared" si="44"/>
        <v>475278531.4232902</v>
      </c>
      <c r="AI174" s="21">
        <f t="shared" si="45"/>
        <v>0.2627626722924186</v>
      </c>
      <c r="AJ174" s="21">
        <f t="shared" si="46"/>
        <v>0.00794060692936879</v>
      </c>
      <c r="AK174" s="21">
        <f t="shared" si="47"/>
        <v>0.27908790578605963</v>
      </c>
      <c r="AL174" s="21">
        <f t="shared" si="48"/>
        <v>0.27908790578605963</v>
      </c>
      <c r="AM174" s="21">
        <f t="shared" si="56"/>
        <v>0.55</v>
      </c>
    </row>
    <row r="175" spans="1:39" ht="12.75">
      <c r="A175" s="12" t="s">
        <v>387</v>
      </c>
      <c r="B175" s="13" t="s">
        <v>388</v>
      </c>
      <c r="C175" s="14" t="s">
        <v>382</v>
      </c>
      <c r="D175" s="15"/>
      <c r="E175" s="15"/>
      <c r="F175" s="33">
        <v>1050683086</v>
      </c>
      <c r="G175" s="31">
        <v>123.62</v>
      </c>
      <c r="H175" s="18">
        <f t="shared" si="49"/>
        <v>1.2362</v>
      </c>
      <c r="I175" s="16">
        <v>1790618.29</v>
      </c>
      <c r="J175" s="16">
        <v>254009.46</v>
      </c>
      <c r="L175" s="16">
        <v>87587.8</v>
      </c>
      <c r="M175" s="19">
        <f t="shared" si="50"/>
        <v>2132215.55</v>
      </c>
      <c r="N175" s="16">
        <v>9112197</v>
      </c>
      <c r="Q175" s="19">
        <f t="shared" si="51"/>
        <v>9112197</v>
      </c>
      <c r="R175" s="16">
        <v>1788873.72</v>
      </c>
      <c r="U175" s="20">
        <f t="shared" si="52"/>
        <v>1788873.72</v>
      </c>
      <c r="V175" s="19">
        <f t="shared" si="53"/>
        <v>13033286.270000003</v>
      </c>
      <c r="W175" s="21">
        <f t="shared" si="54"/>
        <v>0.17025816288813847</v>
      </c>
      <c r="X175" s="21">
        <f t="shared" si="55"/>
        <v>0</v>
      </c>
      <c r="Y175" s="21">
        <f t="shared" si="38"/>
        <v>0</v>
      </c>
      <c r="Z175" s="21">
        <f t="shared" si="39"/>
        <v>0.17025816288813847</v>
      </c>
      <c r="AA175" s="22">
        <f t="shared" si="40"/>
        <v>0.8672640800463025</v>
      </c>
      <c r="AB175" s="22">
        <f t="shared" si="41"/>
        <v>0.20293612587954044</v>
      </c>
      <c r="AC175" s="23"/>
      <c r="AD175" s="22">
        <f t="shared" si="42"/>
        <v>1.2404583688139816</v>
      </c>
      <c r="AE175" s="32">
        <v>232710.4969290899</v>
      </c>
      <c r="AF175" s="25">
        <f t="shared" si="43"/>
        <v>2886.676834265499</v>
      </c>
      <c r="AG175" s="26"/>
      <c r="AH175" s="27">
        <f t="shared" si="44"/>
        <v>849929692.6063744</v>
      </c>
      <c r="AI175" s="21">
        <f t="shared" si="45"/>
        <v>0.25086963881228785</v>
      </c>
      <c r="AJ175" s="21">
        <f t="shared" si="46"/>
        <v>1.072111855753239</v>
      </c>
      <c r="AK175" s="21">
        <f t="shared" si="47"/>
        <v>0.21047314096231678</v>
      </c>
      <c r="AL175" s="21">
        <f t="shared" si="48"/>
        <v>0.21047314096231678</v>
      </c>
      <c r="AM175" s="21">
        <f t="shared" si="56"/>
        <v>1.533</v>
      </c>
    </row>
    <row r="176" spans="1:39" ht="12.75">
      <c r="A176" s="12" t="s">
        <v>389</v>
      </c>
      <c r="B176" s="13" t="s">
        <v>390</v>
      </c>
      <c r="C176" s="14" t="s">
        <v>382</v>
      </c>
      <c r="D176" s="15"/>
      <c r="E176" s="15"/>
      <c r="F176" s="33">
        <v>4071925334</v>
      </c>
      <c r="G176" s="31">
        <v>109.81</v>
      </c>
      <c r="H176" s="18">
        <f t="shared" si="49"/>
        <v>1.0981</v>
      </c>
      <c r="I176" s="16">
        <v>7711442.09</v>
      </c>
      <c r="J176" s="16">
        <v>1093960.13</v>
      </c>
      <c r="L176" s="16">
        <v>377229.39</v>
      </c>
      <c r="M176" s="19">
        <f t="shared" si="50"/>
        <v>9182631.61</v>
      </c>
      <c r="N176" s="16">
        <v>15102039</v>
      </c>
      <c r="O176" s="16">
        <v>11817960</v>
      </c>
      <c r="Q176" s="19">
        <f t="shared" si="51"/>
        <v>26919999</v>
      </c>
      <c r="R176" s="16">
        <v>19222668.12</v>
      </c>
      <c r="U176" s="20">
        <f t="shared" si="52"/>
        <v>19222668.12</v>
      </c>
      <c r="V176" s="19">
        <f t="shared" si="53"/>
        <v>55325298.730000004</v>
      </c>
      <c r="W176" s="21">
        <f t="shared" si="54"/>
        <v>0.47207810908253756</v>
      </c>
      <c r="X176" s="21">
        <f t="shared" si="55"/>
        <v>0</v>
      </c>
      <c r="Y176" s="21">
        <f t="shared" si="38"/>
        <v>0</v>
      </c>
      <c r="Z176" s="21">
        <f t="shared" si="39"/>
        <v>0.47207810908253756</v>
      </c>
      <c r="AA176" s="22">
        <f t="shared" si="40"/>
        <v>0.6611122943542658</v>
      </c>
      <c r="AB176" s="22">
        <f t="shared" si="41"/>
        <v>0.22551080525289413</v>
      </c>
      <c r="AC176" s="23"/>
      <c r="AD176" s="22">
        <f t="shared" si="42"/>
        <v>1.3587012086896975</v>
      </c>
      <c r="AE176" s="32">
        <v>259622.5935828877</v>
      </c>
      <c r="AF176" s="25">
        <f t="shared" si="43"/>
        <v>3527.495317042236</v>
      </c>
      <c r="AG176" s="26"/>
      <c r="AH176" s="27">
        <f t="shared" si="44"/>
        <v>3708155299.1530824</v>
      </c>
      <c r="AI176" s="21">
        <f t="shared" si="45"/>
        <v>0.24763341524820306</v>
      </c>
      <c r="AJ176" s="21">
        <f t="shared" si="46"/>
        <v>0.7259674104304192</v>
      </c>
      <c r="AK176" s="21">
        <f t="shared" si="47"/>
        <v>0.5183889715835345</v>
      </c>
      <c r="AL176" s="21">
        <f t="shared" si="48"/>
        <v>0.5183889715835345</v>
      </c>
      <c r="AM176" s="21">
        <f t="shared" si="56"/>
        <v>1.492</v>
      </c>
    </row>
    <row r="177" spans="1:39" ht="12.75">
      <c r="A177" s="12" t="s">
        <v>391</v>
      </c>
      <c r="B177" s="13" t="s">
        <v>392</v>
      </c>
      <c r="C177" s="14" t="s">
        <v>382</v>
      </c>
      <c r="D177" s="15"/>
      <c r="E177" s="15"/>
      <c r="F177" s="33">
        <v>2688271256</v>
      </c>
      <c r="G177" s="31">
        <v>101.26</v>
      </c>
      <c r="H177" s="18">
        <f t="shared" si="49"/>
        <v>1.0126</v>
      </c>
      <c r="I177" s="16">
        <v>5820660.199999999</v>
      </c>
      <c r="J177" s="16">
        <v>825854.75</v>
      </c>
      <c r="L177" s="16">
        <v>284671.51</v>
      </c>
      <c r="M177" s="19">
        <f t="shared" si="50"/>
        <v>6931186.459999999</v>
      </c>
      <c r="N177" s="16">
        <v>25174819</v>
      </c>
      <c r="Q177" s="19">
        <f t="shared" si="51"/>
        <v>25174819</v>
      </c>
      <c r="R177" s="16">
        <v>12201939.73</v>
      </c>
      <c r="U177" s="20">
        <f t="shared" si="52"/>
        <v>12201939.73</v>
      </c>
      <c r="V177" s="19">
        <f t="shared" si="53"/>
        <v>44307945.19</v>
      </c>
      <c r="W177" s="21">
        <f t="shared" si="54"/>
        <v>0.45389540593294947</v>
      </c>
      <c r="X177" s="21">
        <f t="shared" si="55"/>
        <v>0</v>
      </c>
      <c r="Y177" s="21">
        <f t="shared" si="38"/>
        <v>0</v>
      </c>
      <c r="Z177" s="21">
        <f t="shared" si="39"/>
        <v>0.45389540593294947</v>
      </c>
      <c r="AA177" s="22">
        <f t="shared" si="40"/>
        <v>0.9364687043322684</v>
      </c>
      <c r="AB177" s="22">
        <f t="shared" si="41"/>
        <v>0.2578306204974725</v>
      </c>
      <c r="AC177" s="23"/>
      <c r="AD177" s="22">
        <f t="shared" si="42"/>
        <v>1.6481947307626903</v>
      </c>
      <c r="AE177" s="32">
        <v>240838.7894800048</v>
      </c>
      <c r="AF177" s="25">
        <f t="shared" si="43"/>
        <v>3969.4922378420874</v>
      </c>
      <c r="AG177" s="26"/>
      <c r="AH177" s="27">
        <f t="shared" si="44"/>
        <v>2654820517.4797554</v>
      </c>
      <c r="AI177" s="21">
        <f t="shared" si="45"/>
        <v>0.2610792863157407</v>
      </c>
      <c r="AJ177" s="21">
        <f t="shared" si="46"/>
        <v>0.948268210006855</v>
      </c>
      <c r="AK177" s="21">
        <f t="shared" si="47"/>
        <v>0.4596144880477046</v>
      </c>
      <c r="AL177" s="21">
        <f t="shared" si="48"/>
        <v>0.4596144880477046</v>
      </c>
      <c r="AM177" s="21">
        <f t="shared" si="56"/>
        <v>1.669</v>
      </c>
    </row>
    <row r="178" spans="1:39" ht="12.75">
      <c r="A178" s="12" t="s">
        <v>393</v>
      </c>
      <c r="B178" s="13" t="s">
        <v>394</v>
      </c>
      <c r="C178" s="14" t="s">
        <v>382</v>
      </c>
      <c r="D178" s="15"/>
      <c r="E178" s="15"/>
      <c r="F178" s="33">
        <v>2726654433</v>
      </c>
      <c r="G178" s="31">
        <v>103.31</v>
      </c>
      <c r="H178" s="18">
        <f t="shared" si="49"/>
        <v>1.0331000000000001</v>
      </c>
      <c r="I178" s="16">
        <v>5580112.54</v>
      </c>
      <c r="J178" s="16">
        <v>791424.72</v>
      </c>
      <c r="L178" s="16">
        <v>272788.14</v>
      </c>
      <c r="M178" s="19">
        <f t="shared" si="50"/>
        <v>6644325.399999999</v>
      </c>
      <c r="N178" s="16">
        <v>5981751</v>
      </c>
      <c r="Q178" s="19">
        <f t="shared" si="51"/>
        <v>5981751</v>
      </c>
      <c r="R178" s="16">
        <v>16685462.34</v>
      </c>
      <c r="U178" s="20">
        <f t="shared" si="52"/>
        <v>16685462.34</v>
      </c>
      <c r="V178" s="19">
        <f t="shared" si="53"/>
        <v>29311538.74</v>
      </c>
      <c r="W178" s="21">
        <f t="shared" si="54"/>
        <v>0.6119390172095196</v>
      </c>
      <c r="X178" s="21">
        <f t="shared" si="55"/>
        <v>0</v>
      </c>
      <c r="Y178" s="21">
        <f t="shared" si="38"/>
        <v>0</v>
      </c>
      <c r="Z178" s="21">
        <f t="shared" si="39"/>
        <v>0.6119390172095196</v>
      </c>
      <c r="AA178" s="22">
        <f t="shared" si="40"/>
        <v>0.219380605316332</v>
      </c>
      <c r="AB178" s="22">
        <f t="shared" si="41"/>
        <v>0.24368050896312463</v>
      </c>
      <c r="AC178" s="23"/>
      <c r="AD178" s="22">
        <f t="shared" si="42"/>
        <v>1.0750001314889763</v>
      </c>
      <c r="AE178" s="32">
        <v>320921.3714595474</v>
      </c>
      <c r="AF178" s="25">
        <f t="shared" si="43"/>
        <v>3449.905165166361</v>
      </c>
      <c r="AG178" s="26"/>
      <c r="AH178" s="27">
        <f t="shared" si="44"/>
        <v>2639293807.956635</v>
      </c>
      <c r="AI178" s="21">
        <f t="shared" si="45"/>
        <v>0.25174633380980405</v>
      </c>
      <c r="AJ178" s="21">
        <f t="shared" si="46"/>
        <v>0.22664210335230262</v>
      </c>
      <c r="AK178" s="21">
        <f t="shared" si="47"/>
        <v>0.6321941986791548</v>
      </c>
      <c r="AL178" s="21">
        <f t="shared" si="48"/>
        <v>0.6321941986791548</v>
      </c>
      <c r="AM178" s="21">
        <f t="shared" si="56"/>
        <v>1.111</v>
      </c>
    </row>
    <row r="179" spans="1:39" ht="12.75">
      <c r="A179" s="12" t="s">
        <v>395</v>
      </c>
      <c r="B179" s="13" t="s">
        <v>396</v>
      </c>
      <c r="C179" s="14" t="s">
        <v>382</v>
      </c>
      <c r="D179" s="15"/>
      <c r="E179" s="15"/>
      <c r="F179" s="33">
        <v>11316442065</v>
      </c>
      <c r="G179" s="31">
        <v>98.83</v>
      </c>
      <c r="H179" s="18">
        <f t="shared" si="49"/>
        <v>0.9883</v>
      </c>
      <c r="I179" s="16">
        <v>22110436.62</v>
      </c>
      <c r="L179" s="16">
        <v>1081029.64</v>
      </c>
      <c r="M179" s="19">
        <f t="shared" si="50"/>
        <v>23191466.26</v>
      </c>
      <c r="N179" s="16">
        <v>24281572</v>
      </c>
      <c r="Q179" s="19">
        <f t="shared" si="51"/>
        <v>24281572</v>
      </c>
      <c r="R179" s="16">
        <v>43672664.48</v>
      </c>
      <c r="T179" s="16">
        <v>3878901</v>
      </c>
      <c r="U179" s="20">
        <f t="shared" si="52"/>
        <v>47551565.48</v>
      </c>
      <c r="V179" s="19">
        <f t="shared" si="53"/>
        <v>95024603.74</v>
      </c>
      <c r="W179" s="21">
        <f t="shared" si="54"/>
        <v>0.3859222203334807</v>
      </c>
      <c r="X179" s="21">
        <f t="shared" si="55"/>
        <v>0.034276683234183994</v>
      </c>
      <c r="Y179" s="21">
        <f t="shared" si="38"/>
        <v>0</v>
      </c>
      <c r="Z179" s="21">
        <f t="shared" si="39"/>
        <v>0.4201989035676647</v>
      </c>
      <c r="AA179" s="22">
        <f t="shared" si="40"/>
        <v>0.21456895957696048</v>
      </c>
      <c r="AB179" s="22">
        <f t="shared" si="41"/>
        <v>0.20493602253068224</v>
      </c>
      <c r="AC179" s="23"/>
      <c r="AD179" s="22">
        <f t="shared" si="42"/>
        <v>0.8397038856753074</v>
      </c>
      <c r="AE179" s="32">
        <v>594419.331021367</v>
      </c>
      <c r="AF179" s="25">
        <f t="shared" si="43"/>
        <v>4991.3622197915865</v>
      </c>
      <c r="AG179" s="26"/>
      <c r="AH179" s="27">
        <f t="shared" si="44"/>
        <v>11450411884.043306</v>
      </c>
      <c r="AI179" s="21">
        <f t="shared" si="45"/>
        <v>0.20253827106707323</v>
      </c>
      <c r="AJ179" s="21">
        <f t="shared" si="46"/>
        <v>0.21205850274991</v>
      </c>
      <c r="AK179" s="21">
        <f t="shared" si="47"/>
        <v>0.381406930355579</v>
      </c>
      <c r="AL179" s="21">
        <f t="shared" si="48"/>
        <v>0.4152825763959231</v>
      </c>
      <c r="AM179" s="21">
        <f t="shared" si="56"/>
        <v>0.8300000000000001</v>
      </c>
    </row>
    <row r="180" spans="1:39" ht="12.75">
      <c r="A180" s="12" t="s">
        <v>397</v>
      </c>
      <c r="B180" s="13" t="s">
        <v>398</v>
      </c>
      <c r="C180" s="14" t="s">
        <v>382</v>
      </c>
      <c r="D180" s="15"/>
      <c r="E180" s="15"/>
      <c r="F180" s="33">
        <v>4862480888</v>
      </c>
      <c r="G180" s="31">
        <v>112.49</v>
      </c>
      <c r="H180" s="18">
        <f t="shared" si="49"/>
        <v>1.1249</v>
      </c>
      <c r="I180" s="16">
        <v>8906264.219999999</v>
      </c>
      <c r="J180" s="16">
        <v>1263615.16</v>
      </c>
      <c r="L180" s="16">
        <v>435553.46</v>
      </c>
      <c r="M180" s="19">
        <f t="shared" si="50"/>
        <v>10605432.84</v>
      </c>
      <c r="N180" s="16">
        <v>2464472</v>
      </c>
      <c r="Q180" s="19">
        <f t="shared" si="51"/>
        <v>2464472</v>
      </c>
      <c r="R180" s="16">
        <v>15180420.78</v>
      </c>
      <c r="U180" s="20">
        <f t="shared" si="52"/>
        <v>15180420.78</v>
      </c>
      <c r="V180" s="19">
        <f t="shared" si="53"/>
        <v>28250325.62</v>
      </c>
      <c r="W180" s="21">
        <f t="shared" si="54"/>
        <v>0.3121949706262784</v>
      </c>
      <c r="X180" s="21">
        <f t="shared" si="55"/>
        <v>0</v>
      </c>
      <c r="Y180" s="21">
        <f t="shared" si="38"/>
        <v>0</v>
      </c>
      <c r="Z180" s="21">
        <f t="shared" si="39"/>
        <v>0.3121949706262784</v>
      </c>
      <c r="AA180" s="22">
        <f t="shared" si="40"/>
        <v>0.05068342800240123</v>
      </c>
      <c r="AB180" s="22">
        <f t="shared" si="41"/>
        <v>0.21810744523794207</v>
      </c>
      <c r="AC180" s="23"/>
      <c r="AD180" s="22">
        <f t="shared" si="42"/>
        <v>0.5809858438666218</v>
      </c>
      <c r="AE180" s="32">
        <v>724344.6386764477</v>
      </c>
      <c r="AF180" s="25">
        <f t="shared" si="43"/>
        <v>4208.339811516992</v>
      </c>
      <c r="AG180" s="26"/>
      <c r="AH180" s="27">
        <f t="shared" si="44"/>
        <v>4322589463.952352</v>
      </c>
      <c r="AI180" s="21">
        <f t="shared" si="45"/>
        <v>0.24534906514816104</v>
      </c>
      <c r="AJ180" s="21">
        <f t="shared" si="46"/>
        <v>0.057013788159901144</v>
      </c>
      <c r="AK180" s="21">
        <f t="shared" si="47"/>
        <v>0.3511881224575005</v>
      </c>
      <c r="AL180" s="21">
        <f t="shared" si="48"/>
        <v>0.3511881224575005</v>
      </c>
      <c r="AM180" s="21">
        <f t="shared" si="56"/>
        <v>0.653</v>
      </c>
    </row>
    <row r="181" spans="1:39" ht="12.75">
      <c r="A181" s="12" t="s">
        <v>399</v>
      </c>
      <c r="B181" s="13" t="s">
        <v>400</v>
      </c>
      <c r="C181" s="14" t="s">
        <v>382</v>
      </c>
      <c r="D181" s="15"/>
      <c r="E181" s="15"/>
      <c r="F181" s="33">
        <v>4423378939</v>
      </c>
      <c r="G181" s="31">
        <v>109.1</v>
      </c>
      <c r="H181" s="18">
        <f t="shared" si="49"/>
        <v>1.091</v>
      </c>
      <c r="I181" s="16">
        <v>8572899.620000001</v>
      </c>
      <c r="J181" s="16">
        <v>1216188.69</v>
      </c>
      <c r="L181" s="16">
        <v>419237.78</v>
      </c>
      <c r="M181" s="19">
        <f t="shared" si="50"/>
        <v>10208326.09</v>
      </c>
      <c r="N181" s="16">
        <v>2304594</v>
      </c>
      <c r="Q181" s="19">
        <f t="shared" si="51"/>
        <v>2304594</v>
      </c>
      <c r="R181" s="16">
        <v>9882620</v>
      </c>
      <c r="U181" s="20">
        <f t="shared" si="52"/>
        <v>9882620</v>
      </c>
      <c r="V181" s="19">
        <f t="shared" si="53"/>
        <v>22395540.09</v>
      </c>
      <c r="W181" s="21">
        <f t="shared" si="54"/>
        <v>0.22341789243663984</v>
      </c>
      <c r="X181" s="21">
        <f t="shared" si="55"/>
        <v>0</v>
      </c>
      <c r="Y181" s="21">
        <f t="shared" si="38"/>
        <v>0</v>
      </c>
      <c r="Z181" s="21">
        <f t="shared" si="39"/>
        <v>0.22341789243663984</v>
      </c>
      <c r="AA181" s="22">
        <f t="shared" si="40"/>
        <v>0.05210030684192305</v>
      </c>
      <c r="AB181" s="22">
        <f t="shared" si="41"/>
        <v>0.23078117951856533</v>
      </c>
      <c r="AC181" s="23"/>
      <c r="AD181" s="22">
        <f t="shared" si="42"/>
        <v>0.5062993787971282</v>
      </c>
      <c r="AE181" s="32">
        <v>1438851.9297036526</v>
      </c>
      <c r="AF181" s="25">
        <f t="shared" si="43"/>
        <v>7284.898381900084</v>
      </c>
      <c r="AG181" s="26"/>
      <c r="AH181" s="27">
        <f t="shared" si="44"/>
        <v>4054426158.5701194</v>
      </c>
      <c r="AI181" s="21">
        <f t="shared" si="45"/>
        <v>0.25178226685475474</v>
      </c>
      <c r="AJ181" s="21">
        <f t="shared" si="46"/>
        <v>0.05684143476453804</v>
      </c>
      <c r="AK181" s="21">
        <f t="shared" si="47"/>
        <v>0.24374892064837403</v>
      </c>
      <c r="AL181" s="21">
        <f t="shared" si="48"/>
        <v>0.24374892064837403</v>
      </c>
      <c r="AM181" s="21">
        <f t="shared" si="56"/>
        <v>0.5529999999999999</v>
      </c>
    </row>
    <row r="182" spans="1:39" ht="12.75">
      <c r="A182" s="12" t="s">
        <v>401</v>
      </c>
      <c r="B182" s="13" t="s">
        <v>402</v>
      </c>
      <c r="C182" s="14" t="s">
        <v>382</v>
      </c>
      <c r="D182" s="15"/>
      <c r="E182" s="15"/>
      <c r="F182" s="33">
        <v>2186232405</v>
      </c>
      <c r="G182" s="31">
        <v>113.63</v>
      </c>
      <c r="H182" s="18">
        <f t="shared" si="49"/>
        <v>1.1362999999999999</v>
      </c>
      <c r="I182" s="16">
        <v>4061597.8899999997</v>
      </c>
      <c r="J182" s="16">
        <v>575913.75</v>
      </c>
      <c r="L182" s="16">
        <v>198507.5</v>
      </c>
      <c r="M182" s="19">
        <f t="shared" si="50"/>
        <v>4836019.14</v>
      </c>
      <c r="N182" s="16">
        <v>22813891</v>
      </c>
      <c r="Q182" s="19">
        <f t="shared" si="51"/>
        <v>22813891</v>
      </c>
      <c r="R182" s="16">
        <v>2051327.5</v>
      </c>
      <c r="U182" s="20">
        <f t="shared" si="52"/>
        <v>2051327.5</v>
      </c>
      <c r="V182" s="19">
        <f t="shared" si="53"/>
        <v>29701237.64</v>
      </c>
      <c r="W182" s="21">
        <f t="shared" si="54"/>
        <v>0.0938293429055636</v>
      </c>
      <c r="X182" s="21">
        <f t="shared" si="55"/>
        <v>0</v>
      </c>
      <c r="Y182" s="21">
        <f t="shared" si="38"/>
        <v>0</v>
      </c>
      <c r="Z182" s="21">
        <f t="shared" si="39"/>
        <v>0.0938293429055636</v>
      </c>
      <c r="AA182" s="22">
        <f t="shared" si="40"/>
        <v>1.0435254251937593</v>
      </c>
      <c r="AB182" s="22">
        <f t="shared" si="41"/>
        <v>0.22120334182861037</v>
      </c>
      <c r="AC182" s="23"/>
      <c r="AD182" s="22">
        <f t="shared" si="42"/>
        <v>1.3585581099279334</v>
      </c>
      <c r="AE182" s="32">
        <v>332021.4589235127</v>
      </c>
      <c r="AF182" s="25">
        <f t="shared" si="43"/>
        <v>4510.704456906424</v>
      </c>
      <c r="AG182" s="26"/>
      <c r="AH182" s="27">
        <f t="shared" si="44"/>
        <v>1923992259.9665585</v>
      </c>
      <c r="AI182" s="21">
        <f t="shared" si="45"/>
        <v>0.2513533573198499</v>
      </c>
      <c r="AJ182" s="21">
        <f t="shared" si="46"/>
        <v>1.1857579406476686</v>
      </c>
      <c r="AK182" s="21">
        <f t="shared" si="47"/>
        <v>0.1066182823435919</v>
      </c>
      <c r="AL182" s="21">
        <f t="shared" si="48"/>
        <v>0.1066182823435919</v>
      </c>
      <c r="AM182" s="21">
        <f t="shared" si="56"/>
        <v>1.5439999999999998</v>
      </c>
    </row>
    <row r="183" spans="1:39" ht="12.75">
      <c r="A183" s="12" t="s">
        <v>403</v>
      </c>
      <c r="B183" s="13" t="s">
        <v>404</v>
      </c>
      <c r="C183" s="14" t="s">
        <v>382</v>
      </c>
      <c r="D183" s="15"/>
      <c r="E183" s="15"/>
      <c r="F183" s="33">
        <v>451352424</v>
      </c>
      <c r="G183" s="31">
        <v>103.15</v>
      </c>
      <c r="H183" s="18">
        <f t="shared" si="49"/>
        <v>1.0315</v>
      </c>
      <c r="I183" s="16">
        <v>932945.2200000001</v>
      </c>
      <c r="J183" s="16">
        <v>132348.33</v>
      </c>
      <c r="L183" s="16">
        <v>45625.12</v>
      </c>
      <c r="M183" s="19">
        <f t="shared" si="50"/>
        <v>1110918.6700000002</v>
      </c>
      <c r="N183" s="16">
        <v>873041</v>
      </c>
      <c r="O183" s="16">
        <v>1326045</v>
      </c>
      <c r="Q183" s="19">
        <f t="shared" si="51"/>
        <v>2199086</v>
      </c>
      <c r="R183" s="16">
        <v>1492108.08</v>
      </c>
      <c r="U183" s="20">
        <f t="shared" si="52"/>
        <v>1492108.08</v>
      </c>
      <c r="V183" s="19">
        <f t="shared" si="53"/>
        <v>4802112.75</v>
      </c>
      <c r="W183" s="21">
        <f t="shared" si="54"/>
        <v>0.33058603447314155</v>
      </c>
      <c r="X183" s="21">
        <f t="shared" si="55"/>
        <v>0</v>
      </c>
      <c r="Y183" s="21">
        <f t="shared" si="38"/>
        <v>0</v>
      </c>
      <c r="Z183" s="21">
        <f t="shared" si="39"/>
        <v>0.33058603447314155</v>
      </c>
      <c r="AA183" s="22">
        <f t="shared" si="40"/>
        <v>0.4872214888115899</v>
      </c>
      <c r="AB183" s="22">
        <f t="shared" si="41"/>
        <v>0.24613109644006256</v>
      </c>
      <c r="AC183" s="23"/>
      <c r="AD183" s="22">
        <f t="shared" si="42"/>
        <v>1.063938619724794</v>
      </c>
      <c r="AE183" s="32">
        <v>438692.55555555556</v>
      </c>
      <c r="AF183" s="25">
        <f t="shared" si="43"/>
        <v>4667.419520413203</v>
      </c>
      <c r="AG183" s="26"/>
      <c r="AH183" s="27">
        <f t="shared" si="44"/>
        <v>437569000.48473096</v>
      </c>
      <c r="AI183" s="21">
        <f t="shared" si="45"/>
        <v>0.2538842259779246</v>
      </c>
      <c r="AJ183" s="21">
        <f t="shared" si="46"/>
        <v>0.502568965709155</v>
      </c>
      <c r="AK183" s="21">
        <f t="shared" si="47"/>
        <v>0.34099949455904555</v>
      </c>
      <c r="AL183" s="21">
        <f t="shared" si="48"/>
        <v>0.34099949455904555</v>
      </c>
      <c r="AM183" s="21">
        <f t="shared" si="56"/>
        <v>1.098</v>
      </c>
    </row>
    <row r="184" spans="1:39" ht="12.75">
      <c r="A184" s="12" t="s">
        <v>405</v>
      </c>
      <c r="B184" s="13" t="s">
        <v>406</v>
      </c>
      <c r="C184" s="14" t="s">
        <v>382</v>
      </c>
      <c r="D184" s="15"/>
      <c r="E184" s="15"/>
      <c r="F184" s="33">
        <v>252965990</v>
      </c>
      <c r="G184" s="31">
        <v>105.03</v>
      </c>
      <c r="H184" s="18">
        <f t="shared" si="49"/>
        <v>1.0503</v>
      </c>
      <c r="I184" s="16">
        <v>490639.9</v>
      </c>
      <c r="J184" s="16">
        <v>69629</v>
      </c>
      <c r="L184" s="16">
        <v>24010.2</v>
      </c>
      <c r="M184" s="19">
        <f t="shared" si="50"/>
        <v>584279.1</v>
      </c>
      <c r="N184" s="16">
        <v>1211727</v>
      </c>
      <c r="Q184" s="19">
        <f t="shared" si="51"/>
        <v>1211727</v>
      </c>
      <c r="R184" s="16">
        <v>1431229</v>
      </c>
      <c r="U184" s="20">
        <f t="shared" si="52"/>
        <v>1431229</v>
      </c>
      <c r="V184" s="19">
        <f t="shared" si="53"/>
        <v>3227235.1</v>
      </c>
      <c r="W184" s="21">
        <f t="shared" si="54"/>
        <v>0.5657792179889478</v>
      </c>
      <c r="X184" s="21">
        <f t="shared" si="55"/>
        <v>0</v>
      </c>
      <c r="Y184" s="21">
        <f t="shared" si="38"/>
        <v>0</v>
      </c>
      <c r="Z184" s="21">
        <f t="shared" si="39"/>
        <v>0.5657792179889478</v>
      </c>
      <c r="AA184" s="22">
        <f t="shared" si="40"/>
        <v>0.47900786979308957</v>
      </c>
      <c r="AB184" s="22">
        <f t="shared" si="41"/>
        <v>0.23097140449591663</v>
      </c>
      <c r="AC184" s="23"/>
      <c r="AD184" s="22">
        <f t="shared" si="42"/>
        <v>1.2757584922779541</v>
      </c>
      <c r="AE184" s="32">
        <v>281446.7948717949</v>
      </c>
      <c r="AF184" s="25">
        <f t="shared" si="43"/>
        <v>3590.5813868210366</v>
      </c>
      <c r="AG184" s="26"/>
      <c r="AH184" s="27">
        <f t="shared" si="44"/>
        <v>240851175.85451776</v>
      </c>
      <c r="AI184" s="21">
        <f t="shared" si="45"/>
        <v>0.24258926614206122</v>
      </c>
      <c r="AJ184" s="21">
        <f t="shared" si="46"/>
        <v>0.503101965643682</v>
      </c>
      <c r="AK184" s="21">
        <f t="shared" si="47"/>
        <v>0.5942379126537919</v>
      </c>
      <c r="AL184" s="21">
        <f t="shared" si="48"/>
        <v>0.5942379126537919</v>
      </c>
      <c r="AM184" s="21">
        <f t="shared" si="56"/>
        <v>1.3399999999999999</v>
      </c>
    </row>
    <row r="185" spans="1:39" ht="12.75">
      <c r="A185" s="12" t="s">
        <v>407</v>
      </c>
      <c r="B185" s="13" t="s">
        <v>408</v>
      </c>
      <c r="C185" s="14" t="s">
        <v>382</v>
      </c>
      <c r="D185" s="15"/>
      <c r="E185" s="15"/>
      <c r="F185" s="33">
        <v>1541551466</v>
      </c>
      <c r="G185" s="31">
        <v>106.66</v>
      </c>
      <c r="H185" s="18">
        <f t="shared" si="49"/>
        <v>1.0666</v>
      </c>
      <c r="I185" s="16">
        <v>3027474.86</v>
      </c>
      <c r="J185" s="16">
        <v>429326.42</v>
      </c>
      <c r="L185" s="16">
        <v>147953.72</v>
      </c>
      <c r="M185" s="19">
        <f t="shared" si="50"/>
        <v>3604755</v>
      </c>
      <c r="N185" s="16">
        <v>9743947</v>
      </c>
      <c r="Q185" s="19">
        <f t="shared" si="51"/>
        <v>9743947</v>
      </c>
      <c r="R185" s="16">
        <v>17000979.85</v>
      </c>
      <c r="U185" s="20">
        <f t="shared" si="52"/>
        <v>17000979.85</v>
      </c>
      <c r="V185" s="19">
        <f t="shared" si="53"/>
        <v>30349681.85</v>
      </c>
      <c r="W185" s="21">
        <f t="shared" si="54"/>
        <v>1.1028486706391938</v>
      </c>
      <c r="X185" s="21">
        <f t="shared" si="55"/>
        <v>0</v>
      </c>
      <c r="Y185" s="21">
        <f t="shared" si="38"/>
        <v>0</v>
      </c>
      <c r="Z185" s="21">
        <f t="shared" si="39"/>
        <v>1.1028486706391938</v>
      </c>
      <c r="AA185" s="22">
        <f t="shared" si="40"/>
        <v>0.6320870379555656</v>
      </c>
      <c r="AB185" s="22">
        <f t="shared" si="41"/>
        <v>0.2338394195396912</v>
      </c>
      <c r="AC185" s="23"/>
      <c r="AD185" s="22">
        <f t="shared" si="42"/>
        <v>1.9687751281344505</v>
      </c>
      <c r="AE185" s="32">
        <v>222926.68810289388</v>
      </c>
      <c r="AF185" s="25">
        <f t="shared" si="43"/>
        <v>4388.925189343636</v>
      </c>
      <c r="AG185" s="26"/>
      <c r="AH185" s="27">
        <f t="shared" si="44"/>
        <v>1445294830.301894</v>
      </c>
      <c r="AI185" s="21">
        <f t="shared" si="45"/>
        <v>0.24941312488103462</v>
      </c>
      <c r="AJ185" s="21">
        <f t="shared" si="46"/>
        <v>0.6741840346834064</v>
      </c>
      <c r="AK185" s="21">
        <f t="shared" si="47"/>
        <v>1.176298392103764</v>
      </c>
      <c r="AL185" s="21">
        <f t="shared" si="48"/>
        <v>1.176298392103764</v>
      </c>
      <c r="AM185" s="21">
        <f t="shared" si="56"/>
        <v>2.099</v>
      </c>
    </row>
    <row r="186" spans="1:39" ht="12.75">
      <c r="A186" s="12" t="s">
        <v>409</v>
      </c>
      <c r="B186" s="13" t="s">
        <v>410</v>
      </c>
      <c r="C186" s="14" t="s">
        <v>382</v>
      </c>
      <c r="D186" s="15"/>
      <c r="E186" s="15"/>
      <c r="F186" s="33">
        <v>2303746856</v>
      </c>
      <c r="G186" s="31">
        <v>107.27</v>
      </c>
      <c r="H186" s="18">
        <f t="shared" si="49"/>
        <v>1.0727</v>
      </c>
      <c r="I186" s="16">
        <v>4500790.21</v>
      </c>
      <c r="J186" s="16">
        <v>638405.77</v>
      </c>
      <c r="L186" s="16">
        <v>220139.2</v>
      </c>
      <c r="M186" s="19">
        <f t="shared" si="50"/>
        <v>5359335.180000001</v>
      </c>
      <c r="N186" s="16">
        <v>6480013</v>
      </c>
      <c r="Q186" s="19">
        <f t="shared" si="51"/>
        <v>6480013</v>
      </c>
      <c r="R186" s="16">
        <v>14097059.46</v>
      </c>
      <c r="U186" s="20">
        <f t="shared" si="52"/>
        <v>14097059.46</v>
      </c>
      <c r="V186" s="19">
        <f t="shared" si="53"/>
        <v>25936407.64</v>
      </c>
      <c r="W186" s="21">
        <f t="shared" si="54"/>
        <v>0.611918771512802</v>
      </c>
      <c r="X186" s="21">
        <f t="shared" si="55"/>
        <v>0</v>
      </c>
      <c r="Y186" s="21">
        <f t="shared" si="38"/>
        <v>0</v>
      </c>
      <c r="Z186" s="21">
        <f t="shared" si="39"/>
        <v>0.611918771512802</v>
      </c>
      <c r="AA186" s="22">
        <f t="shared" si="40"/>
        <v>0.28128146906085244</v>
      </c>
      <c r="AB186" s="22">
        <f t="shared" si="41"/>
        <v>0.23263559388228203</v>
      </c>
      <c r="AC186" s="23"/>
      <c r="AD186" s="22">
        <f t="shared" si="42"/>
        <v>1.1258358344559365</v>
      </c>
      <c r="AE186" s="32">
        <v>383228.56301531213</v>
      </c>
      <c r="AF186" s="25">
        <f t="shared" si="43"/>
        <v>4314.524490296934</v>
      </c>
      <c r="AG186" s="26"/>
      <c r="AH186" s="27">
        <f t="shared" si="44"/>
        <v>2147615228.8617506</v>
      </c>
      <c r="AI186" s="21">
        <f t="shared" si="45"/>
        <v>0.24954820155752394</v>
      </c>
      <c r="AJ186" s="21">
        <f t="shared" si="46"/>
        <v>0.3017306318615764</v>
      </c>
      <c r="AK186" s="21">
        <f t="shared" si="47"/>
        <v>0.6564052662017827</v>
      </c>
      <c r="AL186" s="21">
        <f t="shared" si="48"/>
        <v>0.6564052662017827</v>
      </c>
      <c r="AM186" s="21">
        <f t="shared" si="56"/>
        <v>1.2080000000000002</v>
      </c>
    </row>
    <row r="187" spans="1:39" ht="12.75">
      <c r="A187" s="12" t="s">
        <v>411</v>
      </c>
      <c r="B187" s="13" t="s">
        <v>412</v>
      </c>
      <c r="C187" s="14" t="s">
        <v>382</v>
      </c>
      <c r="D187" s="15"/>
      <c r="E187" s="15"/>
      <c r="F187" s="33">
        <v>176698156</v>
      </c>
      <c r="G187" s="31">
        <v>112.33</v>
      </c>
      <c r="H187" s="18">
        <f t="shared" si="49"/>
        <v>1.1233</v>
      </c>
      <c r="I187" s="16">
        <v>390617.32</v>
      </c>
      <c r="J187" s="16">
        <v>55442.25</v>
      </c>
      <c r="L187" s="16">
        <v>19119.31</v>
      </c>
      <c r="M187" s="19">
        <f t="shared" si="50"/>
        <v>465178.88</v>
      </c>
      <c r="N187" s="16">
        <v>1514552</v>
      </c>
      <c r="Q187" s="19">
        <f t="shared" si="51"/>
        <v>1514552</v>
      </c>
      <c r="R187" s="16">
        <v>415658</v>
      </c>
      <c r="U187" s="20">
        <f t="shared" si="52"/>
        <v>415658</v>
      </c>
      <c r="V187" s="19">
        <f t="shared" si="53"/>
        <v>2395388.88</v>
      </c>
      <c r="W187" s="21">
        <f t="shared" si="54"/>
        <v>0.23523618435497426</v>
      </c>
      <c r="X187" s="21">
        <f t="shared" si="55"/>
        <v>0</v>
      </c>
      <c r="Y187" s="21">
        <f t="shared" si="38"/>
        <v>0</v>
      </c>
      <c r="Z187" s="21">
        <f t="shared" si="39"/>
        <v>0.23523618435497426</v>
      </c>
      <c r="AA187" s="22">
        <f t="shared" si="40"/>
        <v>0.8571408068344527</v>
      </c>
      <c r="AB187" s="22">
        <f t="shared" si="41"/>
        <v>0.26326187580587995</v>
      </c>
      <c r="AC187" s="23"/>
      <c r="AD187" s="22">
        <f t="shared" si="42"/>
        <v>1.355638866995307</v>
      </c>
      <c r="AE187" s="32">
        <v>124439.49044585988</v>
      </c>
      <c r="AF187" s="25">
        <f t="shared" si="43"/>
        <v>1686.9500983749883</v>
      </c>
      <c r="AG187" s="26"/>
      <c r="AH187" s="27">
        <f t="shared" si="44"/>
        <v>157302729.45784742</v>
      </c>
      <c r="AI187" s="21">
        <f t="shared" si="45"/>
        <v>0.29572206509274496</v>
      </c>
      <c r="AJ187" s="21">
        <f t="shared" si="46"/>
        <v>0.9628262683171407</v>
      </c>
      <c r="AK187" s="21">
        <f t="shared" si="47"/>
        <v>0.26424080588594256</v>
      </c>
      <c r="AL187" s="21">
        <f t="shared" si="48"/>
        <v>0.26424080588594256</v>
      </c>
      <c r="AM187" s="21">
        <f t="shared" si="56"/>
        <v>1.523</v>
      </c>
    </row>
    <row r="188" spans="1:39" ht="12.75">
      <c r="A188" s="12" t="s">
        <v>413</v>
      </c>
      <c r="B188" s="13" t="s">
        <v>414</v>
      </c>
      <c r="C188" s="14" t="s">
        <v>415</v>
      </c>
      <c r="D188" s="15"/>
      <c r="E188" s="15"/>
      <c r="F188" s="33">
        <v>363223533</v>
      </c>
      <c r="G188" s="31">
        <v>75.57</v>
      </c>
      <c r="H188" s="18">
        <f t="shared" si="49"/>
        <v>0.7556999999999999</v>
      </c>
      <c r="I188" s="16">
        <v>4988498.42</v>
      </c>
      <c r="K188" s="16">
        <v>254209.78</v>
      </c>
      <c r="L188" s="16">
        <v>54123.77</v>
      </c>
      <c r="M188" s="19">
        <f t="shared" si="50"/>
        <v>5296831.97</v>
      </c>
      <c r="N188" s="16">
        <v>3841449</v>
      </c>
      <c r="O188" s="16">
        <v>0</v>
      </c>
      <c r="Q188" s="19">
        <f t="shared" si="51"/>
        <v>3841449</v>
      </c>
      <c r="R188" s="16">
        <v>11615657.58</v>
      </c>
      <c r="T188" s="16">
        <v>171396.69</v>
      </c>
      <c r="U188" s="20">
        <f t="shared" si="52"/>
        <v>11787054.27</v>
      </c>
      <c r="V188" s="19">
        <f t="shared" si="53"/>
        <v>20925335.24</v>
      </c>
      <c r="W188" s="21">
        <f t="shared" si="54"/>
        <v>3.1979364013289304</v>
      </c>
      <c r="X188" s="21">
        <f t="shared" si="55"/>
        <v>0.04718766115850759</v>
      </c>
      <c r="Y188" s="21">
        <f t="shared" si="38"/>
        <v>0</v>
      </c>
      <c r="Z188" s="21">
        <f t="shared" si="39"/>
        <v>3.245124062487438</v>
      </c>
      <c r="AA188" s="22">
        <f t="shared" si="40"/>
        <v>1.057599150658556</v>
      </c>
      <c r="AB188" s="22">
        <f t="shared" si="41"/>
        <v>1.4582843590148107</v>
      </c>
      <c r="AC188" s="23"/>
      <c r="AD188" s="22">
        <f t="shared" si="42"/>
        <v>5.761007572160805</v>
      </c>
      <c r="AE188" s="32">
        <v>54942.55129348796</v>
      </c>
      <c r="AF188" s="25">
        <f t="shared" si="43"/>
        <v>3165.244540356176</v>
      </c>
      <c r="AG188" s="26"/>
      <c r="AH188" s="27">
        <f t="shared" si="44"/>
        <v>480645140.9289401</v>
      </c>
      <c r="AI188" s="21">
        <f t="shared" si="45"/>
        <v>1.1020254901074924</v>
      </c>
      <c r="AJ188" s="21">
        <f t="shared" si="46"/>
        <v>0.7992276781526707</v>
      </c>
      <c r="AK188" s="21">
        <f t="shared" si="47"/>
        <v>2.4166805384842722</v>
      </c>
      <c r="AL188" s="21">
        <f t="shared" si="48"/>
        <v>2.4523402540217565</v>
      </c>
      <c r="AM188" s="21">
        <f t="shared" si="56"/>
        <v>4.353</v>
      </c>
    </row>
    <row r="189" spans="1:39" ht="12.75">
      <c r="A189" s="12" t="s">
        <v>416</v>
      </c>
      <c r="B189" s="13" t="s">
        <v>417</v>
      </c>
      <c r="C189" s="14" t="s">
        <v>415</v>
      </c>
      <c r="D189" s="15"/>
      <c r="E189" s="15"/>
      <c r="F189" s="33">
        <v>290452484</v>
      </c>
      <c r="G189" s="31">
        <v>116.33</v>
      </c>
      <c r="H189" s="18">
        <f t="shared" si="49"/>
        <v>1.1633</v>
      </c>
      <c r="I189" s="16">
        <v>2327647.04</v>
      </c>
      <c r="K189" s="16">
        <v>118685.85</v>
      </c>
      <c r="L189" s="16">
        <v>25240.47</v>
      </c>
      <c r="M189" s="19">
        <f t="shared" si="50"/>
        <v>2471573.3600000003</v>
      </c>
      <c r="N189" s="16">
        <v>1832505</v>
      </c>
      <c r="O189" s="16">
        <v>0</v>
      </c>
      <c r="Q189" s="19">
        <f t="shared" si="51"/>
        <v>1832505</v>
      </c>
      <c r="R189" s="16">
        <v>1703935.63</v>
      </c>
      <c r="U189" s="20">
        <f t="shared" si="52"/>
        <v>1703935.63</v>
      </c>
      <c r="V189" s="19">
        <f t="shared" si="53"/>
        <v>6008013.99</v>
      </c>
      <c r="W189" s="21">
        <f t="shared" si="54"/>
        <v>0.5866486684961523</v>
      </c>
      <c r="X189" s="21">
        <f t="shared" si="55"/>
        <v>0</v>
      </c>
      <c r="Y189" s="21">
        <f t="shared" si="38"/>
        <v>0</v>
      </c>
      <c r="Z189" s="21">
        <f t="shared" si="39"/>
        <v>0.5866486684961523</v>
      </c>
      <c r="AA189" s="22">
        <f t="shared" si="40"/>
        <v>0.630913867481333</v>
      </c>
      <c r="AB189" s="22">
        <f t="shared" si="41"/>
        <v>0.8509389645984231</v>
      </c>
      <c r="AC189" s="23"/>
      <c r="AD189" s="22">
        <f t="shared" si="42"/>
        <v>2.0685015005759086</v>
      </c>
      <c r="AE189" s="32">
        <v>113660.99028227672</v>
      </c>
      <c r="AF189" s="25">
        <f t="shared" si="43"/>
        <v>2351.0792895583318</v>
      </c>
      <c r="AG189" s="26"/>
      <c r="AH189" s="27">
        <f t="shared" si="44"/>
        <v>249679776.49789393</v>
      </c>
      <c r="AI189" s="21">
        <f t="shared" si="45"/>
        <v>0.9898972975173455</v>
      </c>
      <c r="AJ189" s="21">
        <f t="shared" si="46"/>
        <v>0.7339421020410347</v>
      </c>
      <c r="AK189" s="21">
        <f t="shared" si="47"/>
        <v>0.682448396061574</v>
      </c>
      <c r="AL189" s="21">
        <f t="shared" si="48"/>
        <v>0.682448396061574</v>
      </c>
      <c r="AM189" s="21">
        <f t="shared" si="56"/>
        <v>2.406</v>
      </c>
    </row>
    <row r="190" spans="1:39" ht="12.75">
      <c r="A190" s="12" t="s">
        <v>418</v>
      </c>
      <c r="B190" s="13" t="s">
        <v>419</v>
      </c>
      <c r="C190" s="14" t="s">
        <v>415</v>
      </c>
      <c r="D190" s="15"/>
      <c r="E190" s="15"/>
      <c r="F190" s="33">
        <v>187959971</v>
      </c>
      <c r="G190" s="31">
        <v>93.51</v>
      </c>
      <c r="H190" s="18">
        <f t="shared" si="49"/>
        <v>0.9351</v>
      </c>
      <c r="I190" s="16">
        <v>1940440.2400000002</v>
      </c>
      <c r="K190" s="16">
        <v>98893.21</v>
      </c>
      <c r="L190" s="16">
        <v>21052.26</v>
      </c>
      <c r="M190" s="19">
        <f t="shared" si="50"/>
        <v>2060385.7100000002</v>
      </c>
      <c r="N190" s="16">
        <v>2490957</v>
      </c>
      <c r="O190" s="16">
        <v>914615</v>
      </c>
      <c r="Q190" s="19">
        <f t="shared" si="51"/>
        <v>3405572</v>
      </c>
      <c r="R190" s="16">
        <v>151038.7</v>
      </c>
      <c r="U190" s="20">
        <f t="shared" si="52"/>
        <v>151038.7</v>
      </c>
      <c r="V190" s="19">
        <f t="shared" si="53"/>
        <v>5616996.41</v>
      </c>
      <c r="W190" s="21">
        <f t="shared" si="54"/>
        <v>0.08035684363879797</v>
      </c>
      <c r="X190" s="21">
        <f t="shared" si="55"/>
        <v>0</v>
      </c>
      <c r="Y190" s="21">
        <f t="shared" si="38"/>
        <v>0</v>
      </c>
      <c r="Z190" s="21">
        <f t="shared" si="39"/>
        <v>0.08035684363879797</v>
      </c>
      <c r="AA190" s="22">
        <f t="shared" si="40"/>
        <v>1.8118602497549863</v>
      </c>
      <c r="AB190" s="22">
        <f t="shared" si="41"/>
        <v>1.0961832453145037</v>
      </c>
      <c r="AC190" s="23"/>
      <c r="AD190" s="22">
        <f t="shared" si="42"/>
        <v>2.988400338708288</v>
      </c>
      <c r="AE190" s="32">
        <v>137498.40707964601</v>
      </c>
      <c r="AF190" s="25">
        <f t="shared" si="43"/>
        <v>4109.002862886642</v>
      </c>
      <c r="AG190" s="26"/>
      <c r="AH190" s="27">
        <f t="shared" si="44"/>
        <v>201005209.0685488</v>
      </c>
      <c r="AI190" s="21">
        <f t="shared" si="45"/>
        <v>1.0250409526935926</v>
      </c>
      <c r="AJ190" s="21">
        <f t="shared" si="46"/>
        <v>1.694270519545888</v>
      </c>
      <c r="AK190" s="21">
        <f t="shared" si="47"/>
        <v>0.07514168448663999</v>
      </c>
      <c r="AL190" s="21">
        <f t="shared" si="48"/>
        <v>0.07514168448663999</v>
      </c>
      <c r="AM190" s="21">
        <f t="shared" si="56"/>
        <v>2.794</v>
      </c>
    </row>
    <row r="191" spans="1:39" ht="12.75">
      <c r="A191" s="12" t="s">
        <v>420</v>
      </c>
      <c r="B191" s="13" t="s">
        <v>421</v>
      </c>
      <c r="C191" s="14" t="s">
        <v>415</v>
      </c>
      <c r="D191" s="15"/>
      <c r="E191" s="15"/>
      <c r="F191" s="33">
        <v>181648992</v>
      </c>
      <c r="G191" s="31">
        <v>117.73</v>
      </c>
      <c r="H191" s="18">
        <f t="shared" si="49"/>
        <v>1.1773</v>
      </c>
      <c r="I191" s="16">
        <v>1514610.0699999998</v>
      </c>
      <c r="K191" s="16">
        <v>77231.98</v>
      </c>
      <c r="L191" s="16">
        <v>16427.24</v>
      </c>
      <c r="M191" s="19">
        <f t="shared" si="50"/>
        <v>1608269.2899999998</v>
      </c>
      <c r="N191" s="16">
        <v>1266620</v>
      </c>
      <c r="O191" s="16">
        <v>0</v>
      </c>
      <c r="Q191" s="19">
        <f t="shared" si="51"/>
        <v>1266620</v>
      </c>
      <c r="R191" s="16">
        <v>395595</v>
      </c>
      <c r="U191" s="20">
        <f t="shared" si="52"/>
        <v>395595</v>
      </c>
      <c r="V191" s="19">
        <f t="shared" si="53"/>
        <v>3270484.29</v>
      </c>
      <c r="W191" s="21">
        <f t="shared" si="54"/>
        <v>0.21777990378278567</v>
      </c>
      <c r="X191" s="21">
        <f t="shared" si="55"/>
        <v>0</v>
      </c>
      <c r="Y191" s="21">
        <f t="shared" si="38"/>
        <v>0</v>
      </c>
      <c r="Z191" s="21">
        <f t="shared" si="39"/>
        <v>0.21777990378278567</v>
      </c>
      <c r="AA191" s="22">
        <f t="shared" si="40"/>
        <v>0.6972898588944552</v>
      </c>
      <c r="AB191" s="22">
        <f t="shared" si="41"/>
        <v>0.8853719870903548</v>
      </c>
      <c r="AC191" s="23"/>
      <c r="AD191" s="22">
        <f t="shared" si="42"/>
        <v>1.8004417497675957</v>
      </c>
      <c r="AE191" s="32">
        <v>156421.91780821918</v>
      </c>
      <c r="AF191" s="25">
        <f t="shared" si="43"/>
        <v>2816.2855140063316</v>
      </c>
      <c r="AG191" s="26"/>
      <c r="AH191" s="27">
        <f t="shared" si="44"/>
        <v>154292866.72895607</v>
      </c>
      <c r="AI191" s="21">
        <f t="shared" si="45"/>
        <v>1.042348440401475</v>
      </c>
      <c r="AJ191" s="21">
        <f t="shared" si="46"/>
        <v>0.820919350876442</v>
      </c>
      <c r="AK191" s="21">
        <f t="shared" si="47"/>
        <v>0.2563922807234736</v>
      </c>
      <c r="AL191" s="21">
        <f t="shared" si="48"/>
        <v>0.2563922807234736</v>
      </c>
      <c r="AM191" s="21">
        <f t="shared" si="56"/>
        <v>2.1189999999999998</v>
      </c>
    </row>
    <row r="192" spans="1:39" ht="12.75">
      <c r="A192" s="12" t="s">
        <v>422</v>
      </c>
      <c r="B192" s="29" t="s">
        <v>423</v>
      </c>
      <c r="C192" s="14" t="s">
        <v>415</v>
      </c>
      <c r="D192" s="30"/>
      <c r="E192" s="15"/>
      <c r="F192" s="33">
        <v>317040041</v>
      </c>
      <c r="G192" s="31">
        <v>102.55</v>
      </c>
      <c r="H192" s="18">
        <f t="shared" si="49"/>
        <v>1.0255</v>
      </c>
      <c r="I192" s="16">
        <v>2911563.05</v>
      </c>
      <c r="K192" s="16">
        <v>148412.78</v>
      </c>
      <c r="L192" s="16">
        <v>31584.58</v>
      </c>
      <c r="M192" s="19">
        <f t="shared" si="50"/>
        <v>3091560.4099999997</v>
      </c>
      <c r="N192" s="16">
        <v>1244058</v>
      </c>
      <c r="O192" s="16">
        <v>1458347</v>
      </c>
      <c r="Q192" s="19">
        <f t="shared" si="51"/>
        <v>2702405</v>
      </c>
      <c r="R192" s="16">
        <v>1213464.95</v>
      </c>
      <c r="U192" s="20">
        <f t="shared" si="52"/>
        <v>1213464.95</v>
      </c>
      <c r="V192" s="19">
        <f t="shared" si="53"/>
        <v>7007430.359999999</v>
      </c>
      <c r="W192" s="21">
        <f t="shared" si="54"/>
        <v>0.38274816839302644</v>
      </c>
      <c r="X192" s="21">
        <f t="shared" si="55"/>
        <v>0</v>
      </c>
      <c r="Y192" s="21">
        <f t="shared" si="38"/>
        <v>0</v>
      </c>
      <c r="Z192" s="21">
        <f t="shared" si="39"/>
        <v>0.38274816839302644</v>
      </c>
      <c r="AA192" s="22">
        <f t="shared" si="40"/>
        <v>0.8523860240101344</v>
      </c>
      <c r="AB192" s="22">
        <f t="shared" si="41"/>
        <v>0.9751324786133244</v>
      </c>
      <c r="AC192" s="23"/>
      <c r="AD192" s="22">
        <f t="shared" si="42"/>
        <v>2.210266671016485</v>
      </c>
      <c r="AE192" s="32">
        <v>160578.6577992745</v>
      </c>
      <c r="AF192" s="25">
        <f t="shared" si="43"/>
        <v>3549.216554102977</v>
      </c>
      <c r="AG192" s="26"/>
      <c r="AH192" s="27">
        <f t="shared" si="44"/>
        <v>309156549.00048757</v>
      </c>
      <c r="AI192" s="21">
        <f t="shared" si="45"/>
        <v>0.9999983568179641</v>
      </c>
      <c r="AJ192" s="21">
        <f t="shared" si="46"/>
        <v>0.8741218676223927</v>
      </c>
      <c r="AK192" s="21">
        <f t="shared" si="47"/>
        <v>0.3925082466870486</v>
      </c>
      <c r="AL192" s="21">
        <f t="shared" si="48"/>
        <v>0.3925082466870486</v>
      </c>
      <c r="AM192" s="21">
        <f t="shared" si="56"/>
        <v>2.2670000000000003</v>
      </c>
    </row>
    <row r="193" spans="1:39" ht="12.75">
      <c r="A193" s="12" t="s">
        <v>424</v>
      </c>
      <c r="B193" s="13" t="s">
        <v>425</v>
      </c>
      <c r="C193" s="14" t="s">
        <v>415</v>
      </c>
      <c r="D193" s="15"/>
      <c r="E193" s="15"/>
      <c r="F193" s="33">
        <v>63558080</v>
      </c>
      <c r="G193" s="31">
        <v>55.58</v>
      </c>
      <c r="H193" s="18">
        <f t="shared" si="49"/>
        <v>0.5558</v>
      </c>
      <c r="I193" s="16">
        <v>740035.97</v>
      </c>
      <c r="K193" s="16">
        <v>37710.46</v>
      </c>
      <c r="L193" s="16">
        <v>8029.31</v>
      </c>
      <c r="M193" s="19">
        <f t="shared" si="50"/>
        <v>785775.74</v>
      </c>
      <c r="N193" s="16">
        <v>786471</v>
      </c>
      <c r="O193" s="16">
        <v>396648</v>
      </c>
      <c r="Q193" s="19">
        <f t="shared" si="51"/>
        <v>1183119</v>
      </c>
      <c r="R193" s="16">
        <v>307616.48</v>
      </c>
      <c r="U193" s="20">
        <f t="shared" si="52"/>
        <v>307616.48</v>
      </c>
      <c r="V193" s="19">
        <f t="shared" si="53"/>
        <v>2276511.2199999997</v>
      </c>
      <c r="W193" s="21">
        <f t="shared" si="54"/>
        <v>0.4839927197297338</v>
      </c>
      <c r="X193" s="21">
        <f t="shared" si="55"/>
        <v>0</v>
      </c>
      <c r="Y193" s="21">
        <f t="shared" si="38"/>
        <v>0</v>
      </c>
      <c r="Z193" s="21">
        <f t="shared" si="39"/>
        <v>0.4839927197297338</v>
      </c>
      <c r="AA193" s="22">
        <f t="shared" si="40"/>
        <v>1.8614769357412935</v>
      </c>
      <c r="AB193" s="22">
        <f t="shared" si="41"/>
        <v>1.2363113234383418</v>
      </c>
      <c r="AC193" s="23"/>
      <c r="AD193" s="22">
        <f t="shared" si="42"/>
        <v>3.5817809789093684</v>
      </c>
      <c r="AE193" s="32">
        <v>147277.04918032786</v>
      </c>
      <c r="AF193" s="25">
        <f t="shared" si="43"/>
        <v>5275.14133383998</v>
      </c>
      <c r="AG193" s="26"/>
      <c r="AH193" s="27">
        <f t="shared" si="44"/>
        <v>114354228.13961858</v>
      </c>
      <c r="AI193" s="21">
        <f t="shared" si="45"/>
        <v>0.6871418335670303</v>
      </c>
      <c r="AJ193" s="21">
        <f t="shared" si="46"/>
        <v>1.034608880885011</v>
      </c>
      <c r="AK193" s="21">
        <f t="shared" si="47"/>
        <v>0.269003153625786</v>
      </c>
      <c r="AL193" s="21">
        <f t="shared" si="48"/>
        <v>0.269003153625786</v>
      </c>
      <c r="AM193" s="21">
        <f t="shared" si="56"/>
        <v>1.991</v>
      </c>
    </row>
    <row r="194" spans="1:39" ht="12.75">
      <c r="A194" s="12" t="s">
        <v>426</v>
      </c>
      <c r="B194" s="13" t="s">
        <v>427</v>
      </c>
      <c r="C194" s="14" t="s">
        <v>415</v>
      </c>
      <c r="D194" s="30"/>
      <c r="E194" s="15"/>
      <c r="F194" s="33">
        <v>247157724</v>
      </c>
      <c r="G194" s="31">
        <v>73.65</v>
      </c>
      <c r="H194" s="18">
        <f t="shared" si="49"/>
        <v>0.7365</v>
      </c>
      <c r="I194" s="16">
        <v>3172502.0900000003</v>
      </c>
      <c r="K194" s="16">
        <v>161660.06</v>
      </c>
      <c r="L194" s="16">
        <v>34421.46</v>
      </c>
      <c r="M194" s="19">
        <f t="shared" si="50"/>
        <v>3368583.6100000003</v>
      </c>
      <c r="N194" s="16">
        <v>3176756</v>
      </c>
      <c r="O194" s="16">
        <v>1453273</v>
      </c>
      <c r="Q194" s="19">
        <f t="shared" si="51"/>
        <v>4630029</v>
      </c>
      <c r="R194" s="16">
        <v>593364.47</v>
      </c>
      <c r="U194" s="20">
        <f t="shared" si="52"/>
        <v>593364.47</v>
      </c>
      <c r="V194" s="19">
        <f t="shared" si="53"/>
        <v>8591977.08</v>
      </c>
      <c r="W194" s="21">
        <f t="shared" si="54"/>
        <v>0.24007522823765765</v>
      </c>
      <c r="X194" s="21">
        <f t="shared" si="55"/>
        <v>0</v>
      </c>
      <c r="Y194" s="21">
        <f aca="true" t="shared" si="57" ref="Y194:Y257">(S194/$F194)*100</f>
        <v>0</v>
      </c>
      <c r="Z194" s="21">
        <f aca="true" t="shared" si="58" ref="Z194:Z257">(U194/$F194)*100</f>
        <v>0.24007522823765765</v>
      </c>
      <c r="AA194" s="22">
        <f aca="true" t="shared" si="59" ref="AA194:AA257">(Q194/F194)*100</f>
        <v>1.8733094499607872</v>
      </c>
      <c r="AB194" s="22">
        <f aca="true" t="shared" si="60" ref="AB194:AB257">(M194/F194)*100</f>
        <v>1.3629287223894326</v>
      </c>
      <c r="AC194" s="23"/>
      <c r="AD194" s="22">
        <f aca="true" t="shared" si="61" ref="AD194:AD257">((V194/F194)*100)-AC194</f>
        <v>3.476313400587877</v>
      </c>
      <c r="AE194" s="32">
        <v>127555.1282051282</v>
      </c>
      <c r="AF194" s="25">
        <f aca="true" t="shared" si="62" ref="AF194:AF257">AE194/100*AD194</f>
        <v>4434.216014931918</v>
      </c>
      <c r="AG194" s="26"/>
      <c r="AH194" s="27">
        <f aca="true" t="shared" si="63" ref="AH194:AH257">F194/H194</f>
        <v>335584146.63951117</v>
      </c>
      <c r="AI194" s="21">
        <f aca="true" t="shared" si="64" ref="AI194:AI257">(M194/AH194)*100</f>
        <v>1.0037970040398172</v>
      </c>
      <c r="AJ194" s="21">
        <f aca="true" t="shared" si="65" ref="AJ194:AJ257">(Q194/AH194)*100</f>
        <v>1.3796924098961196</v>
      </c>
      <c r="AK194" s="21">
        <f aca="true" t="shared" si="66" ref="AK194:AK257">(R194/AH194)*100</f>
        <v>0.17681540559703487</v>
      </c>
      <c r="AL194" s="21">
        <f aca="true" t="shared" si="67" ref="AL194:AL257">(U194/AH194)*100</f>
        <v>0.17681540559703487</v>
      </c>
      <c r="AM194" s="21">
        <f t="shared" si="56"/>
        <v>2.561</v>
      </c>
    </row>
    <row r="195" spans="1:39" ht="12.75">
      <c r="A195" s="12" t="s">
        <v>428</v>
      </c>
      <c r="B195" s="13" t="s">
        <v>429</v>
      </c>
      <c r="C195" s="14" t="s">
        <v>415</v>
      </c>
      <c r="D195" s="15"/>
      <c r="E195" s="15"/>
      <c r="F195" s="33">
        <v>242106183</v>
      </c>
      <c r="G195" s="31">
        <v>110.46</v>
      </c>
      <c r="H195" s="18">
        <f aca="true" t="shared" si="68" ref="H195:H258">G195/100</f>
        <v>1.1046</v>
      </c>
      <c r="I195" s="16">
        <v>2138396.1199999996</v>
      </c>
      <c r="K195" s="16">
        <v>109351.05</v>
      </c>
      <c r="L195" s="16">
        <v>23174.24</v>
      </c>
      <c r="M195" s="19">
        <f aca="true" t="shared" si="69" ref="M195:M258">SUM(I195:L195)</f>
        <v>2270921.4099999997</v>
      </c>
      <c r="N195" s="16">
        <v>2194608</v>
      </c>
      <c r="O195" s="16">
        <v>0</v>
      </c>
      <c r="Q195" s="19">
        <f aca="true" t="shared" si="70" ref="Q195:Q258">SUM(N195:P195)</f>
        <v>2194608</v>
      </c>
      <c r="R195" s="16">
        <v>884715.44</v>
      </c>
      <c r="U195" s="20">
        <f aca="true" t="shared" si="71" ref="U195:U258">SUM(R195:T195)</f>
        <v>884715.44</v>
      </c>
      <c r="V195" s="19">
        <f aca="true" t="shared" si="72" ref="V195:V258">T195+S195+R195+P195+O195+N195+L195+K195+J195+I195</f>
        <v>5350244.85</v>
      </c>
      <c r="W195" s="21">
        <f aca="true" t="shared" si="73" ref="W195:W258">(R195/$F195)*100</f>
        <v>0.3654245542337099</v>
      </c>
      <c r="X195" s="21">
        <f aca="true" t="shared" si="74" ref="X195:X258">(T195/$F195)*100</f>
        <v>0</v>
      </c>
      <c r="Y195" s="21">
        <f t="shared" si="57"/>
        <v>0</v>
      </c>
      <c r="Z195" s="21">
        <f t="shared" si="58"/>
        <v>0.3654245542337099</v>
      </c>
      <c r="AA195" s="22">
        <f t="shared" si="59"/>
        <v>0.9064650777630079</v>
      </c>
      <c r="AB195" s="22">
        <f t="shared" si="60"/>
        <v>0.9379857143094935</v>
      </c>
      <c r="AC195" s="23"/>
      <c r="AD195" s="22">
        <f t="shared" si="61"/>
        <v>2.209875346306211</v>
      </c>
      <c r="AE195" s="32">
        <v>171357.37179487178</v>
      </c>
      <c r="AF195" s="25">
        <f t="shared" si="62"/>
        <v>3786.7843133731444</v>
      </c>
      <c r="AG195" s="26"/>
      <c r="AH195" s="27">
        <f t="shared" si="63"/>
        <v>219179959.26127103</v>
      </c>
      <c r="AI195" s="21">
        <f t="shared" si="64"/>
        <v>1.0360990200262665</v>
      </c>
      <c r="AJ195" s="21">
        <f t="shared" si="65"/>
        <v>1.0012813248970185</v>
      </c>
      <c r="AK195" s="21">
        <f t="shared" si="66"/>
        <v>0.40364796260655594</v>
      </c>
      <c r="AL195" s="21">
        <f t="shared" si="67"/>
        <v>0.40364796260655594</v>
      </c>
      <c r="AM195" s="21">
        <f aca="true" t="shared" si="75" ref="AM195:AM258">ROUND(AI195,3)+ROUND(AJ195,3)+ROUND(AL195,3)</f>
        <v>2.441</v>
      </c>
    </row>
    <row r="196" spans="1:39" ht="12.75">
      <c r="A196" s="12" t="s">
        <v>430</v>
      </c>
      <c r="B196" s="13" t="s">
        <v>431</v>
      </c>
      <c r="C196" s="14" t="s">
        <v>415</v>
      </c>
      <c r="D196" s="15"/>
      <c r="E196" s="15"/>
      <c r="F196" s="33">
        <v>300058632</v>
      </c>
      <c r="G196" s="36">
        <v>96.92</v>
      </c>
      <c r="H196" s="18">
        <f t="shared" si="68"/>
        <v>0.9692000000000001</v>
      </c>
      <c r="I196" s="16">
        <v>2994886.54</v>
      </c>
      <c r="K196" s="16">
        <v>152631.05</v>
      </c>
      <c r="L196" s="16">
        <v>32492.37</v>
      </c>
      <c r="M196" s="19">
        <f t="shared" si="69"/>
        <v>3180009.96</v>
      </c>
      <c r="N196" s="16">
        <v>2704788</v>
      </c>
      <c r="O196" s="16">
        <v>0</v>
      </c>
      <c r="Q196" s="19">
        <f t="shared" si="70"/>
        <v>2704788</v>
      </c>
      <c r="R196" s="16">
        <v>1265184.13</v>
      </c>
      <c r="U196" s="20">
        <f t="shared" si="71"/>
        <v>1265184.13</v>
      </c>
      <c r="V196" s="19">
        <f t="shared" si="72"/>
        <v>7149982.09</v>
      </c>
      <c r="W196" s="21">
        <f t="shared" si="73"/>
        <v>0.42164563691005563</v>
      </c>
      <c r="X196" s="21">
        <f t="shared" si="74"/>
        <v>0</v>
      </c>
      <c r="Y196" s="21">
        <f t="shared" si="57"/>
        <v>0</v>
      </c>
      <c r="Z196" s="21">
        <f t="shared" si="58"/>
        <v>0.42164563691005563</v>
      </c>
      <c r="AA196" s="22">
        <f t="shared" si="59"/>
        <v>0.901419826509107</v>
      </c>
      <c r="AB196" s="22">
        <f t="shared" si="60"/>
        <v>1.0597961934319557</v>
      </c>
      <c r="AC196" s="23"/>
      <c r="AD196" s="22">
        <f t="shared" si="61"/>
        <v>2.3828616568511185</v>
      </c>
      <c r="AE196" s="32">
        <v>174552.6836158192</v>
      </c>
      <c r="AF196" s="25">
        <f t="shared" si="62"/>
        <v>4159.348968886</v>
      </c>
      <c r="AG196" s="26"/>
      <c r="AH196" s="27">
        <f t="shared" si="63"/>
        <v>309594131.24226165</v>
      </c>
      <c r="AI196" s="21">
        <f t="shared" si="64"/>
        <v>1.0271544706742515</v>
      </c>
      <c r="AJ196" s="21">
        <f t="shared" si="65"/>
        <v>0.8736560958526266</v>
      </c>
      <c r="AK196" s="21">
        <f t="shared" si="66"/>
        <v>0.4086589512932259</v>
      </c>
      <c r="AL196" s="21">
        <f t="shared" si="67"/>
        <v>0.4086589512932259</v>
      </c>
      <c r="AM196" s="21">
        <f t="shared" si="75"/>
        <v>2.3099999999999996</v>
      </c>
    </row>
    <row r="197" spans="1:39" ht="12.75">
      <c r="A197" s="12" t="s">
        <v>432</v>
      </c>
      <c r="B197" s="13" t="s">
        <v>433</v>
      </c>
      <c r="C197" s="14" t="s">
        <v>415</v>
      </c>
      <c r="D197" s="15"/>
      <c r="E197" s="15"/>
      <c r="F197" s="33">
        <v>1480439592</v>
      </c>
      <c r="G197" s="31">
        <v>86.64</v>
      </c>
      <c r="H197" s="18">
        <f t="shared" si="68"/>
        <v>0.8664000000000001</v>
      </c>
      <c r="I197" s="16">
        <v>16561379.639999999</v>
      </c>
      <c r="K197" s="16">
        <v>845097.54</v>
      </c>
      <c r="L197" s="16">
        <v>179455.5</v>
      </c>
      <c r="M197" s="19">
        <f t="shared" si="69"/>
        <v>17585932.68</v>
      </c>
      <c r="N197" s="16">
        <v>10880054</v>
      </c>
      <c r="O197" s="16">
        <v>0</v>
      </c>
      <c r="Q197" s="19">
        <f t="shared" si="70"/>
        <v>10880054</v>
      </c>
      <c r="R197" s="16">
        <v>18614052.7</v>
      </c>
      <c r="U197" s="20">
        <f t="shared" si="71"/>
        <v>18614052.7</v>
      </c>
      <c r="V197" s="19">
        <f t="shared" si="72"/>
        <v>47080039.379999995</v>
      </c>
      <c r="W197" s="21">
        <f t="shared" si="73"/>
        <v>1.2573328084838196</v>
      </c>
      <c r="X197" s="21">
        <f t="shared" si="74"/>
        <v>0</v>
      </c>
      <c r="Y197" s="21">
        <f t="shared" si="57"/>
        <v>0</v>
      </c>
      <c r="Z197" s="21">
        <f t="shared" si="58"/>
        <v>1.2573328084838196</v>
      </c>
      <c r="AA197" s="22">
        <f t="shared" si="59"/>
        <v>0.7349204965061485</v>
      </c>
      <c r="AB197" s="22">
        <f t="shared" si="60"/>
        <v>1.1878858668081338</v>
      </c>
      <c r="AC197" s="23"/>
      <c r="AD197" s="22">
        <f t="shared" si="61"/>
        <v>3.180139171798101</v>
      </c>
      <c r="AE197" s="32">
        <v>126464.70588235294</v>
      </c>
      <c r="AF197" s="25">
        <f t="shared" si="62"/>
        <v>4021.7536502639628</v>
      </c>
      <c r="AG197" s="26"/>
      <c r="AH197" s="27">
        <f t="shared" si="63"/>
        <v>1708725290.8587255</v>
      </c>
      <c r="AI197" s="21">
        <f t="shared" si="64"/>
        <v>1.0291843150025672</v>
      </c>
      <c r="AJ197" s="21">
        <f t="shared" si="65"/>
        <v>0.6367351181729272</v>
      </c>
      <c r="AK197" s="21">
        <f t="shared" si="66"/>
        <v>1.0893531452703813</v>
      </c>
      <c r="AL197" s="21">
        <f t="shared" si="67"/>
        <v>1.0893531452703813</v>
      </c>
      <c r="AM197" s="21">
        <f t="shared" si="75"/>
        <v>2.755</v>
      </c>
    </row>
    <row r="198" spans="1:39" ht="12.75">
      <c r="A198" s="12" t="s">
        <v>434</v>
      </c>
      <c r="B198" s="13" t="s">
        <v>435</v>
      </c>
      <c r="C198" s="14" t="s">
        <v>415</v>
      </c>
      <c r="D198" s="15"/>
      <c r="E198" s="15"/>
      <c r="F198" s="33">
        <v>33263798</v>
      </c>
      <c r="G198" s="31">
        <v>96.46</v>
      </c>
      <c r="H198" s="18">
        <f t="shared" si="68"/>
        <v>0.9645999999999999</v>
      </c>
      <c r="I198" s="16">
        <v>334231.03</v>
      </c>
      <c r="K198" s="16">
        <v>17042.68</v>
      </c>
      <c r="L198" s="16">
        <v>3625.66</v>
      </c>
      <c r="M198" s="19">
        <f t="shared" si="69"/>
        <v>354899.37</v>
      </c>
      <c r="N198" s="16">
        <v>255927</v>
      </c>
      <c r="O198" s="16">
        <v>189542</v>
      </c>
      <c r="Q198" s="19">
        <f t="shared" si="70"/>
        <v>445469</v>
      </c>
      <c r="R198" s="16">
        <v>105343.48</v>
      </c>
      <c r="U198" s="20">
        <f t="shared" si="71"/>
        <v>105343.48</v>
      </c>
      <c r="V198" s="19">
        <f t="shared" si="72"/>
        <v>905711.8500000001</v>
      </c>
      <c r="W198" s="21">
        <f t="shared" si="73"/>
        <v>0.3166910765872255</v>
      </c>
      <c r="X198" s="21">
        <f t="shared" si="74"/>
        <v>0</v>
      </c>
      <c r="Y198" s="21">
        <f t="shared" si="57"/>
        <v>0</v>
      </c>
      <c r="Z198" s="21">
        <f t="shared" si="58"/>
        <v>0.3166910765872255</v>
      </c>
      <c r="AA198" s="22">
        <f t="shared" si="59"/>
        <v>1.3392006529140177</v>
      </c>
      <c r="AB198" s="22">
        <f t="shared" si="60"/>
        <v>1.0669237770142785</v>
      </c>
      <c r="AC198" s="23"/>
      <c r="AD198" s="22">
        <f t="shared" si="61"/>
        <v>2.722815506515522</v>
      </c>
      <c r="AE198" s="32">
        <v>156403.07692307694</v>
      </c>
      <c r="AF198" s="25">
        <f t="shared" si="62"/>
        <v>4258.567231128939</v>
      </c>
      <c r="AG198" s="26"/>
      <c r="AH198" s="27">
        <f t="shared" si="63"/>
        <v>34484551.10926809</v>
      </c>
      <c r="AI198" s="21">
        <f t="shared" si="64"/>
        <v>1.029154675307973</v>
      </c>
      <c r="AJ198" s="21">
        <f t="shared" si="65"/>
        <v>1.2917929498008616</v>
      </c>
      <c r="AK198" s="21">
        <f t="shared" si="66"/>
        <v>0.30548021247603774</v>
      </c>
      <c r="AL198" s="21">
        <f t="shared" si="67"/>
        <v>0.30548021247603774</v>
      </c>
      <c r="AM198" s="21">
        <f t="shared" si="75"/>
        <v>2.626</v>
      </c>
    </row>
    <row r="199" spans="1:39" ht="12.75">
      <c r="A199" s="12" t="s">
        <v>436</v>
      </c>
      <c r="B199" s="13" t="s">
        <v>437</v>
      </c>
      <c r="C199" s="14" t="s">
        <v>415</v>
      </c>
      <c r="D199" s="15"/>
      <c r="E199" s="15"/>
      <c r="F199" s="33">
        <v>80935283</v>
      </c>
      <c r="G199" s="31">
        <v>70.69</v>
      </c>
      <c r="H199" s="18">
        <f t="shared" si="68"/>
        <v>0.7069</v>
      </c>
      <c r="I199" s="16">
        <v>1116962.08</v>
      </c>
      <c r="K199" s="16">
        <v>56935.81</v>
      </c>
      <c r="L199" s="16">
        <v>12116.53</v>
      </c>
      <c r="M199" s="19">
        <f t="shared" si="69"/>
        <v>1186014.4200000002</v>
      </c>
      <c r="N199" s="16">
        <v>956810</v>
      </c>
      <c r="O199" s="16">
        <v>635795</v>
      </c>
      <c r="Q199" s="19">
        <f t="shared" si="70"/>
        <v>1592605</v>
      </c>
      <c r="R199" s="16">
        <v>181159</v>
      </c>
      <c r="U199" s="20">
        <f t="shared" si="71"/>
        <v>181159</v>
      </c>
      <c r="V199" s="19">
        <f t="shared" si="72"/>
        <v>2959778.42</v>
      </c>
      <c r="W199" s="21">
        <f t="shared" si="73"/>
        <v>0.22383192259919574</v>
      </c>
      <c r="X199" s="21">
        <f t="shared" si="74"/>
        <v>0</v>
      </c>
      <c r="Y199" s="21">
        <f t="shared" si="57"/>
        <v>0</v>
      </c>
      <c r="Z199" s="21">
        <f t="shared" si="58"/>
        <v>0.22383192259919574</v>
      </c>
      <c r="AA199" s="22">
        <f t="shared" si="59"/>
        <v>1.9677511969656052</v>
      </c>
      <c r="AB199" s="22">
        <f t="shared" si="60"/>
        <v>1.465386140677361</v>
      </c>
      <c r="AC199" s="23"/>
      <c r="AD199" s="22">
        <f t="shared" si="61"/>
        <v>3.6569692602421613</v>
      </c>
      <c r="AE199" s="32">
        <v>133306.54545454544</v>
      </c>
      <c r="AF199" s="25">
        <f t="shared" si="62"/>
        <v>4874.979389163471</v>
      </c>
      <c r="AG199" s="26"/>
      <c r="AH199" s="27">
        <f t="shared" si="63"/>
        <v>114493256.47191966</v>
      </c>
      <c r="AI199" s="21">
        <f t="shared" si="64"/>
        <v>1.0358814628448263</v>
      </c>
      <c r="AJ199" s="21">
        <f t="shared" si="65"/>
        <v>1.3910033211349861</v>
      </c>
      <c r="AK199" s="21">
        <f t="shared" si="66"/>
        <v>0.15822678608537144</v>
      </c>
      <c r="AL199" s="21">
        <f t="shared" si="67"/>
        <v>0.15822678608537144</v>
      </c>
      <c r="AM199" s="21">
        <f t="shared" si="75"/>
        <v>2.585</v>
      </c>
    </row>
    <row r="200" spans="1:39" ht="12.75">
      <c r="A200" s="12" t="s">
        <v>438</v>
      </c>
      <c r="B200" s="13" t="s">
        <v>439</v>
      </c>
      <c r="C200" s="14" t="s">
        <v>415</v>
      </c>
      <c r="D200" s="15"/>
      <c r="E200" s="15"/>
      <c r="F200" s="33">
        <v>628117666</v>
      </c>
      <c r="G200" s="31">
        <v>101.53</v>
      </c>
      <c r="H200" s="18">
        <f t="shared" si="68"/>
        <v>1.0153</v>
      </c>
      <c r="I200" s="16">
        <v>5722204.19</v>
      </c>
      <c r="K200" s="16">
        <v>291717.75</v>
      </c>
      <c r="L200" s="16">
        <v>62063.58</v>
      </c>
      <c r="M200" s="19">
        <f t="shared" si="69"/>
        <v>6075985.5200000005</v>
      </c>
      <c r="N200" s="16">
        <v>6838495</v>
      </c>
      <c r="O200" s="16">
        <v>2794169</v>
      </c>
      <c r="Q200" s="19">
        <f t="shared" si="70"/>
        <v>9632664</v>
      </c>
      <c r="R200" s="16">
        <v>280000</v>
      </c>
      <c r="U200" s="20">
        <f t="shared" si="71"/>
        <v>280000</v>
      </c>
      <c r="V200" s="19">
        <f t="shared" si="72"/>
        <v>15988649.52</v>
      </c>
      <c r="W200" s="21">
        <f t="shared" si="73"/>
        <v>0.04457763491721311</v>
      </c>
      <c r="X200" s="21">
        <f t="shared" si="74"/>
        <v>0</v>
      </c>
      <c r="Y200" s="21">
        <f t="shared" si="57"/>
        <v>0</v>
      </c>
      <c r="Z200" s="21">
        <f t="shared" si="58"/>
        <v>0.04457763491721311</v>
      </c>
      <c r="AA200" s="22">
        <f t="shared" si="59"/>
        <v>1.5335763538292202</v>
      </c>
      <c r="AB200" s="22">
        <f t="shared" si="60"/>
        <v>0.9673323724029759</v>
      </c>
      <c r="AC200" s="23"/>
      <c r="AD200" s="22">
        <f t="shared" si="61"/>
        <v>2.5454863611494094</v>
      </c>
      <c r="AE200" s="32">
        <v>176518.0718336484</v>
      </c>
      <c r="AF200" s="25">
        <f t="shared" si="62"/>
        <v>4493.243443489438</v>
      </c>
      <c r="AG200" s="26"/>
      <c r="AH200" s="27">
        <f t="shared" si="63"/>
        <v>618652286.0238353</v>
      </c>
      <c r="AI200" s="21">
        <f t="shared" si="64"/>
        <v>0.9821325577007415</v>
      </c>
      <c r="AJ200" s="21">
        <f t="shared" si="65"/>
        <v>1.5570400720428075</v>
      </c>
      <c r="AK200" s="21">
        <f t="shared" si="66"/>
        <v>0.04525967273144647</v>
      </c>
      <c r="AL200" s="21">
        <f t="shared" si="67"/>
        <v>0.04525967273144647</v>
      </c>
      <c r="AM200" s="21">
        <f t="shared" si="75"/>
        <v>2.5839999999999996</v>
      </c>
    </row>
    <row r="201" spans="1:39" ht="12.75">
      <c r="A201" s="12" t="s">
        <v>440</v>
      </c>
      <c r="B201" s="13" t="s">
        <v>441</v>
      </c>
      <c r="C201" s="14" t="s">
        <v>415</v>
      </c>
      <c r="D201" s="15"/>
      <c r="E201" s="15"/>
      <c r="F201" s="33">
        <v>4053586783</v>
      </c>
      <c r="G201" s="31">
        <v>99.87</v>
      </c>
      <c r="H201" s="18">
        <f t="shared" si="68"/>
        <v>0.9987</v>
      </c>
      <c r="I201" s="16">
        <v>38963289.52</v>
      </c>
      <c r="K201" s="16">
        <v>0</v>
      </c>
      <c r="L201" s="16">
        <v>422593.7</v>
      </c>
      <c r="M201" s="19">
        <f t="shared" si="69"/>
        <v>39385883.220000006</v>
      </c>
      <c r="N201" s="16">
        <v>21731439</v>
      </c>
      <c r="O201" s="16">
        <v>0</v>
      </c>
      <c r="Q201" s="19">
        <f t="shared" si="70"/>
        <v>21731439</v>
      </c>
      <c r="R201" s="16">
        <v>29363653.34</v>
      </c>
      <c r="T201" s="16">
        <v>1379547</v>
      </c>
      <c r="U201" s="20">
        <f t="shared" si="71"/>
        <v>30743200.34</v>
      </c>
      <c r="V201" s="19">
        <f t="shared" si="72"/>
        <v>91860522.56</v>
      </c>
      <c r="W201" s="21">
        <f t="shared" si="73"/>
        <v>0.7243869420323201</v>
      </c>
      <c r="X201" s="21">
        <f t="shared" si="74"/>
        <v>0.03403274862118574</v>
      </c>
      <c r="Y201" s="21">
        <f t="shared" si="57"/>
        <v>0</v>
      </c>
      <c r="Z201" s="21">
        <f t="shared" si="58"/>
        <v>0.7584196906535059</v>
      </c>
      <c r="AA201" s="22">
        <f t="shared" si="59"/>
        <v>0.5361039534453209</v>
      </c>
      <c r="AB201" s="22">
        <f t="shared" si="60"/>
        <v>0.9716304430727173</v>
      </c>
      <c r="AC201" s="23"/>
      <c r="AD201" s="22">
        <f t="shared" si="61"/>
        <v>2.266154087171544</v>
      </c>
      <c r="AE201" s="32">
        <v>159738.93039472046</v>
      </c>
      <c r="AF201" s="25">
        <f t="shared" si="62"/>
        <v>3619.930299944065</v>
      </c>
      <c r="AG201" s="26"/>
      <c r="AH201" s="27">
        <f t="shared" si="63"/>
        <v>4058863305.296886</v>
      </c>
      <c r="AI201" s="21">
        <f t="shared" si="64"/>
        <v>0.9703673234967227</v>
      </c>
      <c r="AJ201" s="21">
        <f t="shared" si="65"/>
        <v>0.535407018305842</v>
      </c>
      <c r="AK201" s="21">
        <f t="shared" si="66"/>
        <v>0.7234452390076781</v>
      </c>
      <c r="AL201" s="21">
        <f t="shared" si="67"/>
        <v>0.7574337450556563</v>
      </c>
      <c r="AM201" s="21">
        <f t="shared" si="75"/>
        <v>2.262</v>
      </c>
    </row>
    <row r="202" spans="1:39" ht="12.75">
      <c r="A202" s="12" t="s">
        <v>442</v>
      </c>
      <c r="B202" s="13" t="s">
        <v>443</v>
      </c>
      <c r="C202" s="14" t="s">
        <v>444</v>
      </c>
      <c r="D202" s="15"/>
      <c r="E202" s="15"/>
      <c r="F202" s="33">
        <v>2687319180</v>
      </c>
      <c r="G202" s="31">
        <v>95.11</v>
      </c>
      <c r="H202" s="18">
        <f t="shared" si="68"/>
        <v>0.9511</v>
      </c>
      <c r="I202" s="16">
        <v>13805207.45</v>
      </c>
      <c r="L202" s="16">
        <v>439984.09</v>
      </c>
      <c r="M202" s="19">
        <f t="shared" si="69"/>
        <v>14245191.54</v>
      </c>
      <c r="N202" s="16">
        <v>34177243</v>
      </c>
      <c r="Q202" s="19">
        <f t="shared" si="70"/>
        <v>34177243</v>
      </c>
      <c r="R202" s="16">
        <v>44108919.23</v>
      </c>
      <c r="T202" s="16">
        <v>984824</v>
      </c>
      <c r="U202" s="20">
        <f t="shared" si="71"/>
        <v>45093743.23</v>
      </c>
      <c r="V202" s="19">
        <f t="shared" si="72"/>
        <v>93516177.77</v>
      </c>
      <c r="W202" s="21">
        <f t="shared" si="73"/>
        <v>1.6413725454822972</v>
      </c>
      <c r="X202" s="21">
        <f t="shared" si="74"/>
        <v>0.036647079637186976</v>
      </c>
      <c r="Y202" s="21">
        <f t="shared" si="57"/>
        <v>0</v>
      </c>
      <c r="Z202" s="21">
        <f t="shared" si="58"/>
        <v>1.6780196251194843</v>
      </c>
      <c r="AA202" s="22">
        <f t="shared" si="59"/>
        <v>1.271796936305869</v>
      </c>
      <c r="AB202" s="22">
        <f t="shared" si="60"/>
        <v>0.5300893040922664</v>
      </c>
      <c r="AC202" s="23"/>
      <c r="AD202" s="22">
        <f t="shared" si="61"/>
        <v>3.4799058655176194</v>
      </c>
      <c r="AE202" s="32">
        <v>238798.37203734738</v>
      </c>
      <c r="AF202" s="25">
        <f t="shared" si="62"/>
        <v>8309.958555288238</v>
      </c>
      <c r="AG202" s="26"/>
      <c r="AH202" s="27">
        <f t="shared" si="63"/>
        <v>2825485416.8857117</v>
      </c>
      <c r="AI202" s="21">
        <f t="shared" si="64"/>
        <v>0.5041679371221545</v>
      </c>
      <c r="AJ202" s="21">
        <f t="shared" si="65"/>
        <v>1.2096060661205117</v>
      </c>
      <c r="AK202" s="21">
        <f t="shared" si="66"/>
        <v>1.5611094280082127</v>
      </c>
      <c r="AL202" s="21">
        <f t="shared" si="67"/>
        <v>1.5959644654511411</v>
      </c>
      <c r="AM202" s="21">
        <f t="shared" si="75"/>
        <v>3.31</v>
      </c>
    </row>
    <row r="203" spans="1:39" ht="12.75">
      <c r="A203" s="12" t="s">
        <v>445</v>
      </c>
      <c r="B203" s="13" t="s">
        <v>446</v>
      </c>
      <c r="C203" s="14" t="s">
        <v>444</v>
      </c>
      <c r="D203" s="15"/>
      <c r="E203" s="15"/>
      <c r="F203" s="33">
        <v>4126612400</v>
      </c>
      <c r="G203" s="31">
        <v>95.74</v>
      </c>
      <c r="H203" s="18">
        <f t="shared" si="68"/>
        <v>0.9573999999999999</v>
      </c>
      <c r="I203" s="16">
        <v>20642728.220000003</v>
      </c>
      <c r="L203" s="16">
        <v>658697.72</v>
      </c>
      <c r="M203" s="19">
        <f t="shared" si="69"/>
        <v>21301425.94</v>
      </c>
      <c r="N203" s="16">
        <v>67363343</v>
      </c>
      <c r="Q203" s="19">
        <f t="shared" si="70"/>
        <v>67363343</v>
      </c>
      <c r="R203" s="16">
        <v>56908257</v>
      </c>
      <c r="S203" s="16">
        <v>206331</v>
      </c>
      <c r="T203" s="16">
        <v>1445208</v>
      </c>
      <c r="U203" s="20">
        <f t="shared" si="71"/>
        <v>58559796</v>
      </c>
      <c r="V203" s="19">
        <f t="shared" si="72"/>
        <v>147224564.94</v>
      </c>
      <c r="W203" s="21">
        <f t="shared" si="73"/>
        <v>1.3790550573637592</v>
      </c>
      <c r="X203" s="21">
        <f t="shared" si="74"/>
        <v>0.03502165601983845</v>
      </c>
      <c r="Y203" s="21">
        <f t="shared" si="57"/>
        <v>0.00500000920852174</v>
      </c>
      <c r="Z203" s="21">
        <f t="shared" si="58"/>
        <v>1.4190767225921193</v>
      </c>
      <c r="AA203" s="22">
        <f t="shared" si="59"/>
        <v>1.6324126540210075</v>
      </c>
      <c r="AB203" s="22">
        <f t="shared" si="60"/>
        <v>0.5161964312422461</v>
      </c>
      <c r="AC203" s="23"/>
      <c r="AD203" s="22">
        <f t="shared" si="61"/>
        <v>3.5676858078553733</v>
      </c>
      <c r="AE203" s="32">
        <v>276932.6646090535</v>
      </c>
      <c r="AF203" s="25">
        <f t="shared" si="62"/>
        <v>9880.087372572922</v>
      </c>
      <c r="AG203" s="26"/>
      <c r="AH203" s="27">
        <f t="shared" si="63"/>
        <v>4310228117.819094</v>
      </c>
      <c r="AI203" s="21">
        <f t="shared" si="64"/>
        <v>0.4942064632713264</v>
      </c>
      <c r="AJ203" s="21">
        <f t="shared" si="65"/>
        <v>1.5628718749597128</v>
      </c>
      <c r="AK203" s="21">
        <f t="shared" si="66"/>
        <v>1.320307311920063</v>
      </c>
      <c r="AL203" s="21">
        <f t="shared" si="67"/>
        <v>1.358624054209695</v>
      </c>
      <c r="AM203" s="21">
        <f t="shared" si="75"/>
        <v>3.416</v>
      </c>
    </row>
    <row r="204" spans="1:39" ht="12.75">
      <c r="A204" s="12" t="s">
        <v>447</v>
      </c>
      <c r="B204" s="13" t="s">
        <v>448</v>
      </c>
      <c r="C204" s="14" t="s">
        <v>444</v>
      </c>
      <c r="D204" s="15"/>
      <c r="E204" s="15"/>
      <c r="F204" s="33">
        <v>1014393486</v>
      </c>
      <c r="G204" s="31">
        <v>101.27</v>
      </c>
      <c r="H204" s="18">
        <f t="shared" si="68"/>
        <v>1.0127</v>
      </c>
      <c r="I204" s="16">
        <v>4885403.16</v>
      </c>
      <c r="L204" s="16">
        <v>155869.73</v>
      </c>
      <c r="M204" s="19">
        <f t="shared" si="69"/>
        <v>5041272.890000001</v>
      </c>
      <c r="O204" s="16">
        <v>11693276</v>
      </c>
      <c r="Q204" s="19">
        <f t="shared" si="70"/>
        <v>11693276</v>
      </c>
      <c r="R204" s="16">
        <v>6847383.79</v>
      </c>
      <c r="S204" s="16">
        <v>101439.34</v>
      </c>
      <c r="T204" s="16">
        <v>342889.71</v>
      </c>
      <c r="U204" s="20">
        <f t="shared" si="71"/>
        <v>7291712.84</v>
      </c>
      <c r="V204" s="19">
        <f t="shared" si="72"/>
        <v>24026261.73</v>
      </c>
      <c r="W204" s="21">
        <f t="shared" si="73"/>
        <v>0.675022452776279</v>
      </c>
      <c r="X204" s="21">
        <f t="shared" si="74"/>
        <v>0.03380243610909781</v>
      </c>
      <c r="Y204" s="21">
        <f t="shared" si="57"/>
        <v>0.009999999152202756</v>
      </c>
      <c r="Z204" s="21">
        <f t="shared" si="58"/>
        <v>0.7188248880375795</v>
      </c>
      <c r="AA204" s="22">
        <f t="shared" si="59"/>
        <v>1.1527357146297763</v>
      </c>
      <c r="AB204" s="22">
        <f t="shared" si="60"/>
        <v>0.4969740992599395</v>
      </c>
      <c r="AC204" s="23"/>
      <c r="AD204" s="22">
        <f t="shared" si="61"/>
        <v>2.3685347019272953</v>
      </c>
      <c r="AE204" s="32">
        <v>421454.5383001049</v>
      </c>
      <c r="AF204" s="25">
        <f t="shared" si="62"/>
        <v>9982.29699248545</v>
      </c>
      <c r="AG204" s="26"/>
      <c r="AH204" s="27">
        <f t="shared" si="63"/>
        <v>1001672248.4447517</v>
      </c>
      <c r="AI204" s="21">
        <f t="shared" si="64"/>
        <v>0.5032856703205407</v>
      </c>
      <c r="AJ204" s="21">
        <f t="shared" si="65"/>
        <v>1.1673754582055744</v>
      </c>
      <c r="AK204" s="21">
        <f t="shared" si="66"/>
        <v>0.6835952379265376</v>
      </c>
      <c r="AL204" s="21">
        <f t="shared" si="67"/>
        <v>0.7279539641156567</v>
      </c>
      <c r="AM204" s="21">
        <f t="shared" si="75"/>
        <v>2.3979999999999997</v>
      </c>
    </row>
    <row r="205" spans="1:39" ht="12.75">
      <c r="A205" s="12" t="s">
        <v>449</v>
      </c>
      <c r="B205" s="13" t="s">
        <v>450</v>
      </c>
      <c r="C205" s="14" t="s">
        <v>444</v>
      </c>
      <c r="D205" s="15"/>
      <c r="E205" s="15"/>
      <c r="F205" s="33">
        <v>2224981800</v>
      </c>
      <c r="G205" s="31">
        <v>100.07</v>
      </c>
      <c r="H205" s="18">
        <f t="shared" si="68"/>
        <v>1.0007</v>
      </c>
      <c r="I205" s="16">
        <v>10587378.83</v>
      </c>
      <c r="L205" s="16">
        <v>337808.22</v>
      </c>
      <c r="M205" s="19">
        <f t="shared" si="69"/>
        <v>10925187.05</v>
      </c>
      <c r="N205" s="16">
        <v>25193964</v>
      </c>
      <c r="Q205" s="19">
        <f t="shared" si="70"/>
        <v>25193964</v>
      </c>
      <c r="R205" s="16">
        <v>8478323.79</v>
      </c>
      <c r="T205" s="16">
        <v>743954.04</v>
      </c>
      <c r="U205" s="20">
        <f t="shared" si="71"/>
        <v>9222277.829999998</v>
      </c>
      <c r="V205" s="19">
        <f t="shared" si="72"/>
        <v>45341428.879999995</v>
      </c>
      <c r="W205" s="21">
        <f t="shared" si="73"/>
        <v>0.38105137713935455</v>
      </c>
      <c r="X205" s="21">
        <f t="shared" si="74"/>
        <v>0.03343641013153456</v>
      </c>
      <c r="Y205" s="21">
        <f t="shared" si="57"/>
        <v>0</v>
      </c>
      <c r="Z205" s="21">
        <f t="shared" si="58"/>
        <v>0.41448778727088903</v>
      </c>
      <c r="AA205" s="22">
        <f t="shared" si="59"/>
        <v>1.132322250905603</v>
      </c>
      <c r="AB205" s="22">
        <f t="shared" si="60"/>
        <v>0.4910236591598188</v>
      </c>
      <c r="AC205" s="23"/>
      <c r="AD205" s="22">
        <f t="shared" si="61"/>
        <v>2.0378336973363105</v>
      </c>
      <c r="AE205" s="32">
        <v>466420.6182933061</v>
      </c>
      <c r="AF205" s="25">
        <f t="shared" si="62"/>
        <v>9504.876530905358</v>
      </c>
      <c r="AG205" s="26"/>
      <c r="AH205" s="27">
        <f t="shared" si="63"/>
        <v>2223425402.218447</v>
      </c>
      <c r="AI205" s="21">
        <f t="shared" si="64"/>
        <v>0.4913673757212306</v>
      </c>
      <c r="AJ205" s="21">
        <f t="shared" si="65"/>
        <v>1.1331148764812367</v>
      </c>
      <c r="AK205" s="21">
        <f t="shared" si="66"/>
        <v>0.38131811310335206</v>
      </c>
      <c r="AL205" s="21">
        <f t="shared" si="67"/>
        <v>0.4147779287219787</v>
      </c>
      <c r="AM205" s="21">
        <f t="shared" si="75"/>
        <v>2.039</v>
      </c>
    </row>
    <row r="206" spans="1:39" ht="12.75">
      <c r="A206" s="12" t="s">
        <v>451</v>
      </c>
      <c r="B206" s="13" t="s">
        <v>452</v>
      </c>
      <c r="C206" s="14" t="s">
        <v>444</v>
      </c>
      <c r="D206" s="15"/>
      <c r="E206" s="15"/>
      <c r="F206" s="33">
        <v>2582189018</v>
      </c>
      <c r="G206" s="31">
        <v>86.77</v>
      </c>
      <c r="H206" s="18">
        <f t="shared" si="68"/>
        <v>0.8676999999999999</v>
      </c>
      <c r="I206" s="16">
        <v>16565122.740000002</v>
      </c>
      <c r="L206" s="16">
        <v>526837.04</v>
      </c>
      <c r="M206" s="19">
        <f t="shared" si="69"/>
        <v>17091959.78</v>
      </c>
      <c r="N206" s="16">
        <v>20616969</v>
      </c>
      <c r="Q206" s="19">
        <f t="shared" si="70"/>
        <v>20616969</v>
      </c>
      <c r="R206" s="16">
        <v>82583209</v>
      </c>
      <c r="S206" s="16">
        <v>515300</v>
      </c>
      <c r="T206" s="16">
        <v>1151792</v>
      </c>
      <c r="U206" s="20">
        <f t="shared" si="71"/>
        <v>84250301</v>
      </c>
      <c r="V206" s="19">
        <f t="shared" si="72"/>
        <v>121959229.78</v>
      </c>
      <c r="W206" s="21">
        <f t="shared" si="73"/>
        <v>3.1981860516145995</v>
      </c>
      <c r="X206" s="21">
        <f t="shared" si="74"/>
        <v>0.04460525515254902</v>
      </c>
      <c r="Y206" s="21">
        <f t="shared" si="57"/>
        <v>0.019955936471262616</v>
      </c>
      <c r="Z206" s="21">
        <f t="shared" si="58"/>
        <v>3.2627472432384113</v>
      </c>
      <c r="AA206" s="22">
        <f t="shared" si="59"/>
        <v>0.79842989247815</v>
      </c>
      <c r="AB206" s="22">
        <f t="shared" si="60"/>
        <v>0.6619174530158273</v>
      </c>
      <c r="AC206" s="23"/>
      <c r="AD206" s="22">
        <f t="shared" si="61"/>
        <v>4.723094588732389</v>
      </c>
      <c r="AE206" s="32">
        <v>170345.54012168522</v>
      </c>
      <c r="AF206" s="25">
        <f t="shared" si="62"/>
        <v>8045.580987634275</v>
      </c>
      <c r="AG206" s="26"/>
      <c r="AH206" s="27">
        <f t="shared" si="63"/>
        <v>2975900677.6535673</v>
      </c>
      <c r="AI206" s="21">
        <f t="shared" si="64"/>
        <v>0.5743457739818332</v>
      </c>
      <c r="AJ206" s="21">
        <f t="shared" si="65"/>
        <v>0.6927976177032907</v>
      </c>
      <c r="AK206" s="21">
        <f t="shared" si="66"/>
        <v>2.7750660369859874</v>
      </c>
      <c r="AL206" s="21">
        <f t="shared" si="67"/>
        <v>2.831085782957969</v>
      </c>
      <c r="AM206" s="21">
        <f t="shared" si="75"/>
        <v>4.098</v>
      </c>
    </row>
    <row r="207" spans="1:39" ht="12.75">
      <c r="A207" s="12" t="s">
        <v>453</v>
      </c>
      <c r="B207" s="13" t="s">
        <v>454</v>
      </c>
      <c r="C207" s="14" t="s">
        <v>444</v>
      </c>
      <c r="D207" s="15"/>
      <c r="E207" s="15"/>
      <c r="F207" s="33">
        <v>761490700</v>
      </c>
      <c r="G207" s="31">
        <v>103.05</v>
      </c>
      <c r="H207" s="18">
        <f t="shared" si="68"/>
        <v>1.0305</v>
      </c>
      <c r="I207" s="16">
        <v>3533039.25</v>
      </c>
      <c r="L207" s="16">
        <v>112647.33</v>
      </c>
      <c r="M207" s="19">
        <f t="shared" si="69"/>
        <v>3645686.58</v>
      </c>
      <c r="N207" s="16">
        <v>4266551</v>
      </c>
      <c r="O207" s="16">
        <v>3271561</v>
      </c>
      <c r="Q207" s="19">
        <f t="shared" si="70"/>
        <v>7538112</v>
      </c>
      <c r="R207" s="16">
        <v>3373051.16</v>
      </c>
      <c r="U207" s="20">
        <f t="shared" si="71"/>
        <v>3373051.16</v>
      </c>
      <c r="V207" s="19">
        <f t="shared" si="72"/>
        <v>14556849.74</v>
      </c>
      <c r="W207" s="21">
        <f t="shared" si="73"/>
        <v>0.44295369070167245</v>
      </c>
      <c r="X207" s="21">
        <f t="shared" si="74"/>
        <v>0</v>
      </c>
      <c r="Y207" s="21">
        <f t="shared" si="57"/>
        <v>0</v>
      </c>
      <c r="Z207" s="21">
        <f t="shared" si="58"/>
        <v>0.44295369070167245</v>
      </c>
      <c r="AA207" s="22">
        <f t="shared" si="59"/>
        <v>0.9899151755891438</v>
      </c>
      <c r="AB207" s="22">
        <f t="shared" si="60"/>
        <v>0.478756546862621</v>
      </c>
      <c r="AC207" s="23"/>
      <c r="AD207" s="22">
        <f t="shared" si="61"/>
        <v>1.911625413153437</v>
      </c>
      <c r="AE207" s="32">
        <v>935617.0700636943</v>
      </c>
      <c r="AF207" s="25">
        <f t="shared" si="62"/>
        <v>17885.493681139178</v>
      </c>
      <c r="AG207" s="26"/>
      <c r="AH207" s="27">
        <f t="shared" si="63"/>
        <v>738952644.3474042</v>
      </c>
      <c r="AI207" s="21">
        <f t="shared" si="64"/>
        <v>0.49335862154193083</v>
      </c>
      <c r="AJ207" s="21">
        <f t="shared" si="65"/>
        <v>1.0201075884446127</v>
      </c>
      <c r="AK207" s="21">
        <f t="shared" si="66"/>
        <v>0.45646377826807333</v>
      </c>
      <c r="AL207" s="21">
        <f t="shared" si="67"/>
        <v>0.45646377826807333</v>
      </c>
      <c r="AM207" s="21">
        <f t="shared" si="75"/>
        <v>1.9689999999999999</v>
      </c>
    </row>
    <row r="208" spans="1:39" ht="12.75">
      <c r="A208" s="12" t="s">
        <v>455</v>
      </c>
      <c r="B208" s="29" t="s">
        <v>423</v>
      </c>
      <c r="C208" s="14" t="s">
        <v>444</v>
      </c>
      <c r="D208" s="15"/>
      <c r="E208" s="15"/>
      <c r="F208" s="33">
        <v>2654422440</v>
      </c>
      <c r="G208" s="31">
        <v>102.57</v>
      </c>
      <c r="H208" s="18">
        <f t="shared" si="68"/>
        <v>1.0256999999999998</v>
      </c>
      <c r="I208" s="16">
        <v>13150790.09</v>
      </c>
      <c r="L208" s="16">
        <v>418990.94</v>
      </c>
      <c r="M208" s="19">
        <f t="shared" si="69"/>
        <v>13569781.03</v>
      </c>
      <c r="N208" s="16">
        <v>10198944</v>
      </c>
      <c r="O208" s="16">
        <v>14038266</v>
      </c>
      <c r="Q208" s="19">
        <f t="shared" si="70"/>
        <v>24237210</v>
      </c>
      <c r="R208" s="16">
        <v>12405391.14</v>
      </c>
      <c r="S208" s="16">
        <v>268725</v>
      </c>
      <c r="T208" s="16">
        <v>929445</v>
      </c>
      <c r="U208" s="20">
        <f t="shared" si="71"/>
        <v>13603561.14</v>
      </c>
      <c r="V208" s="19">
        <f t="shared" si="72"/>
        <v>51410552.17</v>
      </c>
      <c r="W208" s="21">
        <f t="shared" si="73"/>
        <v>0.4673480359817935</v>
      </c>
      <c r="X208" s="21">
        <f t="shared" si="74"/>
        <v>0.03501496167279237</v>
      </c>
      <c r="Y208" s="21">
        <f t="shared" si="57"/>
        <v>0.010123671196812215</v>
      </c>
      <c r="Z208" s="21">
        <f t="shared" si="58"/>
        <v>0.512486668851398</v>
      </c>
      <c r="AA208" s="22">
        <f t="shared" si="59"/>
        <v>0.9130878956855111</v>
      </c>
      <c r="AB208" s="22">
        <f t="shared" si="60"/>
        <v>0.5112140714874306</v>
      </c>
      <c r="AC208" s="23"/>
      <c r="AD208" s="22">
        <f t="shared" si="61"/>
        <v>1.9367886360243398</v>
      </c>
      <c r="AE208" s="32">
        <v>443682.72</v>
      </c>
      <c r="AF208" s="25">
        <f t="shared" si="62"/>
        <v>8593.19650096369</v>
      </c>
      <c r="AG208" s="26"/>
      <c r="AH208" s="27">
        <f t="shared" si="63"/>
        <v>2587913073.9982457</v>
      </c>
      <c r="AI208" s="21">
        <f t="shared" si="64"/>
        <v>0.5243522731246574</v>
      </c>
      <c r="AJ208" s="21">
        <f t="shared" si="65"/>
        <v>0.9365542546046286</v>
      </c>
      <c r="AK208" s="21">
        <f t="shared" si="66"/>
        <v>0.4793588805065255</v>
      </c>
      <c r="AL208" s="21">
        <f t="shared" si="67"/>
        <v>0.5256575762408788</v>
      </c>
      <c r="AM208" s="21">
        <f t="shared" si="75"/>
        <v>1.987</v>
      </c>
    </row>
    <row r="209" spans="1:39" ht="12.75">
      <c r="A209" s="12" t="s">
        <v>456</v>
      </c>
      <c r="B209" s="13" t="s">
        <v>457</v>
      </c>
      <c r="C209" s="14" t="s">
        <v>444</v>
      </c>
      <c r="D209" s="15"/>
      <c r="E209" s="15"/>
      <c r="F209" s="33">
        <v>1369281300</v>
      </c>
      <c r="G209" s="31">
        <v>92.49</v>
      </c>
      <c r="H209" s="18">
        <f t="shared" si="68"/>
        <v>0.9248999999999999</v>
      </c>
      <c r="I209" s="16">
        <v>7003710.65</v>
      </c>
      <c r="L209" s="16">
        <v>223468.29</v>
      </c>
      <c r="M209" s="19">
        <f t="shared" si="69"/>
        <v>7227178.94</v>
      </c>
      <c r="N209" s="16">
        <v>26857652</v>
      </c>
      <c r="Q209" s="19">
        <f t="shared" si="70"/>
        <v>26857652</v>
      </c>
      <c r="R209" s="16">
        <v>9874627.15</v>
      </c>
      <c r="T209" s="16">
        <v>487701.66</v>
      </c>
      <c r="U209" s="20">
        <f t="shared" si="71"/>
        <v>10362328.81</v>
      </c>
      <c r="V209" s="19">
        <f t="shared" si="72"/>
        <v>44447159.75</v>
      </c>
      <c r="W209" s="21">
        <f t="shared" si="73"/>
        <v>0.7211540207260554</v>
      </c>
      <c r="X209" s="21">
        <f t="shared" si="74"/>
        <v>0.0356173461216479</v>
      </c>
      <c r="Y209" s="21">
        <f t="shared" si="57"/>
        <v>0</v>
      </c>
      <c r="Z209" s="21">
        <f t="shared" si="58"/>
        <v>0.7567713668477033</v>
      </c>
      <c r="AA209" s="22">
        <f t="shared" si="59"/>
        <v>1.9614415241046526</v>
      </c>
      <c r="AB209" s="22">
        <f t="shared" si="60"/>
        <v>0.5278081968986212</v>
      </c>
      <c r="AC209" s="23"/>
      <c r="AD209" s="22">
        <f t="shared" si="61"/>
        <v>3.246021087850977</v>
      </c>
      <c r="AE209" s="32">
        <v>539048.0156999563</v>
      </c>
      <c r="AF209" s="25">
        <f t="shared" si="62"/>
        <v>17497.61226326283</v>
      </c>
      <c r="AG209" s="26"/>
      <c r="AH209" s="27">
        <f t="shared" si="63"/>
        <v>1480464158.2873826</v>
      </c>
      <c r="AI209" s="21">
        <f t="shared" si="64"/>
        <v>0.4881698013115347</v>
      </c>
      <c r="AJ209" s="21">
        <f t="shared" si="65"/>
        <v>1.814137265644393</v>
      </c>
      <c r="AK209" s="21">
        <f t="shared" si="66"/>
        <v>0.6669953537695286</v>
      </c>
      <c r="AL209" s="21">
        <f t="shared" si="67"/>
        <v>0.6999378371974406</v>
      </c>
      <c r="AM209" s="21">
        <f t="shared" si="75"/>
        <v>3.002</v>
      </c>
    </row>
    <row r="210" spans="1:39" ht="12.75">
      <c r="A210" s="12" t="s">
        <v>458</v>
      </c>
      <c r="B210" s="13" t="s">
        <v>459</v>
      </c>
      <c r="C210" s="14" t="s">
        <v>444</v>
      </c>
      <c r="D210" s="15"/>
      <c r="E210" s="15"/>
      <c r="F210" s="33">
        <v>2898434038</v>
      </c>
      <c r="G210" s="31">
        <v>118.59</v>
      </c>
      <c r="H210" s="18">
        <f t="shared" si="68"/>
        <v>1.1859</v>
      </c>
      <c r="I210" s="16">
        <v>12455511.26</v>
      </c>
      <c r="L210" s="16">
        <v>395996.18</v>
      </c>
      <c r="M210" s="19">
        <f t="shared" si="69"/>
        <v>12851507.44</v>
      </c>
      <c r="N210" s="16">
        <v>17459529</v>
      </c>
      <c r="P210" s="16">
        <v>1965204</v>
      </c>
      <c r="Q210" s="19">
        <f t="shared" si="70"/>
        <v>19424733</v>
      </c>
      <c r="R210" s="16">
        <v>68522679.49</v>
      </c>
      <c r="T210" s="16">
        <v>929101.71</v>
      </c>
      <c r="U210" s="20">
        <f t="shared" si="71"/>
        <v>69451781.19999999</v>
      </c>
      <c r="V210" s="19">
        <f t="shared" si="72"/>
        <v>101728021.64</v>
      </c>
      <c r="W210" s="21">
        <f t="shared" si="73"/>
        <v>2.364127614830336</v>
      </c>
      <c r="X210" s="21">
        <f t="shared" si="74"/>
        <v>0.03205529944166354</v>
      </c>
      <c r="Y210" s="21">
        <f t="shared" si="57"/>
        <v>0</v>
      </c>
      <c r="Z210" s="21">
        <f t="shared" si="58"/>
        <v>2.396182914271999</v>
      </c>
      <c r="AA210" s="22">
        <f t="shared" si="59"/>
        <v>0.670180267873324</v>
      </c>
      <c r="AB210" s="22">
        <f t="shared" si="60"/>
        <v>0.4433948563779598</v>
      </c>
      <c r="AC210" s="23"/>
      <c r="AD210" s="22">
        <f t="shared" si="61"/>
        <v>3.5097580385232834</v>
      </c>
      <c r="AE210" s="32">
        <v>244298.36825674327</v>
      </c>
      <c r="AF210" s="25">
        <f t="shared" si="62"/>
        <v>8574.28161787226</v>
      </c>
      <c r="AG210" s="26"/>
      <c r="AH210" s="27">
        <f t="shared" si="63"/>
        <v>2444079634.0332236</v>
      </c>
      <c r="AI210" s="21">
        <f t="shared" si="64"/>
        <v>0.5258219601786225</v>
      </c>
      <c r="AJ210" s="21">
        <f t="shared" si="65"/>
        <v>0.7947667796709749</v>
      </c>
      <c r="AK210" s="21">
        <f t="shared" si="66"/>
        <v>2.8036189384272956</v>
      </c>
      <c r="AL210" s="21">
        <f t="shared" si="67"/>
        <v>2.8416333180351643</v>
      </c>
      <c r="AM210" s="21">
        <f t="shared" si="75"/>
        <v>4.163</v>
      </c>
    </row>
    <row r="211" spans="1:39" ht="12.75">
      <c r="A211" s="12" t="s">
        <v>460</v>
      </c>
      <c r="B211" s="13" t="s">
        <v>461</v>
      </c>
      <c r="C211" s="14" t="s">
        <v>444</v>
      </c>
      <c r="D211" s="15"/>
      <c r="E211" s="15"/>
      <c r="F211" s="33">
        <v>7225830405</v>
      </c>
      <c r="G211" s="31">
        <v>96.28</v>
      </c>
      <c r="H211" s="18">
        <f t="shared" si="68"/>
        <v>0.9628</v>
      </c>
      <c r="I211" s="16">
        <v>34120762.7</v>
      </c>
      <c r="L211" s="16">
        <v>1084418.3</v>
      </c>
      <c r="M211" s="19">
        <f t="shared" si="69"/>
        <v>35205181</v>
      </c>
      <c r="N211" s="16">
        <v>98818890</v>
      </c>
      <c r="Q211" s="19">
        <f t="shared" si="70"/>
        <v>98818890</v>
      </c>
      <c r="R211" s="16">
        <v>28773329.88</v>
      </c>
      <c r="S211" s="16">
        <v>361322</v>
      </c>
      <c r="T211" s="16">
        <v>2473480.23</v>
      </c>
      <c r="U211" s="20">
        <f t="shared" si="71"/>
        <v>31608132.11</v>
      </c>
      <c r="V211" s="19">
        <f t="shared" si="72"/>
        <v>165632203.11</v>
      </c>
      <c r="W211" s="21">
        <f t="shared" si="73"/>
        <v>0.3982010131332442</v>
      </c>
      <c r="X211" s="21">
        <f t="shared" si="74"/>
        <v>0.034231086136320685</v>
      </c>
      <c r="Y211" s="21">
        <f t="shared" si="57"/>
        <v>0.005000421816570437</v>
      </c>
      <c r="Z211" s="21">
        <f t="shared" si="58"/>
        <v>0.4374325210861353</v>
      </c>
      <c r="AA211" s="22">
        <f t="shared" si="59"/>
        <v>1.3675783191869695</v>
      </c>
      <c r="AB211" s="22">
        <f t="shared" si="60"/>
        <v>0.48721294338211085</v>
      </c>
      <c r="AC211" s="23"/>
      <c r="AD211" s="22">
        <f t="shared" si="61"/>
        <v>2.2922237836552157</v>
      </c>
      <c r="AE211" s="32">
        <v>602258.7842003853</v>
      </c>
      <c r="AF211" s="25">
        <f t="shared" si="62"/>
        <v>13805.119090593973</v>
      </c>
      <c r="AG211" s="26"/>
      <c r="AH211" s="27">
        <f t="shared" si="63"/>
        <v>7505017038.845036</v>
      </c>
      <c r="AI211" s="21">
        <f t="shared" si="64"/>
        <v>0.4690886218882963</v>
      </c>
      <c r="AJ211" s="21">
        <f t="shared" si="65"/>
        <v>1.3167044057132145</v>
      </c>
      <c r="AK211" s="21">
        <f t="shared" si="66"/>
        <v>0.38338793544468747</v>
      </c>
      <c r="AL211" s="21">
        <f t="shared" si="67"/>
        <v>0.421160031301731</v>
      </c>
      <c r="AM211" s="21">
        <f t="shared" si="75"/>
        <v>2.207</v>
      </c>
    </row>
    <row r="212" spans="1:39" ht="12.75">
      <c r="A212" s="12" t="s">
        <v>462</v>
      </c>
      <c r="B212" s="13" t="s">
        <v>463</v>
      </c>
      <c r="C212" s="14" t="s">
        <v>444</v>
      </c>
      <c r="D212" s="15"/>
      <c r="E212" s="15"/>
      <c r="F212" s="33">
        <v>3061195277</v>
      </c>
      <c r="G212" s="31">
        <v>92.66</v>
      </c>
      <c r="H212" s="18">
        <f t="shared" si="68"/>
        <v>0.9266</v>
      </c>
      <c r="I212" s="16">
        <v>16181946.84</v>
      </c>
      <c r="L212" s="16">
        <v>516134.75</v>
      </c>
      <c r="M212" s="19">
        <f t="shared" si="69"/>
        <v>16698081.59</v>
      </c>
      <c r="O212" s="16">
        <v>61292370</v>
      </c>
      <c r="Q212" s="19">
        <f t="shared" si="70"/>
        <v>61292370</v>
      </c>
      <c r="R212" s="16">
        <v>26469838.86</v>
      </c>
      <c r="S212" s="16">
        <v>306125</v>
      </c>
      <c r="T212" s="16">
        <v>1129874.69</v>
      </c>
      <c r="U212" s="20">
        <f t="shared" si="71"/>
        <v>27905838.55</v>
      </c>
      <c r="V212" s="19">
        <f t="shared" si="72"/>
        <v>105896290.14</v>
      </c>
      <c r="W212" s="21">
        <f t="shared" si="73"/>
        <v>0.8646896543607858</v>
      </c>
      <c r="X212" s="21">
        <f t="shared" si="74"/>
        <v>0.03690959209591123</v>
      </c>
      <c r="Y212" s="21">
        <f t="shared" si="57"/>
        <v>0.010000178763505913</v>
      </c>
      <c r="Z212" s="21">
        <f t="shared" si="58"/>
        <v>0.9115994252202031</v>
      </c>
      <c r="AA212" s="22">
        <f t="shared" si="59"/>
        <v>2.002236527036168</v>
      </c>
      <c r="AB212" s="22">
        <f t="shared" si="60"/>
        <v>0.5454758706659275</v>
      </c>
      <c r="AC212" s="23"/>
      <c r="AD212" s="22">
        <f t="shared" si="61"/>
        <v>3.4593118229222988</v>
      </c>
      <c r="AE212" s="32">
        <v>394791.18929921486</v>
      </c>
      <c r="AF212" s="25">
        <f t="shared" si="62"/>
        <v>13657.058287283293</v>
      </c>
      <c r="AG212" s="26"/>
      <c r="AH212" s="27">
        <f t="shared" si="63"/>
        <v>3303685815.886035</v>
      </c>
      <c r="AI212" s="21">
        <f t="shared" si="64"/>
        <v>0.5054379417590484</v>
      </c>
      <c r="AJ212" s="21">
        <f t="shared" si="65"/>
        <v>1.8552723659517132</v>
      </c>
      <c r="AK212" s="21">
        <f t="shared" si="66"/>
        <v>0.8012214337307042</v>
      </c>
      <c r="AL212" s="21">
        <f t="shared" si="67"/>
        <v>0.84468802740904</v>
      </c>
      <c r="AM212" s="21">
        <f t="shared" si="75"/>
        <v>3.205</v>
      </c>
    </row>
    <row r="213" spans="1:39" ht="12.75">
      <c r="A213" s="12" t="s">
        <v>464</v>
      </c>
      <c r="B213" s="13" t="s">
        <v>465</v>
      </c>
      <c r="C213" s="14" t="s">
        <v>444</v>
      </c>
      <c r="D213" s="15"/>
      <c r="E213" s="15"/>
      <c r="F213" s="33">
        <v>8129525392</v>
      </c>
      <c r="G213" s="31">
        <v>94.35</v>
      </c>
      <c r="H213" s="18">
        <f t="shared" si="68"/>
        <v>0.9434999999999999</v>
      </c>
      <c r="I213" s="16">
        <v>40181612.75</v>
      </c>
      <c r="L213" s="16">
        <v>1278625.58</v>
      </c>
      <c r="M213" s="19">
        <f t="shared" si="69"/>
        <v>41460238.33</v>
      </c>
      <c r="N213" s="16">
        <v>76708625</v>
      </c>
      <c r="Q213" s="19">
        <f t="shared" si="70"/>
        <v>76708625</v>
      </c>
      <c r="R213" s="16">
        <v>36205977.33</v>
      </c>
      <c r="T213" s="16">
        <v>2850172</v>
      </c>
      <c r="U213" s="20">
        <f t="shared" si="71"/>
        <v>39056149.33</v>
      </c>
      <c r="V213" s="19">
        <f t="shared" si="72"/>
        <v>157225012.66</v>
      </c>
      <c r="W213" s="21">
        <f t="shared" si="73"/>
        <v>0.44536397371523206</v>
      </c>
      <c r="X213" s="21">
        <f t="shared" si="74"/>
        <v>0.03505951285673775</v>
      </c>
      <c r="Y213" s="21">
        <f t="shared" si="57"/>
        <v>0</v>
      </c>
      <c r="Z213" s="21">
        <f t="shared" si="58"/>
        <v>0.4804234865719698</v>
      </c>
      <c r="AA213" s="22">
        <f t="shared" si="59"/>
        <v>0.9435806065073178</v>
      </c>
      <c r="AB213" s="22">
        <f t="shared" si="60"/>
        <v>0.5099958033318853</v>
      </c>
      <c r="AC213" s="23"/>
      <c r="AD213" s="22">
        <f t="shared" si="61"/>
        <v>1.9339998964111729</v>
      </c>
      <c r="AE213" s="32">
        <v>1078440.3171007927</v>
      </c>
      <c r="AF213" s="25">
        <f t="shared" si="62"/>
        <v>20857.034615585657</v>
      </c>
      <c r="AG213" s="26"/>
      <c r="AH213" s="27">
        <f t="shared" si="63"/>
        <v>8616349117.117119</v>
      </c>
      <c r="AI213" s="21">
        <f t="shared" si="64"/>
        <v>0.48118104044363363</v>
      </c>
      <c r="AJ213" s="21">
        <f t="shared" si="65"/>
        <v>0.8902683022396541</v>
      </c>
      <c r="AK213" s="21">
        <f t="shared" si="66"/>
        <v>0.4202009092003214</v>
      </c>
      <c r="AL213" s="21">
        <f t="shared" si="67"/>
        <v>0.4532795595806534</v>
      </c>
      <c r="AM213" s="21">
        <f t="shared" si="75"/>
        <v>1.824</v>
      </c>
    </row>
    <row r="214" spans="1:39" ht="12.75">
      <c r="A214" s="12" t="s">
        <v>466</v>
      </c>
      <c r="B214" s="13" t="s">
        <v>467</v>
      </c>
      <c r="C214" s="14" t="s">
        <v>444</v>
      </c>
      <c r="D214" s="15"/>
      <c r="E214" s="15"/>
      <c r="F214" s="33">
        <v>5766157920</v>
      </c>
      <c r="G214" s="31">
        <v>88.26</v>
      </c>
      <c r="H214" s="18">
        <f t="shared" si="68"/>
        <v>0.8826</v>
      </c>
      <c r="I214" s="16">
        <v>31419898.51</v>
      </c>
      <c r="L214" s="16">
        <v>1002159.67</v>
      </c>
      <c r="M214" s="19">
        <f t="shared" si="69"/>
        <v>32422058.180000003</v>
      </c>
      <c r="N214" s="16">
        <v>97509698</v>
      </c>
      <c r="P214" s="16">
        <v>6142200</v>
      </c>
      <c r="Q214" s="19">
        <f t="shared" si="70"/>
        <v>103651898</v>
      </c>
      <c r="R214" s="16">
        <v>52011350.94</v>
      </c>
      <c r="T214" s="16">
        <v>2199967.39</v>
      </c>
      <c r="U214" s="20">
        <f t="shared" si="71"/>
        <v>54211318.33</v>
      </c>
      <c r="V214" s="19">
        <f t="shared" si="72"/>
        <v>190285274.50999996</v>
      </c>
      <c r="W214" s="21">
        <f t="shared" si="73"/>
        <v>0.9020105182967308</v>
      </c>
      <c r="X214" s="21">
        <f t="shared" si="74"/>
        <v>0.038153089466547246</v>
      </c>
      <c r="Y214" s="21">
        <f t="shared" si="57"/>
        <v>0</v>
      </c>
      <c r="Z214" s="21">
        <f t="shared" si="58"/>
        <v>0.9401636077632782</v>
      </c>
      <c r="AA214" s="22">
        <f t="shared" si="59"/>
        <v>1.7975903441784336</v>
      </c>
      <c r="AB214" s="22">
        <f t="shared" si="60"/>
        <v>0.5622818283825289</v>
      </c>
      <c r="AC214" s="23"/>
      <c r="AD214" s="22">
        <f t="shared" si="61"/>
        <v>3.3000357803242397</v>
      </c>
      <c r="AE214" s="32">
        <v>505494.6927605081</v>
      </c>
      <c r="AF214" s="25">
        <f t="shared" si="62"/>
        <v>16681.50572873685</v>
      </c>
      <c r="AG214" s="26"/>
      <c r="AH214" s="27">
        <f t="shared" si="63"/>
        <v>6533149694.085655</v>
      </c>
      <c r="AI214" s="21">
        <f t="shared" si="64"/>
        <v>0.49626994173042016</v>
      </c>
      <c r="AJ214" s="21">
        <f t="shared" si="65"/>
        <v>1.5865532377718854</v>
      </c>
      <c r="AK214" s="21">
        <f t="shared" si="66"/>
        <v>0.7961144834486948</v>
      </c>
      <c r="AL214" s="21">
        <f t="shared" si="67"/>
        <v>0.8297884002118694</v>
      </c>
      <c r="AM214" s="21">
        <f t="shared" si="75"/>
        <v>2.9130000000000003</v>
      </c>
    </row>
    <row r="215" spans="1:39" ht="12.75">
      <c r="A215" s="12" t="s">
        <v>468</v>
      </c>
      <c r="B215" s="13" t="s">
        <v>469</v>
      </c>
      <c r="C215" s="14" t="s">
        <v>444</v>
      </c>
      <c r="D215" s="15"/>
      <c r="E215" s="15"/>
      <c r="F215" s="33">
        <v>12979522245</v>
      </c>
      <c r="G215" s="36">
        <v>93.34</v>
      </c>
      <c r="H215" s="18">
        <f t="shared" si="68"/>
        <v>0.9334</v>
      </c>
      <c r="I215" s="16">
        <v>72595721.25</v>
      </c>
      <c r="L215" s="16">
        <v>2311313.56</v>
      </c>
      <c r="M215" s="19">
        <f t="shared" si="69"/>
        <v>74907034.81</v>
      </c>
      <c r="N215" s="16">
        <v>108957123.5</v>
      </c>
      <c r="P215" s="16">
        <v>5585160</v>
      </c>
      <c r="Q215" s="19">
        <f t="shared" si="70"/>
        <v>114542283.5</v>
      </c>
      <c r="R215" s="16">
        <v>188803048.84</v>
      </c>
      <c r="T215" s="16">
        <v>4907964.17</v>
      </c>
      <c r="U215" s="20">
        <f t="shared" si="71"/>
        <v>193711013.01</v>
      </c>
      <c r="V215" s="19">
        <f t="shared" si="72"/>
        <v>383160331.32</v>
      </c>
      <c r="W215" s="21">
        <f t="shared" si="73"/>
        <v>1.4546224836028239</v>
      </c>
      <c r="X215" s="21">
        <f t="shared" si="74"/>
        <v>0.03781313423836272</v>
      </c>
      <c r="Y215" s="21">
        <f t="shared" si="57"/>
        <v>0</v>
      </c>
      <c r="Z215" s="21">
        <f t="shared" si="58"/>
        <v>1.4924356178411864</v>
      </c>
      <c r="AA215" s="22">
        <f t="shared" si="59"/>
        <v>0.8824845887076024</v>
      </c>
      <c r="AB215" s="22">
        <f t="shared" si="60"/>
        <v>0.5771170417220546</v>
      </c>
      <c r="AC215" s="23"/>
      <c r="AD215" s="22">
        <f t="shared" si="61"/>
        <v>2.9520372482708437</v>
      </c>
      <c r="AE215" s="32">
        <v>172124.98391084917</v>
      </c>
      <c r="AF215" s="25">
        <f t="shared" si="62"/>
        <v>5081.193638628464</v>
      </c>
      <c r="AG215" s="26"/>
      <c r="AH215" s="27">
        <f t="shared" si="63"/>
        <v>13905637716.94879</v>
      </c>
      <c r="AI215" s="21">
        <f t="shared" si="64"/>
        <v>0.5386810467433657</v>
      </c>
      <c r="AJ215" s="21">
        <f t="shared" si="65"/>
        <v>0.823711115099676</v>
      </c>
      <c r="AK215" s="21">
        <f t="shared" si="66"/>
        <v>1.3577446261948758</v>
      </c>
      <c r="AL215" s="21">
        <f t="shared" si="67"/>
        <v>1.3930394056929636</v>
      </c>
      <c r="AM215" s="21">
        <f t="shared" si="75"/>
        <v>2.7560000000000002</v>
      </c>
    </row>
    <row r="216" spans="1:39" ht="12.75">
      <c r="A216" s="12" t="s">
        <v>470</v>
      </c>
      <c r="B216" s="13" t="s">
        <v>471</v>
      </c>
      <c r="C216" s="14" t="s">
        <v>444</v>
      </c>
      <c r="D216" s="15"/>
      <c r="E216" s="15"/>
      <c r="F216" s="33">
        <v>1540052800</v>
      </c>
      <c r="G216" s="31">
        <v>96.05</v>
      </c>
      <c r="H216" s="18">
        <f t="shared" si="68"/>
        <v>0.9605</v>
      </c>
      <c r="I216" s="16">
        <v>7665188.34</v>
      </c>
      <c r="L216" s="16">
        <v>244632.39</v>
      </c>
      <c r="M216" s="19">
        <f t="shared" si="69"/>
        <v>7909820.7299999995</v>
      </c>
      <c r="N216" s="16">
        <v>11932354</v>
      </c>
      <c r="O216" s="16">
        <v>7645165</v>
      </c>
      <c r="Q216" s="19">
        <f t="shared" si="70"/>
        <v>19577519</v>
      </c>
      <c r="R216" s="16">
        <v>5866898.52</v>
      </c>
      <c r="U216" s="20">
        <f t="shared" si="71"/>
        <v>5866898.52</v>
      </c>
      <c r="V216" s="19">
        <f t="shared" si="72"/>
        <v>33354238.25</v>
      </c>
      <c r="W216" s="21">
        <f t="shared" si="73"/>
        <v>0.38095437507077673</v>
      </c>
      <c r="X216" s="21">
        <f t="shared" si="74"/>
        <v>0</v>
      </c>
      <c r="Y216" s="21">
        <f t="shared" si="57"/>
        <v>0</v>
      </c>
      <c r="Z216" s="21">
        <f t="shared" si="58"/>
        <v>0.38095437507077673</v>
      </c>
      <c r="AA216" s="22">
        <f t="shared" si="59"/>
        <v>1.2712238827136317</v>
      </c>
      <c r="AB216" s="22">
        <f t="shared" si="60"/>
        <v>0.5136071133405297</v>
      </c>
      <c r="AC216" s="23"/>
      <c r="AD216" s="22">
        <f t="shared" si="61"/>
        <v>2.165785371124938</v>
      </c>
      <c r="AE216" s="32">
        <v>677195.6541628545</v>
      </c>
      <c r="AF216" s="25">
        <f t="shared" si="62"/>
        <v>14666.604411752929</v>
      </c>
      <c r="AG216" s="26"/>
      <c r="AH216" s="27">
        <f t="shared" si="63"/>
        <v>1603386569.4950547</v>
      </c>
      <c r="AI216" s="21">
        <f t="shared" si="64"/>
        <v>0.4933196323635787</v>
      </c>
      <c r="AJ216" s="21">
        <f t="shared" si="65"/>
        <v>1.2210105393464432</v>
      </c>
      <c r="AK216" s="21">
        <f t="shared" si="66"/>
        <v>0.3659066772554811</v>
      </c>
      <c r="AL216" s="21">
        <f t="shared" si="67"/>
        <v>0.3659066772554811</v>
      </c>
      <c r="AM216" s="21">
        <f t="shared" si="75"/>
        <v>2.08</v>
      </c>
    </row>
    <row r="217" spans="1:39" ht="12.75">
      <c r="A217" s="12" t="s">
        <v>472</v>
      </c>
      <c r="B217" s="13" t="s">
        <v>473</v>
      </c>
      <c r="C217" s="14" t="s">
        <v>444</v>
      </c>
      <c r="D217" s="15"/>
      <c r="E217" s="15"/>
      <c r="F217" s="33">
        <v>3419983606</v>
      </c>
      <c r="G217" s="31">
        <v>91.93</v>
      </c>
      <c r="H217" s="18">
        <f t="shared" si="68"/>
        <v>0.9193000000000001</v>
      </c>
      <c r="I217" s="16">
        <v>17850885.450000003</v>
      </c>
      <c r="L217" s="16">
        <v>569655.13</v>
      </c>
      <c r="M217" s="19">
        <f t="shared" si="69"/>
        <v>18420540.580000002</v>
      </c>
      <c r="N217" s="16">
        <v>52474094</v>
      </c>
      <c r="Q217" s="19">
        <f t="shared" si="70"/>
        <v>52474094</v>
      </c>
      <c r="R217" s="16">
        <v>37356357</v>
      </c>
      <c r="T217" s="16">
        <v>1275541</v>
      </c>
      <c r="U217" s="20">
        <f t="shared" si="71"/>
        <v>38631898</v>
      </c>
      <c r="V217" s="19">
        <f t="shared" si="72"/>
        <v>109526532.58</v>
      </c>
      <c r="W217" s="21">
        <f t="shared" si="73"/>
        <v>1.0922963763470157</v>
      </c>
      <c r="X217" s="21">
        <f t="shared" si="74"/>
        <v>0.03729669925207238</v>
      </c>
      <c r="Y217" s="21">
        <f t="shared" si="57"/>
        <v>0</v>
      </c>
      <c r="Z217" s="21">
        <f t="shared" si="58"/>
        <v>1.1295930755990882</v>
      </c>
      <c r="AA217" s="22">
        <f t="shared" si="59"/>
        <v>1.5343375888685473</v>
      </c>
      <c r="AB217" s="22">
        <f t="shared" si="60"/>
        <v>0.5386148795474665</v>
      </c>
      <c r="AC217" s="23"/>
      <c r="AD217" s="22">
        <f t="shared" si="61"/>
        <v>3.202545544015102</v>
      </c>
      <c r="AE217" s="32">
        <v>314782.3065728838</v>
      </c>
      <c r="AF217" s="25">
        <f t="shared" si="62"/>
        <v>10081.046732497849</v>
      </c>
      <c r="AG217" s="26"/>
      <c r="AH217" s="27">
        <f t="shared" si="63"/>
        <v>3720204074.8395514</v>
      </c>
      <c r="AI217" s="21">
        <f t="shared" si="64"/>
        <v>0.495148658767986</v>
      </c>
      <c r="AJ217" s="21">
        <f t="shared" si="65"/>
        <v>1.4105165454468558</v>
      </c>
      <c r="AK217" s="21">
        <f t="shared" si="66"/>
        <v>1.0041480587758116</v>
      </c>
      <c r="AL217" s="21">
        <f t="shared" si="67"/>
        <v>1.0384349143982416</v>
      </c>
      <c r="AM217" s="21">
        <f t="shared" si="75"/>
        <v>2.944</v>
      </c>
    </row>
    <row r="218" spans="1:39" ht="12.75">
      <c r="A218" s="12" t="s">
        <v>474</v>
      </c>
      <c r="B218" s="13" t="s">
        <v>475</v>
      </c>
      <c r="C218" s="14" t="s">
        <v>444</v>
      </c>
      <c r="D218" s="15"/>
      <c r="E218" s="15"/>
      <c r="F218" s="33">
        <v>1509210806</v>
      </c>
      <c r="G218" s="31">
        <v>109.04</v>
      </c>
      <c r="H218" s="18">
        <f t="shared" si="68"/>
        <v>1.0904</v>
      </c>
      <c r="I218" s="16">
        <v>6816581.13</v>
      </c>
      <c r="L218" s="16">
        <v>217058.6</v>
      </c>
      <c r="M218" s="19">
        <f t="shared" si="69"/>
        <v>7033639.7299999995</v>
      </c>
      <c r="N218" s="16">
        <v>10557043</v>
      </c>
      <c r="P218" s="16">
        <v>322705</v>
      </c>
      <c r="Q218" s="19">
        <f t="shared" si="70"/>
        <v>10879748</v>
      </c>
      <c r="R218" s="16">
        <v>37507771.95</v>
      </c>
      <c r="T218" s="16">
        <v>487304</v>
      </c>
      <c r="U218" s="20">
        <f t="shared" si="71"/>
        <v>37995075.95</v>
      </c>
      <c r="V218" s="19">
        <f t="shared" si="72"/>
        <v>55908463.68000001</v>
      </c>
      <c r="W218" s="21">
        <f t="shared" si="73"/>
        <v>2.4852573146762906</v>
      </c>
      <c r="X218" s="21">
        <f t="shared" si="74"/>
        <v>0.0322886635891209</v>
      </c>
      <c r="Y218" s="21">
        <f t="shared" si="57"/>
        <v>0</v>
      </c>
      <c r="Z218" s="21">
        <f t="shared" si="58"/>
        <v>2.5175459782654115</v>
      </c>
      <c r="AA218" s="22">
        <f t="shared" si="59"/>
        <v>0.7208898820990817</v>
      </c>
      <c r="AB218" s="22">
        <f t="shared" si="60"/>
        <v>0.4660475330574859</v>
      </c>
      <c r="AC218" s="23"/>
      <c r="AD218" s="22">
        <f t="shared" si="61"/>
        <v>3.7044833934219796</v>
      </c>
      <c r="AE218" s="32">
        <v>230035.25656468322</v>
      </c>
      <c r="AF218" s="25">
        <f t="shared" si="62"/>
        <v>8521.617878454335</v>
      </c>
      <c r="AG218" s="26"/>
      <c r="AH218" s="27">
        <f t="shared" si="63"/>
        <v>1384089147.101981</v>
      </c>
      <c r="AI218" s="21">
        <f t="shared" si="64"/>
        <v>0.5081782300458826</v>
      </c>
      <c r="AJ218" s="21">
        <f t="shared" si="65"/>
        <v>0.7860583274408386</v>
      </c>
      <c r="AK218" s="21">
        <f t="shared" si="66"/>
        <v>2.7099245759230275</v>
      </c>
      <c r="AL218" s="21">
        <f t="shared" si="67"/>
        <v>2.745132134700605</v>
      </c>
      <c r="AM218" s="21">
        <f t="shared" si="75"/>
        <v>4.039</v>
      </c>
    </row>
    <row r="219" spans="1:39" ht="12.75">
      <c r="A219" s="12" t="s">
        <v>476</v>
      </c>
      <c r="B219" s="13" t="s">
        <v>477</v>
      </c>
      <c r="C219" s="14" t="s">
        <v>444</v>
      </c>
      <c r="D219" s="15"/>
      <c r="E219" s="15"/>
      <c r="F219" s="33">
        <v>1688487552</v>
      </c>
      <c r="G219" s="31">
        <v>94</v>
      </c>
      <c r="H219" s="18">
        <f t="shared" si="68"/>
        <v>0.94</v>
      </c>
      <c r="I219" s="16">
        <v>7416146.49</v>
      </c>
      <c r="L219" s="16">
        <v>241920.67</v>
      </c>
      <c r="M219" s="19">
        <f t="shared" si="69"/>
        <v>7658067.16</v>
      </c>
      <c r="N219" s="16">
        <v>7674053</v>
      </c>
      <c r="O219" s="16">
        <v>8976069</v>
      </c>
      <c r="Q219" s="19">
        <f t="shared" si="70"/>
        <v>16650122</v>
      </c>
      <c r="R219" s="16">
        <v>9219024.15</v>
      </c>
      <c r="S219" s="16">
        <v>337697.51</v>
      </c>
      <c r="T219" s="16">
        <v>603055.04</v>
      </c>
      <c r="U219" s="20">
        <f t="shared" si="71"/>
        <v>10159776.7</v>
      </c>
      <c r="V219" s="19">
        <f t="shared" si="72"/>
        <v>34467965.86000001</v>
      </c>
      <c r="W219" s="21">
        <f t="shared" si="73"/>
        <v>0.5459930183719827</v>
      </c>
      <c r="X219" s="21">
        <f t="shared" si="74"/>
        <v>0.035715693567636084</v>
      </c>
      <c r="Y219" s="21">
        <f t="shared" si="57"/>
        <v>0.019999999976310162</v>
      </c>
      <c r="Z219" s="21">
        <f t="shared" si="58"/>
        <v>0.6017087119159288</v>
      </c>
      <c r="AA219" s="22">
        <f t="shared" si="59"/>
        <v>0.9860968166616367</v>
      </c>
      <c r="AB219" s="22">
        <f t="shared" si="60"/>
        <v>0.4535459649038621</v>
      </c>
      <c r="AC219" s="23"/>
      <c r="AD219" s="22">
        <f t="shared" si="61"/>
        <v>2.0413514934814283</v>
      </c>
      <c r="AE219" s="32">
        <v>464326.25401459855</v>
      </c>
      <c r="AF219" s="25">
        <f t="shared" si="62"/>
        <v>9478.530920953377</v>
      </c>
      <c r="AG219" s="26"/>
      <c r="AH219" s="27">
        <f t="shared" si="63"/>
        <v>1796263353.1914895</v>
      </c>
      <c r="AI219" s="21">
        <f t="shared" si="64"/>
        <v>0.42633320700963034</v>
      </c>
      <c r="AJ219" s="21">
        <f t="shared" si="65"/>
        <v>0.9269310076619386</v>
      </c>
      <c r="AK219" s="21">
        <f t="shared" si="66"/>
        <v>0.5132334372696638</v>
      </c>
      <c r="AL219" s="21">
        <f t="shared" si="67"/>
        <v>0.5656061892009732</v>
      </c>
      <c r="AM219" s="21">
        <f t="shared" si="75"/>
        <v>1.919</v>
      </c>
    </row>
    <row r="220" spans="1:39" ht="12.75">
      <c r="A220" s="12" t="s">
        <v>478</v>
      </c>
      <c r="B220" s="13" t="s">
        <v>479</v>
      </c>
      <c r="C220" s="14" t="s">
        <v>444</v>
      </c>
      <c r="D220" s="15"/>
      <c r="E220" s="15"/>
      <c r="F220" s="33">
        <v>2248477271</v>
      </c>
      <c r="G220" s="31">
        <v>89.41</v>
      </c>
      <c r="H220" s="18">
        <f t="shared" si="68"/>
        <v>0.8941</v>
      </c>
      <c r="I220" s="16">
        <v>12041819.66</v>
      </c>
      <c r="L220" s="16">
        <v>383860.91</v>
      </c>
      <c r="M220" s="19">
        <f t="shared" si="69"/>
        <v>12425680.57</v>
      </c>
      <c r="O220" s="16">
        <v>45531957</v>
      </c>
      <c r="Q220" s="19">
        <f t="shared" si="70"/>
        <v>45531957</v>
      </c>
      <c r="R220" s="16">
        <v>20870476.76</v>
      </c>
      <c r="S220" s="16">
        <v>224456.7</v>
      </c>
      <c r="T220" s="16">
        <v>843516.14</v>
      </c>
      <c r="U220" s="20">
        <f t="shared" si="71"/>
        <v>21938449.6</v>
      </c>
      <c r="V220" s="19">
        <f t="shared" si="72"/>
        <v>79896087.16999999</v>
      </c>
      <c r="W220" s="21">
        <f t="shared" si="73"/>
        <v>0.9282049246918984</v>
      </c>
      <c r="X220" s="21">
        <f t="shared" si="74"/>
        <v>0.037514995187158375</v>
      </c>
      <c r="Y220" s="21">
        <f t="shared" si="57"/>
        <v>0.00998260924826578</v>
      </c>
      <c r="Z220" s="21">
        <f t="shared" si="58"/>
        <v>0.9757025291273225</v>
      </c>
      <c r="AA220" s="22">
        <f t="shared" si="59"/>
        <v>2.0250129982301255</v>
      </c>
      <c r="AB220" s="22">
        <f t="shared" si="60"/>
        <v>0.552626469934194</v>
      </c>
      <c r="AC220" s="23"/>
      <c r="AD220" s="22">
        <f t="shared" si="61"/>
        <v>3.553341997291641</v>
      </c>
      <c r="AE220" s="32">
        <v>460606.13553113554</v>
      </c>
      <c r="AF220" s="25">
        <f t="shared" si="62"/>
        <v>16366.911255929894</v>
      </c>
      <c r="AG220" s="26"/>
      <c r="AH220" s="27">
        <f t="shared" si="63"/>
        <v>2514793950.341125</v>
      </c>
      <c r="AI220" s="21">
        <f t="shared" si="64"/>
        <v>0.4941033267681629</v>
      </c>
      <c r="AJ220" s="21">
        <f t="shared" si="65"/>
        <v>1.810564121717555</v>
      </c>
      <c r="AK220" s="21">
        <f t="shared" si="66"/>
        <v>0.8299080231670263</v>
      </c>
      <c r="AL220" s="21">
        <f t="shared" si="67"/>
        <v>0.8723756312927391</v>
      </c>
      <c r="AM220" s="21">
        <f t="shared" si="75"/>
        <v>3.1769999999999996</v>
      </c>
    </row>
    <row r="221" spans="1:39" ht="12.75">
      <c r="A221" s="12" t="s">
        <v>480</v>
      </c>
      <c r="B221" s="13" t="s">
        <v>481</v>
      </c>
      <c r="C221" s="14" t="s">
        <v>444</v>
      </c>
      <c r="D221" s="15"/>
      <c r="E221" s="15"/>
      <c r="F221" s="33">
        <v>2007841900</v>
      </c>
      <c r="G221" s="31">
        <v>92.15</v>
      </c>
      <c r="H221" s="18">
        <f t="shared" si="68"/>
        <v>0.9215000000000001</v>
      </c>
      <c r="I221" s="16">
        <v>10280463.86</v>
      </c>
      <c r="L221" s="16">
        <v>328042.71</v>
      </c>
      <c r="M221" s="19">
        <f t="shared" si="69"/>
        <v>10608506.57</v>
      </c>
      <c r="N221" s="16">
        <v>30750103</v>
      </c>
      <c r="Q221" s="19">
        <f t="shared" si="70"/>
        <v>30750103</v>
      </c>
      <c r="R221" s="16">
        <v>14129654.53</v>
      </c>
      <c r="T221" s="16">
        <v>735553.47</v>
      </c>
      <c r="U221" s="20">
        <f t="shared" si="71"/>
        <v>14865208</v>
      </c>
      <c r="V221" s="19">
        <f t="shared" si="72"/>
        <v>56223817.57</v>
      </c>
      <c r="W221" s="21">
        <f t="shared" si="73"/>
        <v>0.7037234619917035</v>
      </c>
      <c r="X221" s="21">
        <f t="shared" si="74"/>
        <v>0.03663403328718262</v>
      </c>
      <c r="Y221" s="21">
        <f t="shared" si="57"/>
        <v>0</v>
      </c>
      <c r="Z221" s="21">
        <f t="shared" si="58"/>
        <v>0.7403574952788862</v>
      </c>
      <c r="AA221" s="22">
        <f t="shared" si="59"/>
        <v>1.5315002142349952</v>
      </c>
      <c r="AB221" s="22">
        <f t="shared" si="60"/>
        <v>0.5283536801378634</v>
      </c>
      <c r="AC221" s="23"/>
      <c r="AD221" s="22">
        <f t="shared" si="61"/>
        <v>2.800211389651745</v>
      </c>
      <c r="AE221" s="32">
        <v>360150.2278376139</v>
      </c>
      <c r="AF221" s="25">
        <f t="shared" si="62"/>
        <v>10084.967699765575</v>
      </c>
      <c r="AG221" s="26"/>
      <c r="AH221" s="27">
        <f t="shared" si="63"/>
        <v>2178884319.045035</v>
      </c>
      <c r="AI221" s="21">
        <f t="shared" si="64"/>
        <v>0.48687791624704124</v>
      </c>
      <c r="AJ221" s="21">
        <f t="shared" si="65"/>
        <v>1.4112774474175482</v>
      </c>
      <c r="AK221" s="21">
        <f t="shared" si="66"/>
        <v>0.648481170225355</v>
      </c>
      <c r="AL221" s="21">
        <f t="shared" si="67"/>
        <v>0.6822394318994938</v>
      </c>
      <c r="AM221" s="21">
        <f t="shared" si="75"/>
        <v>2.58</v>
      </c>
    </row>
    <row r="222" spans="1:39" ht="12.75">
      <c r="A222" s="12" t="s">
        <v>482</v>
      </c>
      <c r="B222" s="13" t="s">
        <v>483</v>
      </c>
      <c r="C222" s="14" t="s">
        <v>444</v>
      </c>
      <c r="D222" s="15"/>
      <c r="E222" s="15"/>
      <c r="F222" s="33">
        <v>2226901000</v>
      </c>
      <c r="G222" s="31">
        <v>99.41</v>
      </c>
      <c r="H222" s="18">
        <f t="shared" si="68"/>
        <v>0.9941</v>
      </c>
      <c r="I222" s="16">
        <v>11206425.23</v>
      </c>
      <c r="L222" s="16">
        <v>357695.14</v>
      </c>
      <c r="M222" s="19">
        <f t="shared" si="69"/>
        <v>11564120.370000001</v>
      </c>
      <c r="O222" s="16">
        <v>26228900</v>
      </c>
      <c r="Q222" s="19">
        <f t="shared" si="70"/>
        <v>26228900</v>
      </c>
      <c r="R222" s="16">
        <v>11671333.13</v>
      </c>
      <c r="T222" s="16">
        <v>779665.87</v>
      </c>
      <c r="U222" s="20">
        <f t="shared" si="71"/>
        <v>12450999</v>
      </c>
      <c r="V222" s="19">
        <f t="shared" si="72"/>
        <v>50244019.370000005</v>
      </c>
      <c r="W222" s="21">
        <f t="shared" si="73"/>
        <v>0.5241065107968428</v>
      </c>
      <c r="X222" s="21">
        <f t="shared" si="74"/>
        <v>0.03501124971428905</v>
      </c>
      <c r="Y222" s="21">
        <f t="shared" si="57"/>
        <v>0</v>
      </c>
      <c r="Z222" s="21">
        <f t="shared" si="58"/>
        <v>0.5591177605111318</v>
      </c>
      <c r="AA222" s="22">
        <f t="shared" si="59"/>
        <v>1.1778206574966736</v>
      </c>
      <c r="AB222" s="22">
        <f t="shared" si="60"/>
        <v>0.5192920731545768</v>
      </c>
      <c r="AC222" s="23"/>
      <c r="AD222" s="22">
        <f t="shared" si="61"/>
        <v>2.2562304911623823</v>
      </c>
      <c r="AE222" s="32">
        <v>432712.904148784</v>
      </c>
      <c r="AF222" s="25">
        <f t="shared" si="62"/>
        <v>9763.000482599118</v>
      </c>
      <c r="AG222" s="26"/>
      <c r="AH222" s="27">
        <f t="shared" si="63"/>
        <v>2240117694.396942</v>
      </c>
      <c r="AI222" s="21">
        <f t="shared" si="64"/>
        <v>0.5162282499229647</v>
      </c>
      <c r="AJ222" s="21">
        <f t="shared" si="65"/>
        <v>1.1708715156174432</v>
      </c>
      <c r="AK222" s="21">
        <f t="shared" si="66"/>
        <v>0.5210142823831414</v>
      </c>
      <c r="AL222" s="21">
        <f t="shared" si="67"/>
        <v>0.5558189657241162</v>
      </c>
      <c r="AM222" s="21">
        <f t="shared" si="75"/>
        <v>2.2430000000000003</v>
      </c>
    </row>
    <row r="223" spans="1:39" ht="12.75">
      <c r="A223" s="12" t="s">
        <v>484</v>
      </c>
      <c r="B223" s="13" t="s">
        <v>485</v>
      </c>
      <c r="C223" s="14" t="s">
        <v>444</v>
      </c>
      <c r="D223" s="15"/>
      <c r="E223" s="15"/>
      <c r="F223" s="33">
        <v>5646476575</v>
      </c>
      <c r="G223" s="31">
        <v>97.38</v>
      </c>
      <c r="H223" s="18">
        <f t="shared" si="68"/>
        <v>0.9738</v>
      </c>
      <c r="I223" s="16">
        <v>28162960.97</v>
      </c>
      <c r="L223" s="16">
        <v>897912.1</v>
      </c>
      <c r="M223" s="19">
        <f t="shared" si="69"/>
        <v>29060873.07</v>
      </c>
      <c r="N223" s="16">
        <v>124896204</v>
      </c>
      <c r="Q223" s="19">
        <f t="shared" si="70"/>
        <v>124896204</v>
      </c>
      <c r="R223" s="16">
        <v>49839006.84</v>
      </c>
      <c r="S223" s="16">
        <v>146519.5</v>
      </c>
      <c r="T223" s="16">
        <v>1989172.65</v>
      </c>
      <c r="U223" s="20">
        <f t="shared" si="71"/>
        <v>51974698.99</v>
      </c>
      <c r="V223" s="19">
        <f t="shared" si="72"/>
        <v>205931776.06</v>
      </c>
      <c r="W223" s="21">
        <f t="shared" si="73"/>
        <v>0.8826567537827783</v>
      </c>
      <c r="X223" s="21">
        <f t="shared" si="74"/>
        <v>0.03522856463811683</v>
      </c>
      <c r="Y223" s="21">
        <f t="shared" si="57"/>
        <v>0.0025948836952360862</v>
      </c>
      <c r="Z223" s="21">
        <f t="shared" si="58"/>
        <v>0.9204802021161312</v>
      </c>
      <c r="AA223" s="22">
        <f t="shared" si="59"/>
        <v>2.2119316770565014</v>
      </c>
      <c r="AB223" s="22">
        <f t="shared" si="60"/>
        <v>0.5146726933866719</v>
      </c>
      <c r="AC223" s="23"/>
      <c r="AD223" s="22">
        <f t="shared" si="61"/>
        <v>3.6470845725593044</v>
      </c>
      <c r="AE223" s="32">
        <v>338615.1294011435</v>
      </c>
      <c r="AF223" s="25">
        <f t="shared" si="62"/>
        <v>12349.58014474083</v>
      </c>
      <c r="AG223" s="26"/>
      <c r="AH223" s="27">
        <f t="shared" si="63"/>
        <v>5798394511.193263</v>
      </c>
      <c r="AI223" s="21">
        <f t="shared" si="64"/>
        <v>0.5011882688199412</v>
      </c>
      <c r="AJ223" s="21">
        <f t="shared" si="65"/>
        <v>2.1539790671176213</v>
      </c>
      <c r="AK223" s="21">
        <f t="shared" si="66"/>
        <v>0.8595311468336695</v>
      </c>
      <c r="AL223" s="21">
        <f t="shared" si="67"/>
        <v>0.8963636208206887</v>
      </c>
      <c r="AM223" s="21">
        <f t="shared" si="75"/>
        <v>3.5509999999999997</v>
      </c>
    </row>
    <row r="224" spans="1:39" ht="12.75">
      <c r="A224" s="12" t="s">
        <v>486</v>
      </c>
      <c r="B224" s="13" t="s">
        <v>487</v>
      </c>
      <c r="C224" s="14" t="s">
        <v>488</v>
      </c>
      <c r="D224" s="15"/>
      <c r="E224" s="15"/>
      <c r="F224" s="33">
        <v>466000228</v>
      </c>
      <c r="G224" s="31">
        <v>96.89</v>
      </c>
      <c r="H224" s="18">
        <f t="shared" si="68"/>
        <v>0.9689</v>
      </c>
      <c r="I224" s="16">
        <v>2726608.8</v>
      </c>
      <c r="J224" s="16">
        <v>209454.57</v>
      </c>
      <c r="L224" s="16">
        <v>198029.62</v>
      </c>
      <c r="M224" s="19">
        <f t="shared" si="69"/>
        <v>3134092.9899999998</v>
      </c>
      <c r="N224" s="16">
        <v>8252815</v>
      </c>
      <c r="Q224" s="19">
        <f t="shared" si="70"/>
        <v>8252815</v>
      </c>
      <c r="R224" s="16">
        <v>4314742.32</v>
      </c>
      <c r="U224" s="20">
        <f t="shared" si="71"/>
        <v>4314742.32</v>
      </c>
      <c r="V224" s="19">
        <f t="shared" si="72"/>
        <v>15701650.309999999</v>
      </c>
      <c r="W224" s="21">
        <f t="shared" si="73"/>
        <v>0.9259099160784103</v>
      </c>
      <c r="X224" s="21">
        <f t="shared" si="74"/>
        <v>0</v>
      </c>
      <c r="Y224" s="21">
        <f t="shared" si="57"/>
        <v>0</v>
      </c>
      <c r="Z224" s="21">
        <f t="shared" si="58"/>
        <v>0.9259099160784103</v>
      </c>
      <c r="AA224" s="22">
        <f t="shared" si="59"/>
        <v>1.770989476854934</v>
      </c>
      <c r="AB224" s="22">
        <f t="shared" si="60"/>
        <v>0.6725518147171378</v>
      </c>
      <c r="AC224" s="23"/>
      <c r="AD224" s="22">
        <f t="shared" si="61"/>
        <v>3.369451207650482</v>
      </c>
      <c r="AE224" s="32">
        <v>153951.86770428016</v>
      </c>
      <c r="AF224" s="25">
        <f t="shared" si="62"/>
        <v>5187.3330655623395</v>
      </c>
      <c r="AG224" s="26"/>
      <c r="AH224" s="27">
        <f t="shared" si="63"/>
        <v>480958022.499742</v>
      </c>
      <c r="AI224" s="21">
        <f t="shared" si="64"/>
        <v>0.6516354532794348</v>
      </c>
      <c r="AJ224" s="21">
        <f t="shared" si="65"/>
        <v>1.7159117041247456</v>
      </c>
      <c r="AK224" s="21">
        <f t="shared" si="66"/>
        <v>0.8971141176883716</v>
      </c>
      <c r="AL224" s="21">
        <f t="shared" si="67"/>
        <v>0.8971141176883716</v>
      </c>
      <c r="AM224" s="21">
        <f t="shared" si="75"/>
        <v>3.2649999999999997</v>
      </c>
    </row>
    <row r="225" spans="1:39" ht="12.75">
      <c r="A225" s="12" t="s">
        <v>489</v>
      </c>
      <c r="B225" s="13" t="s">
        <v>490</v>
      </c>
      <c r="C225" s="14" t="s">
        <v>488</v>
      </c>
      <c r="D225" s="15"/>
      <c r="E225" s="15"/>
      <c r="F225" s="33">
        <v>2872098038</v>
      </c>
      <c r="G225" s="31">
        <v>101.61</v>
      </c>
      <c r="H225" s="18">
        <f t="shared" si="68"/>
        <v>1.0161</v>
      </c>
      <c r="I225" s="16">
        <v>16829124.09</v>
      </c>
      <c r="L225" s="16">
        <v>1222292.85</v>
      </c>
      <c r="M225" s="19">
        <f t="shared" si="69"/>
        <v>18051416.94</v>
      </c>
      <c r="N225" s="16">
        <v>37326922</v>
      </c>
      <c r="Q225" s="19">
        <f t="shared" si="70"/>
        <v>37326922</v>
      </c>
      <c r="R225" s="16">
        <v>20539455.56</v>
      </c>
      <c r="T225" s="16">
        <v>1008005.73</v>
      </c>
      <c r="U225" s="20">
        <f t="shared" si="71"/>
        <v>21547461.29</v>
      </c>
      <c r="V225" s="19">
        <f t="shared" si="72"/>
        <v>76925800.23</v>
      </c>
      <c r="W225" s="21">
        <f t="shared" si="73"/>
        <v>0.7151376898785374</v>
      </c>
      <c r="X225" s="21">
        <f t="shared" si="74"/>
        <v>0.03509649450204457</v>
      </c>
      <c r="Y225" s="21">
        <f t="shared" si="57"/>
        <v>0</v>
      </c>
      <c r="Z225" s="21">
        <f t="shared" si="58"/>
        <v>0.7502341843805821</v>
      </c>
      <c r="AA225" s="22">
        <f t="shared" si="59"/>
        <v>1.2996395494212583</v>
      </c>
      <c r="AB225" s="22">
        <f t="shared" si="60"/>
        <v>0.6285097758212389</v>
      </c>
      <c r="AC225" s="23"/>
      <c r="AD225" s="22">
        <f t="shared" si="61"/>
        <v>2.6783835096230795</v>
      </c>
      <c r="AE225" s="32">
        <v>178515.68298460325</v>
      </c>
      <c r="AF225" s="25">
        <f t="shared" si="62"/>
        <v>4781.334615150627</v>
      </c>
      <c r="AG225" s="26"/>
      <c r="AH225" s="27">
        <f t="shared" si="63"/>
        <v>2826589939.966539</v>
      </c>
      <c r="AI225" s="21">
        <f t="shared" si="64"/>
        <v>0.6386287832119608</v>
      </c>
      <c r="AJ225" s="21">
        <f t="shared" si="65"/>
        <v>1.3205637461669406</v>
      </c>
      <c r="AK225" s="21">
        <f t="shared" si="66"/>
        <v>0.7266514066855818</v>
      </c>
      <c r="AL225" s="21">
        <f t="shared" si="67"/>
        <v>0.7623129547491093</v>
      </c>
      <c r="AM225" s="21">
        <f t="shared" si="75"/>
        <v>2.722</v>
      </c>
    </row>
    <row r="226" spans="1:39" ht="12.75">
      <c r="A226" s="12" t="s">
        <v>491</v>
      </c>
      <c r="B226" s="13" t="s">
        <v>492</v>
      </c>
      <c r="C226" s="14" t="s">
        <v>488</v>
      </c>
      <c r="D226" s="15"/>
      <c r="E226" s="15"/>
      <c r="F226" s="33">
        <v>1030313997</v>
      </c>
      <c r="G226" s="31">
        <v>96.26</v>
      </c>
      <c r="H226" s="18">
        <f t="shared" si="68"/>
        <v>0.9626</v>
      </c>
      <c r="I226" s="16">
        <v>6135299.92</v>
      </c>
      <c r="J226" s="16">
        <v>471456.61</v>
      </c>
      <c r="L226" s="16">
        <v>445718.9</v>
      </c>
      <c r="M226" s="19">
        <f t="shared" si="69"/>
        <v>7052475.430000001</v>
      </c>
      <c r="N226" s="16">
        <v>11225367</v>
      </c>
      <c r="O226" s="16">
        <v>7424043</v>
      </c>
      <c r="Q226" s="19">
        <f t="shared" si="70"/>
        <v>18649410</v>
      </c>
      <c r="R226" s="16">
        <v>2989177.59</v>
      </c>
      <c r="S226" s="16">
        <v>314000</v>
      </c>
      <c r="U226" s="20">
        <f t="shared" si="71"/>
        <v>3303177.59</v>
      </c>
      <c r="V226" s="19">
        <f t="shared" si="72"/>
        <v>29005063.019999996</v>
      </c>
      <c r="W226" s="21">
        <f t="shared" si="73"/>
        <v>0.2901229720943022</v>
      </c>
      <c r="X226" s="21">
        <f t="shared" si="74"/>
        <v>0</v>
      </c>
      <c r="Y226" s="21">
        <f t="shared" si="57"/>
        <v>0.030476146195653402</v>
      </c>
      <c r="Z226" s="21">
        <f t="shared" si="58"/>
        <v>0.32059911828995563</v>
      </c>
      <c r="AA226" s="22">
        <f t="shared" si="59"/>
        <v>1.8100705274607658</v>
      </c>
      <c r="AB226" s="22">
        <f t="shared" si="60"/>
        <v>0.6844976823118905</v>
      </c>
      <c r="AC226" s="23"/>
      <c r="AD226" s="22">
        <f t="shared" si="61"/>
        <v>2.8151673280626115</v>
      </c>
      <c r="AE226" s="32">
        <v>266319.88603988604</v>
      </c>
      <c r="AF226" s="25">
        <f t="shared" si="62"/>
        <v>7497.350419928452</v>
      </c>
      <c r="AG226" s="26"/>
      <c r="AH226" s="27">
        <f t="shared" si="63"/>
        <v>1070344896.1146894</v>
      </c>
      <c r="AI226" s="21">
        <f t="shared" si="64"/>
        <v>0.6588974689934258</v>
      </c>
      <c r="AJ226" s="21">
        <f t="shared" si="65"/>
        <v>1.7423738897337333</v>
      </c>
      <c r="AK226" s="21">
        <f t="shared" si="66"/>
        <v>0.2792723729379753</v>
      </c>
      <c r="AL226" s="21">
        <f t="shared" si="67"/>
        <v>0.3086087112659113</v>
      </c>
      <c r="AM226" s="21">
        <f t="shared" si="75"/>
        <v>2.71</v>
      </c>
    </row>
    <row r="227" spans="1:39" ht="12.75">
      <c r="A227" s="12" t="s">
        <v>493</v>
      </c>
      <c r="B227" s="13" t="s">
        <v>494</v>
      </c>
      <c r="C227" s="14" t="s">
        <v>488</v>
      </c>
      <c r="D227" s="15"/>
      <c r="E227" s="15"/>
      <c r="F227" s="33">
        <v>351151305</v>
      </c>
      <c r="G227" s="31">
        <v>97.56</v>
      </c>
      <c r="H227" s="18">
        <f t="shared" si="68"/>
        <v>0.9756</v>
      </c>
      <c r="I227" s="16">
        <v>2095130.8599999999</v>
      </c>
      <c r="J227" s="16">
        <v>160968.45</v>
      </c>
      <c r="L227" s="16">
        <v>152158.18</v>
      </c>
      <c r="M227" s="19">
        <f t="shared" si="69"/>
        <v>2408257.49</v>
      </c>
      <c r="N227" s="16">
        <v>2505910</v>
      </c>
      <c r="O227" s="16">
        <v>2813332</v>
      </c>
      <c r="Q227" s="19">
        <f t="shared" si="70"/>
        <v>5319242</v>
      </c>
      <c r="R227" s="16">
        <v>2686000</v>
      </c>
      <c r="U227" s="20">
        <f t="shared" si="71"/>
        <v>2686000</v>
      </c>
      <c r="V227" s="19">
        <f t="shared" si="72"/>
        <v>10413499.49</v>
      </c>
      <c r="W227" s="21">
        <f t="shared" si="73"/>
        <v>0.7649124356806819</v>
      </c>
      <c r="X227" s="21">
        <f t="shared" si="74"/>
        <v>0</v>
      </c>
      <c r="Y227" s="21">
        <f t="shared" si="57"/>
        <v>0</v>
      </c>
      <c r="Z227" s="21">
        <f t="shared" si="58"/>
        <v>0.7649124356806819</v>
      </c>
      <c r="AA227" s="22">
        <f t="shared" si="59"/>
        <v>1.5148005786280645</v>
      </c>
      <c r="AB227" s="22">
        <f t="shared" si="60"/>
        <v>0.6858176107305084</v>
      </c>
      <c r="AC227" s="35"/>
      <c r="AD227" s="22">
        <f t="shared" si="61"/>
        <v>2.965530625039255</v>
      </c>
      <c r="AE227" s="32">
        <v>201554.71698113208</v>
      </c>
      <c r="AF227" s="25">
        <f t="shared" si="62"/>
        <v>5977.166858286667</v>
      </c>
      <c r="AG227" s="26"/>
      <c r="AH227" s="27">
        <f t="shared" si="63"/>
        <v>359933686.9618696</v>
      </c>
      <c r="AI227" s="21">
        <f t="shared" si="64"/>
        <v>0.6690836610286841</v>
      </c>
      <c r="AJ227" s="21">
        <f t="shared" si="65"/>
        <v>1.47783944450954</v>
      </c>
      <c r="AK227" s="21">
        <f t="shared" si="66"/>
        <v>0.7462485722500732</v>
      </c>
      <c r="AL227" s="21">
        <f t="shared" si="67"/>
        <v>0.7462485722500732</v>
      </c>
      <c r="AM227" s="21">
        <f t="shared" si="75"/>
        <v>2.8930000000000002</v>
      </c>
    </row>
    <row r="228" spans="1:39" ht="12.75">
      <c r="A228" s="12" t="s">
        <v>495</v>
      </c>
      <c r="B228" s="13" t="s">
        <v>496</v>
      </c>
      <c r="C228" s="14" t="s">
        <v>488</v>
      </c>
      <c r="D228" s="15"/>
      <c r="E228" s="15"/>
      <c r="F228" s="33">
        <v>1246127735</v>
      </c>
      <c r="G228" s="31">
        <v>96.87</v>
      </c>
      <c r="H228" s="18">
        <f t="shared" si="68"/>
        <v>0.9687</v>
      </c>
      <c r="I228" s="16">
        <v>7393288.359999999</v>
      </c>
      <c r="L228" s="16">
        <v>537133.54</v>
      </c>
      <c r="M228" s="19">
        <f t="shared" si="69"/>
        <v>7930421.899999999</v>
      </c>
      <c r="N228" s="16">
        <v>9498162</v>
      </c>
      <c r="O228" s="16">
        <v>10840705</v>
      </c>
      <c r="Q228" s="19">
        <f t="shared" si="70"/>
        <v>20338867</v>
      </c>
      <c r="R228" s="16">
        <v>7135238.13</v>
      </c>
      <c r="S228" s="16">
        <v>124612.77</v>
      </c>
      <c r="T228" s="16">
        <v>436870</v>
      </c>
      <c r="U228" s="20">
        <f t="shared" si="71"/>
        <v>7696720.899999999</v>
      </c>
      <c r="V228" s="19">
        <f t="shared" si="72"/>
        <v>35966009.8</v>
      </c>
      <c r="W228" s="21">
        <f t="shared" si="73"/>
        <v>0.5725928353564813</v>
      </c>
      <c r="X228" s="21">
        <f t="shared" si="74"/>
        <v>0.035058203724195255</v>
      </c>
      <c r="Y228" s="21">
        <f t="shared" si="57"/>
        <v>0.009999999719129918</v>
      </c>
      <c r="Z228" s="21">
        <f t="shared" si="58"/>
        <v>0.6176510387998064</v>
      </c>
      <c r="AA228" s="22">
        <f t="shared" si="59"/>
        <v>1.632165501877703</v>
      </c>
      <c r="AB228" s="22">
        <f t="shared" si="60"/>
        <v>0.6364052157141017</v>
      </c>
      <c r="AC228" s="23"/>
      <c r="AD228" s="22">
        <f t="shared" si="61"/>
        <v>2.8862217563916106</v>
      </c>
      <c r="AE228" s="32">
        <v>185803.15000851353</v>
      </c>
      <c r="AF228" s="25">
        <f t="shared" si="62"/>
        <v>5362.6909396066585</v>
      </c>
      <c r="AG228" s="26"/>
      <c r="AH228" s="27">
        <f t="shared" si="63"/>
        <v>1286391798.2863631</v>
      </c>
      <c r="AI228" s="21">
        <f t="shared" si="64"/>
        <v>0.6164857324622504</v>
      </c>
      <c r="AJ228" s="21">
        <f t="shared" si="65"/>
        <v>1.5810787216689308</v>
      </c>
      <c r="AK228" s="21">
        <f t="shared" si="66"/>
        <v>0.5546706796098234</v>
      </c>
      <c r="AL228" s="21">
        <f t="shared" si="67"/>
        <v>0.5983185612853725</v>
      </c>
      <c r="AM228" s="21">
        <f t="shared" si="75"/>
        <v>2.795</v>
      </c>
    </row>
    <row r="229" spans="1:39" ht="12.75">
      <c r="A229" s="12" t="s">
        <v>497</v>
      </c>
      <c r="B229" s="13" t="s">
        <v>498</v>
      </c>
      <c r="C229" s="14" t="s">
        <v>488</v>
      </c>
      <c r="D229" s="15"/>
      <c r="E229" s="15"/>
      <c r="F229" s="33">
        <v>1191800382</v>
      </c>
      <c r="G229" s="31">
        <v>104.18</v>
      </c>
      <c r="H229" s="18">
        <f t="shared" si="68"/>
        <v>1.0418</v>
      </c>
      <c r="I229" s="16">
        <v>6740640.34</v>
      </c>
      <c r="J229" s="16">
        <v>518066.04</v>
      </c>
      <c r="L229" s="16">
        <v>489818.9</v>
      </c>
      <c r="M229" s="19">
        <f t="shared" si="69"/>
        <v>7748525.28</v>
      </c>
      <c r="N229" s="16">
        <v>18846698</v>
      </c>
      <c r="Q229" s="19">
        <f t="shared" si="70"/>
        <v>18846698</v>
      </c>
      <c r="R229" s="16">
        <v>12335000</v>
      </c>
      <c r="U229" s="20">
        <f t="shared" si="71"/>
        <v>12335000</v>
      </c>
      <c r="V229" s="19">
        <f t="shared" si="72"/>
        <v>38930223.28</v>
      </c>
      <c r="W229" s="21">
        <f t="shared" si="73"/>
        <v>1.0349887603912515</v>
      </c>
      <c r="X229" s="21">
        <f t="shared" si="74"/>
        <v>0</v>
      </c>
      <c r="Y229" s="21">
        <f t="shared" si="57"/>
        <v>0</v>
      </c>
      <c r="Z229" s="21">
        <f t="shared" si="58"/>
        <v>1.0349887603912515</v>
      </c>
      <c r="AA229" s="22">
        <f t="shared" si="59"/>
        <v>1.5813636481952393</v>
      </c>
      <c r="AB229" s="22">
        <f t="shared" si="60"/>
        <v>0.6501529448242784</v>
      </c>
      <c r="AC229" s="23"/>
      <c r="AD229" s="22">
        <f t="shared" si="61"/>
        <v>3.2665053534107695</v>
      </c>
      <c r="AE229" s="32">
        <v>187988.50284270372</v>
      </c>
      <c r="AF229" s="25">
        <f t="shared" si="62"/>
        <v>6140.654509153674</v>
      </c>
      <c r="AG229" s="26"/>
      <c r="AH229" s="27">
        <f t="shared" si="63"/>
        <v>1143981937.03206</v>
      </c>
      <c r="AI229" s="21">
        <f t="shared" si="64"/>
        <v>0.6773293379179334</v>
      </c>
      <c r="AJ229" s="21">
        <f t="shared" si="65"/>
        <v>1.6474646486898004</v>
      </c>
      <c r="AK229" s="21">
        <f t="shared" si="66"/>
        <v>1.0782512905756059</v>
      </c>
      <c r="AL229" s="21">
        <f t="shared" si="67"/>
        <v>1.0782512905756059</v>
      </c>
      <c r="AM229" s="21">
        <f t="shared" si="75"/>
        <v>3.402</v>
      </c>
    </row>
    <row r="230" spans="1:39" ht="12.75">
      <c r="A230" s="12" t="s">
        <v>499</v>
      </c>
      <c r="B230" s="13" t="s">
        <v>425</v>
      </c>
      <c r="C230" s="14" t="s">
        <v>488</v>
      </c>
      <c r="D230" s="15"/>
      <c r="E230" s="15"/>
      <c r="F230" s="33">
        <v>872335585</v>
      </c>
      <c r="G230" s="31">
        <v>91.44</v>
      </c>
      <c r="H230" s="18">
        <f t="shared" si="68"/>
        <v>0.9144</v>
      </c>
      <c r="I230" s="16">
        <v>5984530.899999999</v>
      </c>
      <c r="J230" s="16">
        <v>459989.54</v>
      </c>
      <c r="L230" s="16">
        <v>434902.56</v>
      </c>
      <c r="M230" s="19">
        <f t="shared" si="69"/>
        <v>6879422.999999999</v>
      </c>
      <c r="N230" s="16">
        <v>9506635</v>
      </c>
      <c r="Q230" s="19">
        <f t="shared" si="70"/>
        <v>9506635</v>
      </c>
      <c r="R230" s="16">
        <v>7933551.64</v>
      </c>
      <c r="U230" s="20">
        <f t="shared" si="71"/>
        <v>7933551.64</v>
      </c>
      <c r="V230" s="19">
        <f t="shared" si="72"/>
        <v>24319609.639999997</v>
      </c>
      <c r="W230" s="21">
        <f t="shared" si="73"/>
        <v>0.9094609662174907</v>
      </c>
      <c r="X230" s="21">
        <f t="shared" si="74"/>
        <v>0</v>
      </c>
      <c r="Y230" s="21">
        <f t="shared" si="57"/>
        <v>0</v>
      </c>
      <c r="Z230" s="21">
        <f t="shared" si="58"/>
        <v>0.9094609662174907</v>
      </c>
      <c r="AA230" s="22">
        <f t="shared" si="59"/>
        <v>1.0897910349490099</v>
      </c>
      <c r="AB230" s="22">
        <f t="shared" si="60"/>
        <v>0.7886211589087012</v>
      </c>
      <c r="AC230" s="23"/>
      <c r="AD230" s="22">
        <f t="shared" si="61"/>
        <v>2.787873160075202</v>
      </c>
      <c r="AE230" s="32">
        <v>161550.7027027027</v>
      </c>
      <c r="AF230" s="25">
        <f t="shared" si="62"/>
        <v>4503.828680561532</v>
      </c>
      <c r="AG230" s="26"/>
      <c r="AH230" s="27">
        <f t="shared" si="63"/>
        <v>953997796.3692038</v>
      </c>
      <c r="AI230" s="21">
        <f t="shared" si="64"/>
        <v>0.7211151877061165</v>
      </c>
      <c r="AJ230" s="21">
        <f t="shared" si="65"/>
        <v>0.9965049223573746</v>
      </c>
      <c r="AK230" s="21">
        <f t="shared" si="66"/>
        <v>0.8316111075092735</v>
      </c>
      <c r="AL230" s="21">
        <f t="shared" si="67"/>
        <v>0.8316111075092735</v>
      </c>
      <c r="AM230" s="21">
        <f t="shared" si="75"/>
        <v>2.55</v>
      </c>
    </row>
    <row r="231" spans="1:39" ht="12.75">
      <c r="A231" s="12" t="s">
        <v>500</v>
      </c>
      <c r="B231" s="13" t="s">
        <v>501</v>
      </c>
      <c r="C231" s="14" t="s">
        <v>488</v>
      </c>
      <c r="D231" s="15"/>
      <c r="E231" s="15"/>
      <c r="F231" s="33">
        <v>1349931288</v>
      </c>
      <c r="G231" s="31">
        <v>98.17</v>
      </c>
      <c r="H231" s="18">
        <f t="shared" si="68"/>
        <v>0.9817</v>
      </c>
      <c r="I231" s="16">
        <v>7736251.17</v>
      </c>
      <c r="J231" s="16">
        <v>594461.77</v>
      </c>
      <c r="L231" s="16">
        <v>561972.88</v>
      </c>
      <c r="M231" s="19">
        <f t="shared" si="69"/>
        <v>8892685.82</v>
      </c>
      <c r="N231" s="16">
        <v>11849143</v>
      </c>
      <c r="O231" s="16">
        <v>9021723</v>
      </c>
      <c r="Q231" s="19">
        <f t="shared" si="70"/>
        <v>20870866</v>
      </c>
      <c r="R231" s="16">
        <v>4935750.69</v>
      </c>
      <c r="S231" s="16">
        <v>809959</v>
      </c>
      <c r="U231" s="20">
        <f t="shared" si="71"/>
        <v>5745709.69</v>
      </c>
      <c r="V231" s="19">
        <f t="shared" si="72"/>
        <v>35509261.51</v>
      </c>
      <c r="W231" s="21">
        <f t="shared" si="73"/>
        <v>0.3656297719651047</v>
      </c>
      <c r="X231" s="21">
        <f t="shared" si="74"/>
        <v>0</v>
      </c>
      <c r="Y231" s="21">
        <f t="shared" si="57"/>
        <v>0.06000001683048626</v>
      </c>
      <c r="Z231" s="21">
        <f t="shared" si="58"/>
        <v>0.42562978879559094</v>
      </c>
      <c r="AA231" s="22">
        <f t="shared" si="59"/>
        <v>1.5460687655385317</v>
      </c>
      <c r="AB231" s="22">
        <f t="shared" si="60"/>
        <v>0.65875099711001</v>
      </c>
      <c r="AC231" s="23"/>
      <c r="AD231" s="22">
        <f t="shared" si="61"/>
        <v>2.630449551444132</v>
      </c>
      <c r="AE231" s="32">
        <v>312800.2310654686</v>
      </c>
      <c r="AF231" s="25">
        <f t="shared" si="62"/>
        <v>8228.052274977827</v>
      </c>
      <c r="AG231" s="26"/>
      <c r="AH231" s="27">
        <f t="shared" si="63"/>
        <v>1375095536.3145564</v>
      </c>
      <c r="AI231" s="21">
        <f t="shared" si="64"/>
        <v>0.6466958538628967</v>
      </c>
      <c r="AJ231" s="21">
        <f t="shared" si="65"/>
        <v>1.5177757071291766</v>
      </c>
      <c r="AK231" s="21">
        <f t="shared" si="66"/>
        <v>0.3589387471381432</v>
      </c>
      <c r="AL231" s="21">
        <f t="shared" si="67"/>
        <v>0.41784076366063166</v>
      </c>
      <c r="AM231" s="21">
        <f t="shared" si="75"/>
        <v>2.583</v>
      </c>
    </row>
    <row r="232" spans="1:39" ht="12.75">
      <c r="A232" s="12" t="s">
        <v>502</v>
      </c>
      <c r="B232" s="13" t="s">
        <v>503</v>
      </c>
      <c r="C232" s="14" t="s">
        <v>488</v>
      </c>
      <c r="D232" s="15"/>
      <c r="E232" s="15"/>
      <c r="F232" s="33">
        <v>1048963089</v>
      </c>
      <c r="G232" s="31">
        <v>90.45</v>
      </c>
      <c r="H232" s="18">
        <f t="shared" si="68"/>
        <v>0.9045000000000001</v>
      </c>
      <c r="I232" s="16">
        <v>6615211.38</v>
      </c>
      <c r="J232" s="16">
        <v>508372.56</v>
      </c>
      <c r="L232" s="16">
        <v>480578.39</v>
      </c>
      <c r="M232" s="19">
        <f t="shared" si="69"/>
        <v>7604162.329999999</v>
      </c>
      <c r="N232" s="16">
        <v>12217340</v>
      </c>
      <c r="Q232" s="19">
        <f t="shared" si="70"/>
        <v>12217340</v>
      </c>
      <c r="R232" s="16">
        <v>2191579.89</v>
      </c>
      <c r="S232" s="16">
        <v>61430.15</v>
      </c>
      <c r="U232" s="20">
        <f t="shared" si="71"/>
        <v>2253010.04</v>
      </c>
      <c r="V232" s="19">
        <f t="shared" si="72"/>
        <v>22074512.37</v>
      </c>
      <c r="W232" s="21">
        <f t="shared" si="73"/>
        <v>0.208928218064306</v>
      </c>
      <c r="X232" s="21">
        <f t="shared" si="74"/>
        <v>0</v>
      </c>
      <c r="Y232" s="21">
        <f t="shared" si="57"/>
        <v>0.005856273747302466</v>
      </c>
      <c r="Z232" s="21">
        <f t="shared" si="58"/>
        <v>0.21478449181160844</v>
      </c>
      <c r="AA232" s="22">
        <f t="shared" si="59"/>
        <v>1.1647063779572133</v>
      </c>
      <c r="AB232" s="22">
        <f t="shared" si="60"/>
        <v>0.7249218213435152</v>
      </c>
      <c r="AC232" s="23"/>
      <c r="AD232" s="22">
        <f t="shared" si="61"/>
        <v>2.104412691112337</v>
      </c>
      <c r="AE232" s="32">
        <v>186524.1905642923</v>
      </c>
      <c r="AF232" s="25">
        <f t="shared" si="62"/>
        <v>3925.2387382295274</v>
      </c>
      <c r="AG232" s="26"/>
      <c r="AH232" s="27">
        <f t="shared" si="63"/>
        <v>1159715963.5157545</v>
      </c>
      <c r="AI232" s="21">
        <f t="shared" si="64"/>
        <v>0.6556917874052096</v>
      </c>
      <c r="AJ232" s="21">
        <f t="shared" si="65"/>
        <v>1.0534769188622994</v>
      </c>
      <c r="AK232" s="21">
        <f t="shared" si="66"/>
        <v>0.18897557323916478</v>
      </c>
      <c r="AL232" s="21">
        <f t="shared" si="67"/>
        <v>0.19427257284359986</v>
      </c>
      <c r="AM232" s="21">
        <f t="shared" si="75"/>
        <v>1.903</v>
      </c>
    </row>
    <row r="233" spans="1:39" ht="12.75">
      <c r="A233" s="12" t="s">
        <v>504</v>
      </c>
      <c r="B233" s="13" t="s">
        <v>505</v>
      </c>
      <c r="C233" s="14" t="s">
        <v>488</v>
      </c>
      <c r="D233" s="15"/>
      <c r="E233" s="15"/>
      <c r="F233" s="33">
        <v>1335094820</v>
      </c>
      <c r="G233" s="31">
        <v>97.52</v>
      </c>
      <c r="H233" s="18">
        <f t="shared" si="68"/>
        <v>0.9752</v>
      </c>
      <c r="I233" s="16">
        <v>7742246.399999999</v>
      </c>
      <c r="J233" s="16">
        <v>594900.21</v>
      </c>
      <c r="L233" s="16">
        <v>562373.16</v>
      </c>
      <c r="M233" s="19">
        <f t="shared" si="69"/>
        <v>8899519.77</v>
      </c>
      <c r="N233" s="16">
        <v>12798057</v>
      </c>
      <c r="O233" s="16">
        <v>9640454</v>
      </c>
      <c r="Q233" s="19">
        <f t="shared" si="70"/>
        <v>22438511</v>
      </c>
      <c r="R233" s="16">
        <v>7969770.65</v>
      </c>
      <c r="S233" s="16">
        <v>273000</v>
      </c>
      <c r="U233" s="20">
        <f t="shared" si="71"/>
        <v>8242770.65</v>
      </c>
      <c r="V233" s="19">
        <f t="shared" si="72"/>
        <v>39580801.42</v>
      </c>
      <c r="W233" s="21">
        <f t="shared" si="73"/>
        <v>0.5969441668570027</v>
      </c>
      <c r="X233" s="21">
        <f t="shared" si="74"/>
        <v>0</v>
      </c>
      <c r="Y233" s="21">
        <f t="shared" si="57"/>
        <v>0.020447985859161674</v>
      </c>
      <c r="Z233" s="21">
        <f t="shared" si="58"/>
        <v>0.6173921527161644</v>
      </c>
      <c r="AA233" s="22">
        <f t="shared" si="59"/>
        <v>1.6806679693356912</v>
      </c>
      <c r="AB233" s="22">
        <f t="shared" si="60"/>
        <v>0.6665833494882408</v>
      </c>
      <c r="AC233" s="23"/>
      <c r="AD233" s="22">
        <f t="shared" si="61"/>
        <v>2.9646434715400964</v>
      </c>
      <c r="AE233" s="32">
        <v>205500.91608647857</v>
      </c>
      <c r="AF233" s="25">
        <f t="shared" si="62"/>
        <v>6092.369492712879</v>
      </c>
      <c r="AG233" s="26"/>
      <c r="AH233" s="27">
        <f t="shared" si="63"/>
        <v>1369047190.3199344</v>
      </c>
      <c r="AI233" s="21">
        <f t="shared" si="64"/>
        <v>0.6500520824209324</v>
      </c>
      <c r="AJ233" s="21">
        <f t="shared" si="65"/>
        <v>1.6389874036961658</v>
      </c>
      <c r="AK233" s="21">
        <f t="shared" si="66"/>
        <v>0.582139951518949</v>
      </c>
      <c r="AL233" s="21">
        <f t="shared" si="67"/>
        <v>0.6020808273288035</v>
      </c>
      <c r="AM233" s="21">
        <f t="shared" si="75"/>
        <v>2.891</v>
      </c>
    </row>
    <row r="234" spans="1:39" ht="12.75">
      <c r="A234" s="12" t="s">
        <v>506</v>
      </c>
      <c r="B234" s="13" t="s">
        <v>507</v>
      </c>
      <c r="C234" s="14" t="s">
        <v>488</v>
      </c>
      <c r="D234" s="15"/>
      <c r="E234" s="15"/>
      <c r="F234" s="33">
        <v>2715189371</v>
      </c>
      <c r="G234" s="31">
        <v>103.44</v>
      </c>
      <c r="H234" s="18">
        <f t="shared" si="68"/>
        <v>1.0344</v>
      </c>
      <c r="I234" s="16">
        <v>14073071.07</v>
      </c>
      <c r="L234" s="16">
        <v>1021534.56</v>
      </c>
      <c r="M234" s="19">
        <f t="shared" si="69"/>
        <v>15094605.63</v>
      </c>
      <c r="N234" s="16">
        <v>47351263</v>
      </c>
      <c r="Q234" s="19">
        <f t="shared" si="70"/>
        <v>47351263</v>
      </c>
      <c r="R234" s="16">
        <v>21537167.39</v>
      </c>
      <c r="S234" s="16">
        <v>68377</v>
      </c>
      <c r="T234" s="16">
        <v>885760.66</v>
      </c>
      <c r="U234" s="20">
        <f t="shared" si="71"/>
        <v>22491305.05</v>
      </c>
      <c r="V234" s="19">
        <f t="shared" si="72"/>
        <v>84937173.68</v>
      </c>
      <c r="W234" s="21">
        <f t="shared" si="73"/>
        <v>0.7932105075259592</v>
      </c>
      <c r="X234" s="21">
        <f t="shared" si="74"/>
        <v>0.03262242661453023</v>
      </c>
      <c r="Y234" s="21">
        <f t="shared" si="57"/>
        <v>0.002518314218901677</v>
      </c>
      <c r="Z234" s="21">
        <f t="shared" si="58"/>
        <v>0.8283512483593911</v>
      </c>
      <c r="AA234" s="22">
        <f t="shared" si="59"/>
        <v>1.7439396126746256</v>
      </c>
      <c r="AB234" s="22">
        <f t="shared" si="60"/>
        <v>0.5559319652330799</v>
      </c>
      <c r="AC234" s="23"/>
      <c r="AD234" s="22">
        <f t="shared" si="61"/>
        <v>3.128222826267097</v>
      </c>
      <c r="AE234" s="32">
        <v>208216.97163769443</v>
      </c>
      <c r="AF234" s="25">
        <f t="shared" si="62"/>
        <v>6513.490834932444</v>
      </c>
      <c r="AG234" s="26"/>
      <c r="AH234" s="27">
        <f t="shared" si="63"/>
        <v>2624893050.0773396</v>
      </c>
      <c r="AI234" s="21">
        <f t="shared" si="64"/>
        <v>0.5750560248370978</v>
      </c>
      <c r="AJ234" s="21">
        <f t="shared" si="65"/>
        <v>1.8039311353506324</v>
      </c>
      <c r="AK234" s="21">
        <f t="shared" si="66"/>
        <v>0.8204969489848523</v>
      </c>
      <c r="AL234" s="21">
        <f t="shared" si="67"/>
        <v>0.8568465313029542</v>
      </c>
      <c r="AM234" s="21">
        <f t="shared" si="75"/>
        <v>3.2359999999999998</v>
      </c>
    </row>
    <row r="235" spans="1:39" ht="12.75">
      <c r="A235" s="12" t="s">
        <v>508</v>
      </c>
      <c r="B235" s="13" t="s">
        <v>509</v>
      </c>
      <c r="C235" s="14" t="s">
        <v>488</v>
      </c>
      <c r="D235" s="15"/>
      <c r="E235" s="15"/>
      <c r="F235" s="33">
        <v>177431201</v>
      </c>
      <c r="G235" s="31">
        <v>109.03</v>
      </c>
      <c r="H235" s="18">
        <f t="shared" si="68"/>
        <v>1.0903</v>
      </c>
      <c r="I235" s="16">
        <v>983210.59</v>
      </c>
      <c r="J235" s="16">
        <v>75562.86</v>
      </c>
      <c r="L235" s="16">
        <v>71437.02</v>
      </c>
      <c r="M235" s="19">
        <f t="shared" si="69"/>
        <v>1130210.47</v>
      </c>
      <c r="N235" s="16">
        <v>2010109</v>
      </c>
      <c r="O235" s="16">
        <v>1911038</v>
      </c>
      <c r="Q235" s="19">
        <f t="shared" si="70"/>
        <v>3921147</v>
      </c>
      <c r="R235" s="16">
        <v>1498000</v>
      </c>
      <c r="U235" s="20">
        <f t="shared" si="71"/>
        <v>1498000</v>
      </c>
      <c r="V235" s="19">
        <f t="shared" si="72"/>
        <v>6549357.47</v>
      </c>
      <c r="W235" s="21">
        <f t="shared" si="73"/>
        <v>0.8442709013732033</v>
      </c>
      <c r="X235" s="21">
        <f t="shared" si="74"/>
        <v>0</v>
      </c>
      <c r="Y235" s="21">
        <f t="shared" si="57"/>
        <v>0</v>
      </c>
      <c r="Z235" s="21">
        <f t="shared" si="58"/>
        <v>0.8442709013732033</v>
      </c>
      <c r="AA235" s="22">
        <f t="shared" si="59"/>
        <v>2.209953479377057</v>
      </c>
      <c r="AB235" s="22">
        <f t="shared" si="60"/>
        <v>0.6369851884167768</v>
      </c>
      <c r="AC235" s="23"/>
      <c r="AD235" s="22">
        <f t="shared" si="61"/>
        <v>3.6912095691670372</v>
      </c>
      <c r="AE235" s="32">
        <v>151871.0743801653</v>
      </c>
      <c r="AF235" s="25">
        <f t="shared" si="62"/>
        <v>5605.8796303174495</v>
      </c>
      <c r="AG235" s="26"/>
      <c r="AH235" s="27">
        <f t="shared" si="63"/>
        <v>162736128.58846188</v>
      </c>
      <c r="AI235" s="21">
        <f t="shared" si="64"/>
        <v>0.6945049509308119</v>
      </c>
      <c r="AJ235" s="21">
        <f t="shared" si="65"/>
        <v>2.4095122785648058</v>
      </c>
      <c r="AK235" s="21">
        <f t="shared" si="66"/>
        <v>0.9205085637672035</v>
      </c>
      <c r="AL235" s="21">
        <f t="shared" si="67"/>
        <v>0.9205085637672035</v>
      </c>
      <c r="AM235" s="21">
        <f t="shared" si="75"/>
        <v>4.026</v>
      </c>
    </row>
    <row r="236" spans="1:39" ht="12.75">
      <c r="A236" s="12" t="s">
        <v>510</v>
      </c>
      <c r="B236" s="13" t="s">
        <v>511</v>
      </c>
      <c r="C236" s="14" t="s">
        <v>488</v>
      </c>
      <c r="D236" s="15"/>
      <c r="E236" s="15"/>
      <c r="F236" s="33">
        <v>139858186</v>
      </c>
      <c r="G236" s="31">
        <v>109.34</v>
      </c>
      <c r="H236" s="18">
        <f t="shared" si="68"/>
        <v>1.0934</v>
      </c>
      <c r="I236" s="16">
        <v>689257.83</v>
      </c>
      <c r="J236" s="16">
        <v>52936.82</v>
      </c>
      <c r="L236" s="16">
        <v>50031.93</v>
      </c>
      <c r="M236" s="19">
        <f t="shared" si="69"/>
        <v>792226.58</v>
      </c>
      <c r="N236" s="16">
        <v>1950610</v>
      </c>
      <c r="Q236" s="19">
        <f t="shared" si="70"/>
        <v>1950610</v>
      </c>
      <c r="R236" s="16">
        <v>866743.16</v>
      </c>
      <c r="U236" s="20">
        <f t="shared" si="71"/>
        <v>866743.16</v>
      </c>
      <c r="V236" s="19">
        <f t="shared" si="72"/>
        <v>3609579.74</v>
      </c>
      <c r="W236" s="21">
        <f t="shared" si="73"/>
        <v>0.6197300170903117</v>
      </c>
      <c r="X236" s="21">
        <f t="shared" si="74"/>
        <v>0</v>
      </c>
      <c r="Y236" s="21">
        <f t="shared" si="57"/>
        <v>0</v>
      </c>
      <c r="Z236" s="21">
        <f t="shared" si="58"/>
        <v>0.6197300170903117</v>
      </c>
      <c r="AA236" s="22">
        <f t="shared" si="59"/>
        <v>1.39470563417718</v>
      </c>
      <c r="AB236" s="22">
        <f t="shared" si="60"/>
        <v>0.5664499180620003</v>
      </c>
      <c r="AC236" s="23"/>
      <c r="AD236" s="22">
        <f t="shared" si="61"/>
        <v>2.5808855693294923</v>
      </c>
      <c r="AE236" s="32">
        <v>201122.59696458685</v>
      </c>
      <c r="AF236" s="25">
        <f t="shared" si="62"/>
        <v>5190.744081719738</v>
      </c>
      <c r="AG236" s="26"/>
      <c r="AH236" s="27">
        <f t="shared" si="63"/>
        <v>127911273.0931041</v>
      </c>
      <c r="AI236" s="21">
        <f t="shared" si="64"/>
        <v>0.619356340408991</v>
      </c>
      <c r="AJ236" s="21">
        <f t="shared" si="65"/>
        <v>1.5249711404093285</v>
      </c>
      <c r="AK236" s="21">
        <f t="shared" si="66"/>
        <v>0.6776128006865468</v>
      </c>
      <c r="AL236" s="21">
        <f t="shared" si="67"/>
        <v>0.6776128006865468</v>
      </c>
      <c r="AM236" s="21">
        <f t="shared" si="75"/>
        <v>2.822</v>
      </c>
    </row>
    <row r="237" spans="1:39" ht="12.75">
      <c r="A237" s="12" t="s">
        <v>512</v>
      </c>
      <c r="B237" s="13" t="s">
        <v>513</v>
      </c>
      <c r="C237" s="14" t="s">
        <v>488</v>
      </c>
      <c r="D237" s="15"/>
      <c r="E237" s="15"/>
      <c r="F237" s="33">
        <v>400515510</v>
      </c>
      <c r="G237" s="31">
        <v>97.82</v>
      </c>
      <c r="H237" s="18">
        <f t="shared" si="68"/>
        <v>0.9782</v>
      </c>
      <c r="I237" s="16">
        <v>2513037.78</v>
      </c>
      <c r="L237" s="16">
        <v>182620.67</v>
      </c>
      <c r="M237" s="19">
        <f t="shared" si="69"/>
        <v>2695658.4499999997</v>
      </c>
      <c r="N237" s="16">
        <v>5246100</v>
      </c>
      <c r="Q237" s="19">
        <f t="shared" si="70"/>
        <v>5246100</v>
      </c>
      <c r="R237" s="16">
        <v>5096087</v>
      </c>
      <c r="T237" s="16">
        <v>147150</v>
      </c>
      <c r="U237" s="20">
        <f t="shared" si="71"/>
        <v>5243237</v>
      </c>
      <c r="V237" s="19">
        <f t="shared" si="72"/>
        <v>13184995.45</v>
      </c>
      <c r="W237" s="21">
        <f t="shared" si="73"/>
        <v>1.2723819359704698</v>
      </c>
      <c r="X237" s="21">
        <f t="shared" si="74"/>
        <v>0.036740150212909356</v>
      </c>
      <c r="Y237" s="21">
        <f t="shared" si="57"/>
        <v>0</v>
      </c>
      <c r="Z237" s="21">
        <f t="shared" si="58"/>
        <v>1.309122086183379</v>
      </c>
      <c r="AA237" s="22">
        <f t="shared" si="59"/>
        <v>1.3098369149299611</v>
      </c>
      <c r="AB237" s="22">
        <f t="shared" si="60"/>
        <v>0.6730472060869752</v>
      </c>
      <c r="AC237" s="23"/>
      <c r="AD237" s="22">
        <f t="shared" si="61"/>
        <v>3.2920062072003153</v>
      </c>
      <c r="AE237" s="32">
        <v>114077.96352583586</v>
      </c>
      <c r="AF237" s="25">
        <f t="shared" si="62"/>
        <v>3755.4536403182283</v>
      </c>
      <c r="AG237" s="26"/>
      <c r="AH237" s="27">
        <f t="shared" si="63"/>
        <v>409441331.01615214</v>
      </c>
      <c r="AI237" s="21">
        <f t="shared" si="64"/>
        <v>0.6583747769942792</v>
      </c>
      <c r="AJ237" s="21">
        <f t="shared" si="65"/>
        <v>1.281282470184488</v>
      </c>
      <c r="AK237" s="21">
        <f t="shared" si="66"/>
        <v>1.2446440097663134</v>
      </c>
      <c r="AL237" s="21">
        <f t="shared" si="67"/>
        <v>1.2805832247045812</v>
      </c>
      <c r="AM237" s="21">
        <f t="shared" si="75"/>
        <v>3.2199999999999998</v>
      </c>
    </row>
    <row r="238" spans="1:39" ht="12.75">
      <c r="A238" s="12" t="s">
        <v>514</v>
      </c>
      <c r="B238" s="13" t="s">
        <v>515</v>
      </c>
      <c r="C238" s="14" t="s">
        <v>488</v>
      </c>
      <c r="D238" s="15"/>
      <c r="E238" s="15"/>
      <c r="F238" s="33">
        <v>586967743</v>
      </c>
      <c r="G238" s="31">
        <v>93.19</v>
      </c>
      <c r="H238" s="18">
        <f t="shared" si="68"/>
        <v>0.9319</v>
      </c>
      <c r="I238" s="16">
        <v>3789979.54</v>
      </c>
      <c r="L238" s="16">
        <v>275401.71</v>
      </c>
      <c r="M238" s="19">
        <f t="shared" si="69"/>
        <v>4065381.25</v>
      </c>
      <c r="N238" s="16">
        <v>12857843</v>
      </c>
      <c r="Q238" s="19">
        <f t="shared" si="70"/>
        <v>12857843</v>
      </c>
      <c r="R238" s="16">
        <v>5143934.24</v>
      </c>
      <c r="T238" s="16">
        <v>222748.52</v>
      </c>
      <c r="U238" s="20">
        <f t="shared" si="71"/>
        <v>5366682.76</v>
      </c>
      <c r="V238" s="19">
        <f t="shared" si="72"/>
        <v>22289907.009999998</v>
      </c>
      <c r="W238" s="21">
        <f t="shared" si="73"/>
        <v>0.8763572276918121</v>
      </c>
      <c r="X238" s="21">
        <f t="shared" si="74"/>
        <v>0.03794902235368665</v>
      </c>
      <c r="Y238" s="21">
        <f t="shared" si="57"/>
        <v>0</v>
      </c>
      <c r="Z238" s="21">
        <f t="shared" si="58"/>
        <v>0.9143062500454987</v>
      </c>
      <c r="AA238" s="22">
        <f t="shared" si="59"/>
        <v>2.190553595719484</v>
      </c>
      <c r="AB238" s="22">
        <f t="shared" si="60"/>
        <v>0.6926072681987228</v>
      </c>
      <c r="AC238" s="23"/>
      <c r="AD238" s="22">
        <f t="shared" si="61"/>
        <v>3.7974671139637053</v>
      </c>
      <c r="AE238" s="32">
        <v>168647.40368509214</v>
      </c>
      <c r="AF238" s="25">
        <f t="shared" si="62"/>
        <v>6404.3296934949885</v>
      </c>
      <c r="AG238" s="26"/>
      <c r="AH238" s="27">
        <f t="shared" si="63"/>
        <v>629861297.349501</v>
      </c>
      <c r="AI238" s="21">
        <f t="shared" si="64"/>
        <v>0.6454407132343898</v>
      </c>
      <c r="AJ238" s="21">
        <f t="shared" si="65"/>
        <v>2.0413768958509872</v>
      </c>
      <c r="AK238" s="21">
        <f t="shared" si="66"/>
        <v>0.8166773004859996</v>
      </c>
      <c r="AL238" s="21">
        <f t="shared" si="67"/>
        <v>0.8520419944174003</v>
      </c>
      <c r="AM238" s="21">
        <f t="shared" si="75"/>
        <v>3.538</v>
      </c>
    </row>
    <row r="239" spans="1:39" ht="12.75">
      <c r="A239" s="12" t="s">
        <v>516</v>
      </c>
      <c r="B239" s="13" t="s">
        <v>517</v>
      </c>
      <c r="C239" s="14" t="s">
        <v>488</v>
      </c>
      <c r="D239" s="15"/>
      <c r="E239" s="15"/>
      <c r="F239" s="33">
        <v>405587016</v>
      </c>
      <c r="G239" s="31">
        <v>110.35</v>
      </c>
      <c r="H239" s="18">
        <f t="shared" si="68"/>
        <v>1.1035</v>
      </c>
      <c r="I239" s="16">
        <v>2056919.91</v>
      </c>
      <c r="J239" s="16">
        <v>158056.77</v>
      </c>
      <c r="L239" s="16">
        <v>149435.04</v>
      </c>
      <c r="M239" s="19">
        <f t="shared" si="69"/>
        <v>2364411.7199999997</v>
      </c>
      <c r="N239" s="16">
        <v>3606699</v>
      </c>
      <c r="O239" s="16">
        <v>2993244</v>
      </c>
      <c r="Q239" s="19">
        <f t="shared" si="70"/>
        <v>6599943</v>
      </c>
      <c r="R239" s="16">
        <v>694299.49</v>
      </c>
      <c r="U239" s="20">
        <f t="shared" si="71"/>
        <v>694299.49</v>
      </c>
      <c r="V239" s="19">
        <f t="shared" si="72"/>
        <v>9658654.209999999</v>
      </c>
      <c r="W239" s="21">
        <f t="shared" si="73"/>
        <v>0.17118385515575774</v>
      </c>
      <c r="X239" s="21">
        <f t="shared" si="74"/>
        <v>0</v>
      </c>
      <c r="Y239" s="21">
        <f t="shared" si="57"/>
        <v>0</v>
      </c>
      <c r="Z239" s="21">
        <f t="shared" si="58"/>
        <v>0.17118385515575774</v>
      </c>
      <c r="AA239" s="22">
        <f t="shared" si="59"/>
        <v>1.627256973137424</v>
      </c>
      <c r="AB239" s="22">
        <f t="shared" si="60"/>
        <v>0.5829604071941</v>
      </c>
      <c r="AC239" s="23"/>
      <c r="AD239" s="22">
        <f t="shared" si="61"/>
        <v>2.3814012354872816</v>
      </c>
      <c r="AE239" s="32">
        <v>351586.9606903164</v>
      </c>
      <c r="AF239" s="25">
        <f t="shared" si="62"/>
        <v>8372.696225691378</v>
      </c>
      <c r="AG239" s="26"/>
      <c r="AH239" s="27">
        <f t="shared" si="63"/>
        <v>367546004.5310376</v>
      </c>
      <c r="AI239" s="21">
        <f t="shared" si="64"/>
        <v>0.6432968093386894</v>
      </c>
      <c r="AJ239" s="21">
        <f t="shared" si="65"/>
        <v>1.7956780698571473</v>
      </c>
      <c r="AK239" s="21">
        <f t="shared" si="66"/>
        <v>0.18890138416437868</v>
      </c>
      <c r="AL239" s="21">
        <f t="shared" si="67"/>
        <v>0.18890138416437868</v>
      </c>
      <c r="AM239" s="21">
        <f t="shared" si="75"/>
        <v>2.628</v>
      </c>
    </row>
    <row r="240" spans="1:39" ht="12.75">
      <c r="A240" s="12" t="s">
        <v>518</v>
      </c>
      <c r="B240" s="13" t="s">
        <v>519</v>
      </c>
      <c r="C240" s="14" t="s">
        <v>488</v>
      </c>
      <c r="D240" s="15"/>
      <c r="E240" s="15"/>
      <c r="F240" s="33">
        <v>190013917</v>
      </c>
      <c r="G240" s="31">
        <v>105.27</v>
      </c>
      <c r="H240" s="18">
        <f t="shared" si="68"/>
        <v>1.0527</v>
      </c>
      <c r="I240" s="16">
        <v>1079610.6700000002</v>
      </c>
      <c r="J240" s="16">
        <v>82954.91</v>
      </c>
      <c r="L240" s="16">
        <v>78427.85</v>
      </c>
      <c r="M240" s="19">
        <f t="shared" si="69"/>
        <v>1240993.4300000002</v>
      </c>
      <c r="N240" s="16">
        <v>2431928</v>
      </c>
      <c r="O240" s="16">
        <v>1653894</v>
      </c>
      <c r="Q240" s="19">
        <f t="shared" si="70"/>
        <v>4085822</v>
      </c>
      <c r="R240" s="16">
        <v>1524228.38</v>
      </c>
      <c r="U240" s="20">
        <f t="shared" si="71"/>
        <v>1524228.38</v>
      </c>
      <c r="V240" s="19">
        <f t="shared" si="72"/>
        <v>6851043.81</v>
      </c>
      <c r="W240" s="21">
        <f t="shared" si="73"/>
        <v>0.8021667065576045</v>
      </c>
      <c r="X240" s="21">
        <f t="shared" si="74"/>
        <v>0</v>
      </c>
      <c r="Y240" s="21">
        <f t="shared" si="57"/>
        <v>0</v>
      </c>
      <c r="Z240" s="21">
        <f t="shared" si="58"/>
        <v>0.8021667065576045</v>
      </c>
      <c r="AA240" s="22">
        <f t="shared" si="59"/>
        <v>2.150275129584324</v>
      </c>
      <c r="AB240" s="22">
        <f t="shared" si="60"/>
        <v>0.6531065985024666</v>
      </c>
      <c r="AC240" s="23"/>
      <c r="AD240" s="22">
        <f t="shared" si="61"/>
        <v>3.605548434644395</v>
      </c>
      <c r="AE240" s="32">
        <v>186525.87939698494</v>
      </c>
      <c r="AF240" s="25">
        <f t="shared" si="62"/>
        <v>6725.280924804682</v>
      </c>
      <c r="AG240" s="26"/>
      <c r="AH240" s="27">
        <f t="shared" si="63"/>
        <v>180501488.55324405</v>
      </c>
      <c r="AI240" s="21">
        <f t="shared" si="64"/>
        <v>0.6875253162435466</v>
      </c>
      <c r="AJ240" s="21">
        <f t="shared" si="65"/>
        <v>2.2635946289134177</v>
      </c>
      <c r="AK240" s="21">
        <f t="shared" si="66"/>
        <v>0.8444408919931901</v>
      </c>
      <c r="AL240" s="21">
        <f t="shared" si="67"/>
        <v>0.8444408919931901</v>
      </c>
      <c r="AM240" s="21">
        <f t="shared" si="75"/>
        <v>3.796</v>
      </c>
    </row>
    <row r="241" spans="1:39" ht="12.75">
      <c r="A241" s="12" t="s">
        <v>520</v>
      </c>
      <c r="B241" s="13" t="s">
        <v>216</v>
      </c>
      <c r="C241" s="14" t="s">
        <v>488</v>
      </c>
      <c r="D241" s="15"/>
      <c r="E241" s="15"/>
      <c r="F241" s="33">
        <v>4253197354</v>
      </c>
      <c r="G241" s="31">
        <v>94.87</v>
      </c>
      <c r="H241" s="18">
        <f t="shared" si="68"/>
        <v>0.9487000000000001</v>
      </c>
      <c r="I241" s="16">
        <v>25489283.349999998</v>
      </c>
      <c r="L241" s="16">
        <v>1851363.11</v>
      </c>
      <c r="M241" s="19">
        <f t="shared" si="69"/>
        <v>27340646.459999997</v>
      </c>
      <c r="N241" s="16">
        <v>78961042</v>
      </c>
      <c r="Q241" s="19">
        <f t="shared" si="70"/>
        <v>78961042</v>
      </c>
      <c r="R241" s="16">
        <v>26654069.83</v>
      </c>
      <c r="S241" s="16">
        <v>495497.49</v>
      </c>
      <c r="T241" s="16">
        <v>1512880.79</v>
      </c>
      <c r="U241" s="20">
        <f t="shared" si="71"/>
        <v>28662448.109999996</v>
      </c>
      <c r="V241" s="19">
        <f t="shared" si="72"/>
        <v>134964136.57</v>
      </c>
      <c r="W241" s="21">
        <f t="shared" si="73"/>
        <v>0.6266831188760303</v>
      </c>
      <c r="X241" s="21">
        <f t="shared" si="74"/>
        <v>0.0355704347595623</v>
      </c>
      <c r="Y241" s="21">
        <f t="shared" si="57"/>
        <v>0.01164999995906609</v>
      </c>
      <c r="Z241" s="21">
        <f t="shared" si="58"/>
        <v>0.6739035535946587</v>
      </c>
      <c r="AA241" s="22">
        <f t="shared" si="59"/>
        <v>1.8565101834679643</v>
      </c>
      <c r="AB241" s="22">
        <f t="shared" si="60"/>
        <v>0.6428257187333893</v>
      </c>
      <c r="AC241" s="23"/>
      <c r="AD241" s="22">
        <f t="shared" si="61"/>
        <v>3.173239455796012</v>
      </c>
      <c r="AE241" s="32">
        <v>210647.9615265281</v>
      </c>
      <c r="AF241" s="25">
        <f t="shared" si="62"/>
        <v>6684.364227989792</v>
      </c>
      <c r="AG241" s="26"/>
      <c r="AH241" s="27">
        <f t="shared" si="63"/>
        <v>4483184730.684093</v>
      </c>
      <c r="AI241" s="21">
        <f t="shared" si="64"/>
        <v>0.6098487593623666</v>
      </c>
      <c r="AJ241" s="21">
        <f t="shared" si="65"/>
        <v>1.7612712110560578</v>
      </c>
      <c r="AK241" s="21">
        <f t="shared" si="66"/>
        <v>0.5945342748776901</v>
      </c>
      <c r="AL241" s="21">
        <f t="shared" si="67"/>
        <v>0.6393323012952529</v>
      </c>
      <c r="AM241" s="21">
        <f t="shared" si="75"/>
        <v>3.01</v>
      </c>
    </row>
    <row r="242" spans="1:39" ht="12.75">
      <c r="A242" s="12" t="s">
        <v>521</v>
      </c>
      <c r="B242" s="13" t="s">
        <v>522</v>
      </c>
      <c r="C242" s="14" t="s">
        <v>488</v>
      </c>
      <c r="D242" s="15"/>
      <c r="E242" s="15"/>
      <c r="F242" s="33">
        <v>256277165</v>
      </c>
      <c r="G242" s="31">
        <v>105.53</v>
      </c>
      <c r="H242" s="18">
        <f t="shared" si="68"/>
        <v>1.0553</v>
      </c>
      <c r="I242" s="16">
        <v>1345055.01</v>
      </c>
      <c r="L242" s="16">
        <v>97646.25</v>
      </c>
      <c r="M242" s="19">
        <f t="shared" si="69"/>
        <v>1442701.26</v>
      </c>
      <c r="N242" s="16">
        <v>2602292</v>
      </c>
      <c r="O242" s="16">
        <v>2239846</v>
      </c>
      <c r="Q242" s="19">
        <f t="shared" si="70"/>
        <v>4842138</v>
      </c>
      <c r="R242" s="16">
        <v>1729949.15</v>
      </c>
      <c r="T242" s="16">
        <v>81682.28</v>
      </c>
      <c r="U242" s="20">
        <f t="shared" si="71"/>
        <v>1811631.43</v>
      </c>
      <c r="V242" s="19">
        <f t="shared" si="72"/>
        <v>8096470.6899999995</v>
      </c>
      <c r="W242" s="21">
        <f t="shared" si="73"/>
        <v>0.6750305474933749</v>
      </c>
      <c r="X242" s="21">
        <f t="shared" si="74"/>
        <v>0.031872632897277445</v>
      </c>
      <c r="Y242" s="21">
        <f t="shared" si="57"/>
        <v>0</v>
      </c>
      <c r="Z242" s="21">
        <f t="shared" si="58"/>
        <v>0.7069031803906524</v>
      </c>
      <c r="AA242" s="22">
        <f t="shared" si="59"/>
        <v>1.8894145328944936</v>
      </c>
      <c r="AB242" s="22">
        <f t="shared" si="60"/>
        <v>0.5629456920205902</v>
      </c>
      <c r="AC242" s="23"/>
      <c r="AD242" s="22">
        <f t="shared" si="61"/>
        <v>3.159263405305736</v>
      </c>
      <c r="AE242" s="32">
        <v>303395.4601226994</v>
      </c>
      <c r="AF242" s="25">
        <f t="shared" si="62"/>
        <v>9585.061745015399</v>
      </c>
      <c r="AG242" s="26"/>
      <c r="AH242" s="27">
        <f t="shared" si="63"/>
        <v>242847687.8612717</v>
      </c>
      <c r="AI242" s="21">
        <f t="shared" si="64"/>
        <v>0.5940765887893288</v>
      </c>
      <c r="AJ242" s="21">
        <f t="shared" si="65"/>
        <v>1.9938991565635587</v>
      </c>
      <c r="AK242" s="21">
        <f t="shared" si="66"/>
        <v>0.7123597367697585</v>
      </c>
      <c r="AL242" s="21">
        <f t="shared" si="67"/>
        <v>0.7459949262662554</v>
      </c>
      <c r="AM242" s="21">
        <f t="shared" si="75"/>
        <v>3.334</v>
      </c>
    </row>
    <row r="243" spans="1:39" ht="12.75">
      <c r="A243" s="12" t="s">
        <v>523</v>
      </c>
      <c r="B243" s="13" t="s">
        <v>524</v>
      </c>
      <c r="C243" s="14" t="s">
        <v>488</v>
      </c>
      <c r="D243" s="15"/>
      <c r="E243" s="15"/>
      <c r="F243" s="33">
        <v>2358659145</v>
      </c>
      <c r="G243" s="31">
        <v>98.95</v>
      </c>
      <c r="H243" s="18">
        <f t="shared" si="68"/>
        <v>0.9895</v>
      </c>
      <c r="I243" s="16">
        <v>7246795.13</v>
      </c>
      <c r="L243" s="16">
        <v>760943.53</v>
      </c>
      <c r="M243" s="19">
        <f t="shared" si="69"/>
        <v>8007738.66</v>
      </c>
      <c r="N243" s="16">
        <v>28346358</v>
      </c>
      <c r="Q243" s="19">
        <f t="shared" si="70"/>
        <v>28346358</v>
      </c>
      <c r="R243" s="16">
        <v>24821268.25</v>
      </c>
      <c r="T243" s="16">
        <v>835333.68</v>
      </c>
      <c r="U243" s="20">
        <f t="shared" si="71"/>
        <v>25656601.93</v>
      </c>
      <c r="V243" s="19">
        <f t="shared" si="72"/>
        <v>62010698.59</v>
      </c>
      <c r="W243" s="21">
        <f t="shared" si="73"/>
        <v>1.052346554720182</v>
      </c>
      <c r="X243" s="21">
        <f t="shared" si="74"/>
        <v>0.03541561661297186</v>
      </c>
      <c r="Y243" s="21">
        <f t="shared" si="57"/>
        <v>0</v>
      </c>
      <c r="Z243" s="21">
        <f t="shared" si="58"/>
        <v>1.0877621713331538</v>
      </c>
      <c r="AA243" s="22">
        <f t="shared" si="59"/>
        <v>1.2017996775875812</v>
      </c>
      <c r="AB243" s="22">
        <f t="shared" si="60"/>
        <v>0.339503852304187</v>
      </c>
      <c r="AC243" s="23"/>
      <c r="AD243" s="22">
        <f t="shared" si="61"/>
        <v>2.629065701224922</v>
      </c>
      <c r="AE243" s="32">
        <v>204027.24966422922</v>
      </c>
      <c r="AF243" s="25">
        <f t="shared" si="62"/>
        <v>5364.01044207479</v>
      </c>
      <c r="AG243" s="26"/>
      <c r="AH243" s="27">
        <f t="shared" si="63"/>
        <v>2383687867.609904</v>
      </c>
      <c r="AI243" s="21">
        <f t="shared" si="64"/>
        <v>0.33593906185499306</v>
      </c>
      <c r="AJ243" s="21">
        <f t="shared" si="65"/>
        <v>1.1891807809729118</v>
      </c>
      <c r="AK243" s="21">
        <f t="shared" si="66"/>
        <v>1.0412969158956202</v>
      </c>
      <c r="AL243" s="21">
        <f t="shared" si="67"/>
        <v>1.0763406685341557</v>
      </c>
      <c r="AM243" s="21">
        <f t="shared" si="75"/>
        <v>2.601</v>
      </c>
    </row>
    <row r="244" spans="1:39" ht="12.75">
      <c r="A244" s="12" t="s">
        <v>525</v>
      </c>
      <c r="B244" s="13" t="s">
        <v>526</v>
      </c>
      <c r="C244" s="14" t="s">
        <v>488</v>
      </c>
      <c r="D244" s="15"/>
      <c r="E244" s="15"/>
      <c r="F244" s="33">
        <v>263446994</v>
      </c>
      <c r="G244" s="31">
        <v>108.43</v>
      </c>
      <c r="H244" s="18">
        <f t="shared" si="68"/>
        <v>1.0843</v>
      </c>
      <c r="I244" s="16">
        <v>1374486.74</v>
      </c>
      <c r="L244" s="16">
        <v>100149.95</v>
      </c>
      <c r="M244" s="19">
        <f t="shared" si="69"/>
        <v>1474636.69</v>
      </c>
      <c r="N244" s="16">
        <v>2332692</v>
      </c>
      <c r="O244" s="16">
        <v>2550215</v>
      </c>
      <c r="Q244" s="19">
        <f t="shared" si="70"/>
        <v>4882907</v>
      </c>
      <c r="R244" s="16">
        <v>2720356.68</v>
      </c>
      <c r="T244" s="16">
        <v>82643.32</v>
      </c>
      <c r="U244" s="20">
        <f t="shared" si="71"/>
        <v>2803000</v>
      </c>
      <c r="V244" s="19">
        <f t="shared" si="72"/>
        <v>9160543.69</v>
      </c>
      <c r="W244" s="21">
        <f t="shared" si="73"/>
        <v>1.0326011463239546</v>
      </c>
      <c r="X244" s="21">
        <f t="shared" si="74"/>
        <v>0.03136999923407743</v>
      </c>
      <c r="Y244" s="21">
        <f t="shared" si="57"/>
        <v>0</v>
      </c>
      <c r="Z244" s="21">
        <f t="shared" si="58"/>
        <v>1.063971145558032</v>
      </c>
      <c r="AA244" s="22">
        <f t="shared" si="59"/>
        <v>1.8534684817849922</v>
      </c>
      <c r="AB244" s="22">
        <f t="shared" si="60"/>
        <v>0.5597470168894771</v>
      </c>
      <c r="AC244" s="23"/>
      <c r="AD244" s="22">
        <f t="shared" si="61"/>
        <v>3.4771866442325017</v>
      </c>
      <c r="AE244" s="32">
        <v>136686.807444524</v>
      </c>
      <c r="AF244" s="25">
        <f t="shared" si="62"/>
        <v>4752.855412888785</v>
      </c>
      <c r="AG244" s="26"/>
      <c r="AH244" s="27">
        <f t="shared" si="63"/>
        <v>242965041.0403025</v>
      </c>
      <c r="AI244" s="21">
        <f t="shared" si="64"/>
        <v>0.6069336904132601</v>
      </c>
      <c r="AJ244" s="21">
        <f t="shared" si="65"/>
        <v>2.0097158747994674</v>
      </c>
      <c r="AK244" s="21">
        <f t="shared" si="66"/>
        <v>1.1196494229590641</v>
      </c>
      <c r="AL244" s="21">
        <f t="shared" si="67"/>
        <v>1.1536639131285742</v>
      </c>
      <c r="AM244" s="21">
        <f t="shared" si="75"/>
        <v>3.771</v>
      </c>
    </row>
    <row r="245" spans="1:39" ht="12.75">
      <c r="A245" s="12" t="s">
        <v>527</v>
      </c>
      <c r="B245" s="13" t="s">
        <v>528</v>
      </c>
      <c r="C245" s="14" t="s">
        <v>488</v>
      </c>
      <c r="D245" s="15"/>
      <c r="E245" s="15"/>
      <c r="F245" s="33">
        <v>598627820</v>
      </c>
      <c r="G245" s="31">
        <v>91.92</v>
      </c>
      <c r="H245" s="18">
        <f t="shared" si="68"/>
        <v>0.9192</v>
      </c>
      <c r="I245" s="16">
        <v>3660628.07</v>
      </c>
      <c r="L245" s="16">
        <v>265916.39</v>
      </c>
      <c r="M245" s="19">
        <f t="shared" si="69"/>
        <v>3926544.46</v>
      </c>
      <c r="N245" s="16">
        <v>12929758</v>
      </c>
      <c r="Q245" s="19">
        <f t="shared" si="70"/>
        <v>12929758</v>
      </c>
      <c r="R245" s="16">
        <v>8759292.3</v>
      </c>
      <c r="T245" s="16">
        <v>222991.7</v>
      </c>
      <c r="U245" s="20">
        <f t="shared" si="71"/>
        <v>8982284</v>
      </c>
      <c r="V245" s="19">
        <f t="shared" si="72"/>
        <v>25838586.46</v>
      </c>
      <c r="W245" s="21">
        <f t="shared" si="73"/>
        <v>1.4632284045870105</v>
      </c>
      <c r="X245" s="21">
        <f t="shared" si="74"/>
        <v>0.037250473925518536</v>
      </c>
      <c r="Y245" s="21">
        <f t="shared" si="57"/>
        <v>0</v>
      </c>
      <c r="Z245" s="21">
        <f t="shared" si="58"/>
        <v>1.500478878512529</v>
      </c>
      <c r="AA245" s="22">
        <f t="shared" si="59"/>
        <v>2.159899284333294</v>
      </c>
      <c r="AB245" s="22">
        <f t="shared" si="60"/>
        <v>0.6559241533412196</v>
      </c>
      <c r="AC245" s="23"/>
      <c r="AD245" s="22">
        <f t="shared" si="61"/>
        <v>4.316302316187043</v>
      </c>
      <c r="AE245" s="32">
        <v>140563.5340948425</v>
      </c>
      <c r="AF245" s="25">
        <f t="shared" si="62"/>
        <v>6067.147077850051</v>
      </c>
      <c r="AG245" s="26"/>
      <c r="AH245" s="27">
        <f t="shared" si="63"/>
        <v>651248716.2750218</v>
      </c>
      <c r="AI245" s="21">
        <f t="shared" si="64"/>
        <v>0.602925481751249</v>
      </c>
      <c r="AJ245" s="21">
        <f t="shared" si="65"/>
        <v>1.9853794221591639</v>
      </c>
      <c r="AK245" s="21">
        <f t="shared" si="66"/>
        <v>1.34499954949638</v>
      </c>
      <c r="AL245" s="21">
        <f t="shared" si="67"/>
        <v>1.3792401851287166</v>
      </c>
      <c r="AM245" s="21">
        <f t="shared" si="75"/>
        <v>3.967</v>
      </c>
    </row>
    <row r="246" spans="1:39" ht="12.75">
      <c r="A246" s="12" t="s">
        <v>529</v>
      </c>
      <c r="B246" s="13" t="s">
        <v>530</v>
      </c>
      <c r="C246" s="14" t="s">
        <v>488</v>
      </c>
      <c r="D246" s="15"/>
      <c r="E246" s="15"/>
      <c r="F246" s="33">
        <v>261089128</v>
      </c>
      <c r="G246" s="31">
        <v>98.81</v>
      </c>
      <c r="H246" s="18">
        <f t="shared" si="68"/>
        <v>0.9881</v>
      </c>
      <c r="I246" s="16">
        <v>1493699.35</v>
      </c>
      <c r="J246" s="16">
        <v>114754.33</v>
      </c>
      <c r="L246" s="16">
        <v>108489.24</v>
      </c>
      <c r="M246" s="19">
        <f t="shared" si="69"/>
        <v>1716942.9200000002</v>
      </c>
      <c r="N246" s="16">
        <v>2366495</v>
      </c>
      <c r="O246" s="16">
        <v>3030277</v>
      </c>
      <c r="Q246" s="19">
        <f t="shared" si="70"/>
        <v>5396772</v>
      </c>
      <c r="R246" s="16">
        <v>2666207.22</v>
      </c>
      <c r="U246" s="20">
        <f t="shared" si="71"/>
        <v>2666207.22</v>
      </c>
      <c r="V246" s="19">
        <f t="shared" si="72"/>
        <v>9779922.14</v>
      </c>
      <c r="W246" s="21">
        <f t="shared" si="73"/>
        <v>1.0211866117994772</v>
      </c>
      <c r="X246" s="21">
        <f t="shared" si="74"/>
        <v>0</v>
      </c>
      <c r="Y246" s="21">
        <f t="shared" si="57"/>
        <v>0</v>
      </c>
      <c r="Z246" s="21">
        <f t="shared" si="58"/>
        <v>1.0211866117994772</v>
      </c>
      <c r="AA246" s="22">
        <f t="shared" si="59"/>
        <v>2.0670228750390556</v>
      </c>
      <c r="AB246" s="22">
        <f t="shared" si="60"/>
        <v>0.657607972094495</v>
      </c>
      <c r="AC246" s="23"/>
      <c r="AD246" s="22">
        <f t="shared" si="61"/>
        <v>3.7458174589330278</v>
      </c>
      <c r="AE246" s="32">
        <v>177890.35250463823</v>
      </c>
      <c r="AF246" s="25">
        <f t="shared" si="62"/>
        <v>6663.447881876245</v>
      </c>
      <c r="AG246" s="26"/>
      <c r="AH246" s="27">
        <f t="shared" si="63"/>
        <v>264233506.73008806</v>
      </c>
      <c r="AI246" s="21">
        <f t="shared" si="64"/>
        <v>0.6497824372265705</v>
      </c>
      <c r="AJ246" s="21">
        <f t="shared" si="65"/>
        <v>2.0424253028260906</v>
      </c>
      <c r="AK246" s="21">
        <f t="shared" si="66"/>
        <v>1.0090344911190634</v>
      </c>
      <c r="AL246" s="21">
        <f t="shared" si="67"/>
        <v>1.0090344911190634</v>
      </c>
      <c r="AM246" s="21">
        <f t="shared" si="75"/>
        <v>3.7009999999999996</v>
      </c>
    </row>
    <row r="247" spans="1:39" ht="12.75">
      <c r="A247" s="12" t="s">
        <v>531</v>
      </c>
      <c r="B247" s="13" t="s">
        <v>532</v>
      </c>
      <c r="C247" s="14" t="s">
        <v>488</v>
      </c>
      <c r="D247" s="15"/>
      <c r="E247" s="15"/>
      <c r="F247" s="33">
        <v>1075634628</v>
      </c>
      <c r="G247" s="31">
        <v>97.78</v>
      </c>
      <c r="H247" s="18">
        <f t="shared" si="68"/>
        <v>0.9778</v>
      </c>
      <c r="I247" s="16">
        <v>6176632.739999999</v>
      </c>
      <c r="J247" s="16">
        <v>474620.56</v>
      </c>
      <c r="L247" s="16">
        <v>448730.77</v>
      </c>
      <c r="M247" s="19">
        <f t="shared" si="69"/>
        <v>7099984.069999998</v>
      </c>
      <c r="N247" s="16">
        <v>14256184</v>
      </c>
      <c r="O247" s="16">
        <v>8255842</v>
      </c>
      <c r="Q247" s="19">
        <f t="shared" si="70"/>
        <v>22512026</v>
      </c>
      <c r="R247" s="16">
        <v>4911000</v>
      </c>
      <c r="S247" s="16">
        <v>322690.39</v>
      </c>
      <c r="U247" s="20">
        <f t="shared" si="71"/>
        <v>5233690.39</v>
      </c>
      <c r="V247" s="19">
        <f t="shared" si="72"/>
        <v>34845700.46</v>
      </c>
      <c r="W247" s="21">
        <f t="shared" si="73"/>
        <v>0.4565676738328287</v>
      </c>
      <c r="X247" s="21">
        <f t="shared" si="74"/>
        <v>0</v>
      </c>
      <c r="Y247" s="21">
        <f t="shared" si="57"/>
        <v>0.030000000148749397</v>
      </c>
      <c r="Z247" s="21">
        <f t="shared" si="58"/>
        <v>0.486567673981578</v>
      </c>
      <c r="AA247" s="22">
        <f t="shared" si="59"/>
        <v>2.09290640278643</v>
      </c>
      <c r="AB247" s="22">
        <f t="shared" si="60"/>
        <v>0.6600739586825572</v>
      </c>
      <c r="AC247" s="23"/>
      <c r="AD247" s="22">
        <f t="shared" si="61"/>
        <v>3.2395480354505657</v>
      </c>
      <c r="AE247" s="32">
        <v>285909.4811612106</v>
      </c>
      <c r="AF247" s="25">
        <f t="shared" si="62"/>
        <v>9262.174980124904</v>
      </c>
      <c r="AG247" s="26"/>
      <c r="AH247" s="27">
        <f t="shared" si="63"/>
        <v>1100055868.275721</v>
      </c>
      <c r="AI247" s="21">
        <f t="shared" si="64"/>
        <v>0.6454203167998045</v>
      </c>
      <c r="AJ247" s="21">
        <f t="shared" si="65"/>
        <v>2.0464438806445715</v>
      </c>
      <c r="AK247" s="21">
        <f t="shared" si="66"/>
        <v>0.44643187147373986</v>
      </c>
      <c r="AL247" s="21">
        <f t="shared" si="67"/>
        <v>0.47576587161918693</v>
      </c>
      <c r="AM247" s="21">
        <f t="shared" si="75"/>
        <v>3.167</v>
      </c>
    </row>
    <row r="248" spans="1:39" ht="12.75">
      <c r="A248" s="12" t="s">
        <v>533</v>
      </c>
      <c r="B248" s="13" t="s">
        <v>534</v>
      </c>
      <c r="C248" s="14" t="s">
        <v>535</v>
      </c>
      <c r="D248" s="15"/>
      <c r="E248" s="15"/>
      <c r="F248" s="33">
        <v>2249425125</v>
      </c>
      <c r="G248" s="31">
        <v>44.01</v>
      </c>
      <c r="H248" s="18">
        <f t="shared" si="68"/>
        <v>0.4401</v>
      </c>
      <c r="I248" s="16">
        <v>27761544.43</v>
      </c>
      <c r="L248" s="16">
        <v>104260.68</v>
      </c>
      <c r="M248" s="19">
        <f t="shared" si="69"/>
        <v>27865805.11</v>
      </c>
      <c r="N248" s="16">
        <v>58810195</v>
      </c>
      <c r="P248" s="16">
        <v>10142836</v>
      </c>
      <c r="Q248" s="19">
        <f t="shared" si="70"/>
        <v>68953031</v>
      </c>
      <c r="R248" s="16">
        <v>66527584.04</v>
      </c>
      <c r="T248" s="16">
        <v>1735836.81</v>
      </c>
      <c r="U248" s="20">
        <f t="shared" si="71"/>
        <v>68263420.85</v>
      </c>
      <c r="V248" s="19">
        <f t="shared" si="72"/>
        <v>165082256.96</v>
      </c>
      <c r="W248" s="21">
        <f t="shared" si="73"/>
        <v>2.9575371636341976</v>
      </c>
      <c r="X248" s="21">
        <f t="shared" si="74"/>
        <v>0.07716801909554559</v>
      </c>
      <c r="Y248" s="21">
        <f t="shared" si="57"/>
        <v>0</v>
      </c>
      <c r="Z248" s="21">
        <f t="shared" si="58"/>
        <v>3.0347051827297427</v>
      </c>
      <c r="AA248" s="22">
        <f t="shared" si="59"/>
        <v>3.0653623556374208</v>
      </c>
      <c r="AB248" s="22">
        <f t="shared" si="60"/>
        <v>1.2387967396780988</v>
      </c>
      <c r="AC248" s="23"/>
      <c r="AD248" s="22">
        <f t="shared" si="61"/>
        <v>7.338864278045263</v>
      </c>
      <c r="AE248" s="32">
        <v>128010.88963180887</v>
      </c>
      <c r="AF248" s="25">
        <f t="shared" si="62"/>
        <v>9394.54545119677</v>
      </c>
      <c r="AG248" s="26"/>
      <c r="AH248" s="27">
        <f t="shared" si="63"/>
        <v>5111168200.4089985</v>
      </c>
      <c r="AI248" s="21">
        <f t="shared" si="64"/>
        <v>0.5451944451323312</v>
      </c>
      <c r="AJ248" s="21">
        <f t="shared" si="65"/>
        <v>1.3490659727160288</v>
      </c>
      <c r="AK248" s="21">
        <f t="shared" si="66"/>
        <v>1.3016121057154102</v>
      </c>
      <c r="AL248" s="21">
        <f t="shared" si="67"/>
        <v>1.3355737509193597</v>
      </c>
      <c r="AM248" s="21">
        <f t="shared" si="75"/>
        <v>3.2300000000000004</v>
      </c>
    </row>
    <row r="249" spans="1:39" ht="12.75">
      <c r="A249" s="12" t="s">
        <v>536</v>
      </c>
      <c r="B249" s="13" t="s">
        <v>537</v>
      </c>
      <c r="C249" s="14" t="s">
        <v>535</v>
      </c>
      <c r="D249" s="15"/>
      <c r="E249" s="15"/>
      <c r="F249" s="33">
        <v>39601075</v>
      </c>
      <c r="G249" s="31">
        <v>29.68</v>
      </c>
      <c r="H249" s="18">
        <f t="shared" si="68"/>
        <v>0.2968</v>
      </c>
      <c r="I249" s="16">
        <v>769899.58</v>
      </c>
      <c r="L249" s="16">
        <v>2838.02</v>
      </c>
      <c r="M249" s="19">
        <f t="shared" si="69"/>
        <v>772737.6</v>
      </c>
      <c r="N249" s="16">
        <v>1251843</v>
      </c>
      <c r="Q249" s="19">
        <f t="shared" si="70"/>
        <v>1251843</v>
      </c>
      <c r="R249" s="16">
        <v>1575435.5</v>
      </c>
      <c r="U249" s="20">
        <f t="shared" si="71"/>
        <v>1575435.5</v>
      </c>
      <c r="V249" s="19">
        <f t="shared" si="72"/>
        <v>3600016.1</v>
      </c>
      <c r="W249" s="21">
        <f t="shared" si="73"/>
        <v>3.978264478931443</v>
      </c>
      <c r="X249" s="21">
        <f t="shared" si="74"/>
        <v>0</v>
      </c>
      <c r="Y249" s="21">
        <f t="shared" si="57"/>
        <v>0</v>
      </c>
      <c r="Z249" s="21">
        <f t="shared" si="58"/>
        <v>3.978264478931443</v>
      </c>
      <c r="AA249" s="22">
        <f t="shared" si="59"/>
        <v>3.1611338833604896</v>
      </c>
      <c r="AB249" s="22">
        <f t="shared" si="60"/>
        <v>1.9513046047361087</v>
      </c>
      <c r="AC249" s="23"/>
      <c r="AD249" s="22">
        <f t="shared" si="61"/>
        <v>9.090702967028042</v>
      </c>
      <c r="AE249" s="32">
        <v>76541.61676646706</v>
      </c>
      <c r="AF249" s="25">
        <f t="shared" si="62"/>
        <v>6958.171026400454</v>
      </c>
      <c r="AG249" s="26"/>
      <c r="AH249" s="27">
        <f t="shared" si="63"/>
        <v>133426802.56064689</v>
      </c>
      <c r="AI249" s="21">
        <f t="shared" si="64"/>
        <v>0.5791472066856771</v>
      </c>
      <c r="AJ249" s="21">
        <f t="shared" si="65"/>
        <v>0.9382245365813934</v>
      </c>
      <c r="AK249" s="21">
        <f t="shared" si="66"/>
        <v>1.1807488973468525</v>
      </c>
      <c r="AL249" s="21">
        <f t="shared" si="67"/>
        <v>1.1807488973468525</v>
      </c>
      <c r="AM249" s="21">
        <f t="shared" si="75"/>
        <v>2.698</v>
      </c>
    </row>
    <row r="250" spans="1:39" ht="12.75">
      <c r="A250" s="12" t="s">
        <v>538</v>
      </c>
      <c r="B250" s="13" t="s">
        <v>539</v>
      </c>
      <c r="C250" s="14" t="s">
        <v>535</v>
      </c>
      <c r="D250" s="15"/>
      <c r="E250" s="15"/>
      <c r="F250" s="33">
        <v>800942308</v>
      </c>
      <c r="G250" s="31">
        <v>91.4</v>
      </c>
      <c r="H250" s="18">
        <f t="shared" si="68"/>
        <v>0.914</v>
      </c>
      <c r="I250" s="16">
        <v>4894915.81</v>
      </c>
      <c r="L250" s="16">
        <v>18097.66</v>
      </c>
      <c r="M250" s="19">
        <f t="shared" si="69"/>
        <v>4913013.47</v>
      </c>
      <c r="N250" s="16">
        <v>10472152</v>
      </c>
      <c r="Q250" s="19">
        <f t="shared" si="70"/>
        <v>10472152</v>
      </c>
      <c r="R250" s="16">
        <v>12506611</v>
      </c>
      <c r="U250" s="20">
        <f t="shared" si="71"/>
        <v>12506611</v>
      </c>
      <c r="V250" s="19">
        <f t="shared" si="72"/>
        <v>27891776.47</v>
      </c>
      <c r="W250" s="21">
        <f t="shared" si="73"/>
        <v>1.561487122740431</v>
      </c>
      <c r="X250" s="21">
        <f t="shared" si="74"/>
        <v>0</v>
      </c>
      <c r="Y250" s="21">
        <f t="shared" si="57"/>
        <v>0</v>
      </c>
      <c r="Z250" s="21">
        <f t="shared" si="58"/>
        <v>1.561487122740431</v>
      </c>
      <c r="AA250" s="22">
        <f t="shared" si="59"/>
        <v>1.3074789401685596</v>
      </c>
      <c r="AB250" s="22">
        <f t="shared" si="60"/>
        <v>0.6134041641860677</v>
      </c>
      <c r="AC250" s="23"/>
      <c r="AD250" s="22">
        <f t="shared" si="61"/>
        <v>3.482370227095058</v>
      </c>
      <c r="AE250" s="32">
        <v>252709.88274706868</v>
      </c>
      <c r="AF250" s="25">
        <f t="shared" si="62"/>
        <v>8800.29371771075</v>
      </c>
      <c r="AG250" s="26"/>
      <c r="AH250" s="27">
        <f t="shared" si="63"/>
        <v>876304494.5295404</v>
      </c>
      <c r="AI250" s="21">
        <f t="shared" si="64"/>
        <v>0.5606514060660659</v>
      </c>
      <c r="AJ250" s="21">
        <f t="shared" si="65"/>
        <v>1.1950357513140637</v>
      </c>
      <c r="AK250" s="21">
        <f t="shared" si="66"/>
        <v>1.4271992301847538</v>
      </c>
      <c r="AL250" s="21">
        <f t="shared" si="67"/>
        <v>1.4271992301847538</v>
      </c>
      <c r="AM250" s="21">
        <f t="shared" si="75"/>
        <v>3.1830000000000003</v>
      </c>
    </row>
    <row r="251" spans="1:39" s="40" customFormat="1" ht="12.75">
      <c r="A251" s="12" t="s">
        <v>540</v>
      </c>
      <c r="B251" s="13" t="s">
        <v>541</v>
      </c>
      <c r="C251" s="14" t="s">
        <v>535</v>
      </c>
      <c r="D251" s="15"/>
      <c r="E251" s="15"/>
      <c r="F251" s="33">
        <v>502106618</v>
      </c>
      <c r="G251" s="31">
        <v>47.34</v>
      </c>
      <c r="H251" s="18">
        <f t="shared" si="68"/>
        <v>0.47340000000000004</v>
      </c>
      <c r="I251" s="16">
        <v>5858697.850000001</v>
      </c>
      <c r="J251" s="16"/>
      <c r="K251" s="16"/>
      <c r="L251" s="16">
        <v>21852.81</v>
      </c>
      <c r="M251" s="19">
        <f t="shared" si="69"/>
        <v>5880550.66</v>
      </c>
      <c r="N251" s="16">
        <v>9229914</v>
      </c>
      <c r="O251" s="16"/>
      <c r="P251" s="16">
        <v>953440</v>
      </c>
      <c r="Q251" s="19">
        <f t="shared" si="70"/>
        <v>10183354</v>
      </c>
      <c r="R251" s="16">
        <v>17191822.78</v>
      </c>
      <c r="S251" s="16"/>
      <c r="T251" s="16">
        <v>350738.53</v>
      </c>
      <c r="U251" s="20">
        <f t="shared" si="71"/>
        <v>17542561.310000002</v>
      </c>
      <c r="V251" s="19">
        <f t="shared" si="72"/>
        <v>33606465.97</v>
      </c>
      <c r="W251" s="21">
        <f t="shared" si="73"/>
        <v>3.42393869423167</v>
      </c>
      <c r="X251" s="21">
        <f t="shared" si="74"/>
        <v>0.06985339715239523</v>
      </c>
      <c r="Y251" s="21">
        <f t="shared" si="57"/>
        <v>0</v>
      </c>
      <c r="Z251" s="21">
        <f t="shared" si="58"/>
        <v>3.493792091384066</v>
      </c>
      <c r="AA251" s="22">
        <f t="shared" si="59"/>
        <v>2.0281258272520915</v>
      </c>
      <c r="AB251" s="22">
        <f t="shared" si="60"/>
        <v>1.1711756924104115</v>
      </c>
      <c r="AC251" s="23"/>
      <c r="AD251" s="22">
        <f t="shared" si="61"/>
        <v>6.693093611046569</v>
      </c>
      <c r="AE251" s="38">
        <v>142028.49020592668</v>
      </c>
      <c r="AF251" s="25">
        <f t="shared" si="62"/>
        <v>9506.099803838779</v>
      </c>
      <c r="AG251" s="39"/>
      <c r="AH251" s="27">
        <f t="shared" si="63"/>
        <v>1060639243.7684832</v>
      </c>
      <c r="AI251" s="21">
        <f t="shared" si="64"/>
        <v>0.554434572787089</v>
      </c>
      <c r="AJ251" s="21">
        <f t="shared" si="65"/>
        <v>0.9601147666211403</v>
      </c>
      <c r="AK251" s="21">
        <f t="shared" si="66"/>
        <v>1.620892577849273</v>
      </c>
      <c r="AL251" s="21">
        <f t="shared" si="67"/>
        <v>1.653961176061217</v>
      </c>
      <c r="AM251" s="21">
        <f t="shared" si="75"/>
        <v>3.168</v>
      </c>
    </row>
    <row r="252" spans="1:39" ht="12.75">
      <c r="A252" s="12" t="s">
        <v>542</v>
      </c>
      <c r="B252" s="13" t="s">
        <v>543</v>
      </c>
      <c r="C252" s="14" t="s">
        <v>535</v>
      </c>
      <c r="D252" s="15"/>
      <c r="E252" s="15"/>
      <c r="F252" s="33">
        <v>3029016830</v>
      </c>
      <c r="G252" s="31">
        <v>27.28</v>
      </c>
      <c r="H252" s="18">
        <f t="shared" si="68"/>
        <v>0.2728</v>
      </c>
      <c r="I252" s="16">
        <v>52906680.099999994</v>
      </c>
      <c r="L252" s="16">
        <v>198439.24</v>
      </c>
      <c r="M252" s="19">
        <f t="shared" si="69"/>
        <v>53105119.339999996</v>
      </c>
      <c r="N252" s="16">
        <v>37577916</v>
      </c>
      <c r="Q252" s="19">
        <f t="shared" si="70"/>
        <v>37577916</v>
      </c>
      <c r="R252" s="16">
        <v>50832990.28</v>
      </c>
      <c r="S252" s="16">
        <v>602046</v>
      </c>
      <c r="T252" s="16">
        <v>3199493</v>
      </c>
      <c r="U252" s="20">
        <f t="shared" si="71"/>
        <v>54634529.28</v>
      </c>
      <c r="V252" s="19">
        <f t="shared" si="72"/>
        <v>145317564.62</v>
      </c>
      <c r="W252" s="21">
        <f t="shared" si="73"/>
        <v>1.6782009851031434</v>
      </c>
      <c r="X252" s="21">
        <f t="shared" si="74"/>
        <v>0.10562810243612941</v>
      </c>
      <c r="Y252" s="21">
        <f t="shared" si="57"/>
        <v>0.019875954271274223</v>
      </c>
      <c r="Z252" s="21">
        <f t="shared" si="58"/>
        <v>1.803705041810547</v>
      </c>
      <c r="AA252" s="22">
        <f t="shared" si="59"/>
        <v>1.240597794895712</v>
      </c>
      <c r="AB252" s="22">
        <f t="shared" si="60"/>
        <v>1.7532130826754102</v>
      </c>
      <c r="AC252" s="23"/>
      <c r="AD252" s="22">
        <f t="shared" si="61"/>
        <v>4.797515919381669</v>
      </c>
      <c r="AE252" s="32">
        <v>143546.79939167705</v>
      </c>
      <c r="AF252" s="25">
        <f t="shared" si="62"/>
        <v>6886.680552578575</v>
      </c>
      <c r="AG252" s="26"/>
      <c r="AH252" s="27">
        <f t="shared" si="63"/>
        <v>11103434127.565983</v>
      </c>
      <c r="AI252" s="21">
        <f t="shared" si="64"/>
        <v>0.478276528953852</v>
      </c>
      <c r="AJ252" s="21">
        <f t="shared" si="65"/>
        <v>0.3384350784475502</v>
      </c>
      <c r="AK252" s="21">
        <f t="shared" si="66"/>
        <v>0.45781322873613745</v>
      </c>
      <c r="AL252" s="21">
        <f t="shared" si="67"/>
        <v>0.4920507354059172</v>
      </c>
      <c r="AM252" s="21">
        <f t="shared" si="75"/>
        <v>1.308</v>
      </c>
    </row>
    <row r="253" spans="1:39" ht="12.75">
      <c r="A253" s="12" t="s">
        <v>544</v>
      </c>
      <c r="B253" s="13" t="s">
        <v>545</v>
      </c>
      <c r="C253" s="14" t="s">
        <v>535</v>
      </c>
      <c r="D253" s="15"/>
      <c r="E253" s="15"/>
      <c r="F253" s="33">
        <v>5814571278</v>
      </c>
      <c r="G253" s="31">
        <v>31.24</v>
      </c>
      <c r="H253" s="18">
        <f t="shared" si="68"/>
        <v>0.3124</v>
      </c>
      <c r="I253" s="16">
        <v>95984667.47</v>
      </c>
      <c r="L253" s="16">
        <v>360805.96</v>
      </c>
      <c r="M253" s="19">
        <f t="shared" si="69"/>
        <v>96345473.42999999</v>
      </c>
      <c r="N253" s="16">
        <v>107391779</v>
      </c>
      <c r="P253" s="16">
        <v>6714209</v>
      </c>
      <c r="Q253" s="19">
        <f t="shared" si="70"/>
        <v>114105988</v>
      </c>
      <c r="R253" s="16">
        <v>217730857</v>
      </c>
      <c r="T253" s="16">
        <v>5901949</v>
      </c>
      <c r="U253" s="20">
        <f t="shared" si="71"/>
        <v>223632806</v>
      </c>
      <c r="V253" s="19">
        <f t="shared" si="72"/>
        <v>434084267.42999995</v>
      </c>
      <c r="W253" s="21">
        <f t="shared" si="73"/>
        <v>3.7445728427787275</v>
      </c>
      <c r="X253" s="21">
        <f t="shared" si="74"/>
        <v>0.10150273713782824</v>
      </c>
      <c r="Y253" s="21">
        <f t="shared" si="57"/>
        <v>0</v>
      </c>
      <c r="Z253" s="21">
        <f t="shared" si="58"/>
        <v>3.846075579916556</v>
      </c>
      <c r="AA253" s="22">
        <f t="shared" si="59"/>
        <v>1.962414467799736</v>
      </c>
      <c r="AB253" s="22">
        <f t="shared" si="60"/>
        <v>1.6569660740858492</v>
      </c>
      <c r="AC253" s="23"/>
      <c r="AD253" s="22">
        <f t="shared" si="61"/>
        <v>7.4654561218021405</v>
      </c>
      <c r="AE253" s="32">
        <v>91766.94747782705</v>
      </c>
      <c r="AF253" s="25">
        <f t="shared" si="62"/>
        <v>6850.821198274395</v>
      </c>
      <c r="AG253" s="26"/>
      <c r="AH253" s="27">
        <f t="shared" si="63"/>
        <v>18612584116.517284</v>
      </c>
      <c r="AI253" s="21">
        <f t="shared" si="64"/>
        <v>0.5176362015444194</v>
      </c>
      <c r="AJ253" s="21">
        <f t="shared" si="65"/>
        <v>0.6130582797406375</v>
      </c>
      <c r="AK253" s="21">
        <f t="shared" si="66"/>
        <v>1.1698045560840746</v>
      </c>
      <c r="AL253" s="21">
        <f t="shared" si="67"/>
        <v>1.2015140111659321</v>
      </c>
      <c r="AM253" s="21">
        <f t="shared" si="75"/>
        <v>2.333</v>
      </c>
    </row>
    <row r="254" spans="1:39" ht="12.75">
      <c r="A254" s="12" t="s">
        <v>546</v>
      </c>
      <c r="B254" s="13" t="s">
        <v>547</v>
      </c>
      <c r="C254" s="14" t="s">
        <v>535</v>
      </c>
      <c r="D254" s="15"/>
      <c r="E254" s="15"/>
      <c r="F254" s="33">
        <v>1060974634</v>
      </c>
      <c r="G254" s="31">
        <v>32.84</v>
      </c>
      <c r="H254" s="18">
        <f t="shared" si="68"/>
        <v>0.3284</v>
      </c>
      <c r="I254" s="16">
        <v>17580339.8</v>
      </c>
      <c r="L254" s="16">
        <v>65544.5</v>
      </c>
      <c r="M254" s="19">
        <f t="shared" si="69"/>
        <v>17645884.3</v>
      </c>
      <c r="N254" s="16">
        <v>46612246</v>
      </c>
      <c r="Q254" s="19">
        <f t="shared" si="70"/>
        <v>46612246</v>
      </c>
      <c r="R254" s="16">
        <v>38548241</v>
      </c>
      <c r="T254" s="16">
        <v>1068621</v>
      </c>
      <c r="U254" s="20">
        <f t="shared" si="71"/>
        <v>39616862</v>
      </c>
      <c r="V254" s="19">
        <f t="shared" si="72"/>
        <v>103874992.3</v>
      </c>
      <c r="W254" s="21">
        <f t="shared" si="73"/>
        <v>3.6332858265110985</v>
      </c>
      <c r="X254" s="21">
        <f t="shared" si="74"/>
        <v>0.10072069263062136</v>
      </c>
      <c r="Y254" s="21">
        <f t="shared" si="57"/>
        <v>0</v>
      </c>
      <c r="Z254" s="21">
        <f t="shared" si="58"/>
        <v>3.7340065191417193</v>
      </c>
      <c r="AA254" s="22">
        <f t="shared" si="59"/>
        <v>4.393342169196479</v>
      </c>
      <c r="AB254" s="22">
        <f t="shared" si="60"/>
        <v>1.66317683142649</v>
      </c>
      <c r="AC254" s="23"/>
      <c r="AD254" s="22">
        <f t="shared" si="61"/>
        <v>9.790525519764689</v>
      </c>
      <c r="AE254" s="32">
        <v>94802.9089376054</v>
      </c>
      <c r="AF254" s="25">
        <f t="shared" si="62"/>
        <v>9281.702993015535</v>
      </c>
      <c r="AG254" s="26"/>
      <c r="AH254" s="27">
        <f t="shared" si="63"/>
        <v>3230738836.784409</v>
      </c>
      <c r="AI254" s="21">
        <f t="shared" si="64"/>
        <v>0.5461872714404594</v>
      </c>
      <c r="AJ254" s="21">
        <f t="shared" si="65"/>
        <v>1.4427735683641236</v>
      </c>
      <c r="AK254" s="21">
        <f t="shared" si="66"/>
        <v>1.1931710654262448</v>
      </c>
      <c r="AL254" s="21">
        <f t="shared" si="67"/>
        <v>1.2262477408861407</v>
      </c>
      <c r="AM254" s="21">
        <f t="shared" si="75"/>
        <v>3.215</v>
      </c>
    </row>
    <row r="255" spans="1:39" ht="12.75">
      <c r="A255" s="12" t="s">
        <v>548</v>
      </c>
      <c r="B255" s="13" t="s">
        <v>549</v>
      </c>
      <c r="C255" s="14" t="s">
        <v>535</v>
      </c>
      <c r="D255" s="15"/>
      <c r="E255" s="15"/>
      <c r="F255" s="33">
        <v>2489221847</v>
      </c>
      <c r="G255" s="31">
        <v>54.57</v>
      </c>
      <c r="H255" s="18">
        <f t="shared" si="68"/>
        <v>0.5457</v>
      </c>
      <c r="I255" s="16">
        <v>25123600.279999997</v>
      </c>
      <c r="L255" s="16">
        <v>94367.32</v>
      </c>
      <c r="M255" s="19">
        <f t="shared" si="69"/>
        <v>25217967.599999998</v>
      </c>
      <c r="N255" s="16">
        <v>43139526</v>
      </c>
      <c r="Q255" s="19">
        <f t="shared" si="70"/>
        <v>43139526</v>
      </c>
      <c r="R255" s="16">
        <v>58162902</v>
      </c>
      <c r="T255" s="16">
        <v>1577098</v>
      </c>
      <c r="U255" s="20">
        <f t="shared" si="71"/>
        <v>59740000</v>
      </c>
      <c r="V255" s="19">
        <f t="shared" si="72"/>
        <v>128097493.6</v>
      </c>
      <c r="W255" s="21">
        <f t="shared" si="73"/>
        <v>2.3365897286373927</v>
      </c>
      <c r="X255" s="21">
        <f t="shared" si="74"/>
        <v>0.06335706887277694</v>
      </c>
      <c r="Y255" s="21">
        <f t="shared" si="57"/>
        <v>0</v>
      </c>
      <c r="Z255" s="21">
        <f t="shared" si="58"/>
        <v>2.39994679751017</v>
      </c>
      <c r="AA255" s="22">
        <f t="shared" si="59"/>
        <v>1.7330526827888635</v>
      </c>
      <c r="AB255" s="22">
        <f t="shared" si="60"/>
        <v>1.0130863840196722</v>
      </c>
      <c r="AC255" s="35"/>
      <c r="AD255" s="22">
        <f t="shared" si="61"/>
        <v>5.146085864318706</v>
      </c>
      <c r="AE255" s="32">
        <v>136165.74031471426</v>
      </c>
      <c r="AF255" s="25">
        <f t="shared" si="62"/>
        <v>7007.205914380427</v>
      </c>
      <c r="AG255" s="26"/>
      <c r="AH255" s="27">
        <f t="shared" si="63"/>
        <v>4561520701.850834</v>
      </c>
      <c r="AI255" s="21">
        <f t="shared" si="64"/>
        <v>0.5528412397595351</v>
      </c>
      <c r="AJ255" s="21">
        <f t="shared" si="65"/>
        <v>0.9457268489978828</v>
      </c>
      <c r="AK255" s="21">
        <f t="shared" si="66"/>
        <v>1.2750770149174253</v>
      </c>
      <c r="AL255" s="21">
        <f t="shared" si="67"/>
        <v>1.3096509674012997</v>
      </c>
      <c r="AM255" s="21">
        <f t="shared" si="75"/>
        <v>2.809</v>
      </c>
    </row>
    <row r="256" spans="1:39" ht="12.75">
      <c r="A256" s="12" t="s">
        <v>550</v>
      </c>
      <c r="B256" s="13" t="s">
        <v>551</v>
      </c>
      <c r="C256" s="14" t="s">
        <v>535</v>
      </c>
      <c r="D256" s="15"/>
      <c r="E256" s="15"/>
      <c r="F256" s="33">
        <v>2550358299</v>
      </c>
      <c r="G256" s="36">
        <v>53.35</v>
      </c>
      <c r="H256" s="18">
        <f t="shared" si="68"/>
        <v>0.5335</v>
      </c>
      <c r="I256" s="16">
        <v>26861356.3</v>
      </c>
      <c r="L256" s="16">
        <v>99112.07</v>
      </c>
      <c r="M256" s="19">
        <f t="shared" si="69"/>
        <v>26960468.37</v>
      </c>
      <c r="N256" s="16">
        <v>33180707</v>
      </c>
      <c r="Q256" s="19">
        <f t="shared" si="70"/>
        <v>33180707</v>
      </c>
      <c r="R256" s="16">
        <v>34063360.36</v>
      </c>
      <c r="T256" s="16">
        <v>1619994</v>
      </c>
      <c r="U256" s="20">
        <f t="shared" si="71"/>
        <v>35683354.36</v>
      </c>
      <c r="V256" s="19">
        <f t="shared" si="72"/>
        <v>95824529.72999999</v>
      </c>
      <c r="W256" s="21">
        <f t="shared" si="73"/>
        <v>1.335630384693645</v>
      </c>
      <c r="X256" s="21">
        <f t="shared" si="74"/>
        <v>0.0635202512774461</v>
      </c>
      <c r="Y256" s="21">
        <f t="shared" si="57"/>
        <v>0</v>
      </c>
      <c r="Z256" s="21">
        <f t="shared" si="58"/>
        <v>1.399150635971091</v>
      </c>
      <c r="AA256" s="22">
        <f t="shared" si="59"/>
        <v>1.301021390328183</v>
      </c>
      <c r="AB256" s="22">
        <f t="shared" si="60"/>
        <v>1.0571247334373075</v>
      </c>
      <c r="AC256" s="23"/>
      <c r="AD256" s="22">
        <f t="shared" si="61"/>
        <v>3.7572967597365814</v>
      </c>
      <c r="AE256" s="32">
        <v>171642.48159831756</v>
      </c>
      <c r="AF256" s="25">
        <f t="shared" si="62"/>
        <v>6449.117399425044</v>
      </c>
      <c r="AG256" s="26"/>
      <c r="AH256" s="27">
        <f t="shared" si="63"/>
        <v>4780427926.897844</v>
      </c>
      <c r="AI256" s="21">
        <f t="shared" si="64"/>
        <v>0.5639760452888036</v>
      </c>
      <c r="AJ256" s="21">
        <f t="shared" si="65"/>
        <v>0.6940949117400856</v>
      </c>
      <c r="AK256" s="21">
        <f t="shared" si="66"/>
        <v>0.7125588102340595</v>
      </c>
      <c r="AL256" s="21">
        <f t="shared" si="67"/>
        <v>0.746446864290577</v>
      </c>
      <c r="AM256" s="21">
        <f t="shared" si="75"/>
        <v>2.004</v>
      </c>
    </row>
    <row r="257" spans="1:39" ht="12.75">
      <c r="A257" s="12" t="s">
        <v>552</v>
      </c>
      <c r="B257" s="13" t="s">
        <v>553</v>
      </c>
      <c r="C257" s="14" t="s">
        <v>535</v>
      </c>
      <c r="D257" s="15"/>
      <c r="E257" s="15"/>
      <c r="F257" s="33">
        <v>1487252914</v>
      </c>
      <c r="G257" s="31">
        <v>50.26</v>
      </c>
      <c r="H257" s="18">
        <f t="shared" si="68"/>
        <v>0.5025999999999999</v>
      </c>
      <c r="I257" s="16">
        <v>16628552.95</v>
      </c>
      <c r="L257" s="16">
        <v>62166.05</v>
      </c>
      <c r="M257" s="19">
        <f t="shared" si="69"/>
        <v>16690719</v>
      </c>
      <c r="N257" s="16">
        <v>15418637</v>
      </c>
      <c r="P257" s="16">
        <v>966765</v>
      </c>
      <c r="Q257" s="19">
        <f t="shared" si="70"/>
        <v>16385402</v>
      </c>
      <c r="R257" s="16">
        <v>63229372.7</v>
      </c>
      <c r="T257" s="16">
        <v>1026426</v>
      </c>
      <c r="U257" s="20">
        <f t="shared" si="71"/>
        <v>64255798.7</v>
      </c>
      <c r="V257" s="19">
        <f t="shared" si="72"/>
        <v>97331919.7</v>
      </c>
      <c r="W257" s="21">
        <f t="shared" si="73"/>
        <v>4.251420327020452</v>
      </c>
      <c r="X257" s="21">
        <f t="shared" si="74"/>
        <v>0.069014892513433</v>
      </c>
      <c r="Y257" s="21">
        <f t="shared" si="57"/>
        <v>0</v>
      </c>
      <c r="Z257" s="21">
        <f t="shared" si="58"/>
        <v>4.320435219533885</v>
      </c>
      <c r="AA257" s="22">
        <f t="shared" si="59"/>
        <v>1.10172263545486</v>
      </c>
      <c r="AB257" s="22">
        <f t="shared" si="60"/>
        <v>1.1222515580830121</v>
      </c>
      <c r="AC257" s="35">
        <v>0.25</v>
      </c>
      <c r="AD257" s="22">
        <f t="shared" si="61"/>
        <v>6.294409413071757</v>
      </c>
      <c r="AE257" s="32">
        <v>118541.7481757491</v>
      </c>
      <c r="AF257" s="25">
        <f t="shared" si="62"/>
        <v>7461.502955594169</v>
      </c>
      <c r="AG257" s="26"/>
      <c r="AH257" s="27">
        <f t="shared" si="63"/>
        <v>2959118412.256268</v>
      </c>
      <c r="AI257" s="21">
        <f t="shared" si="64"/>
        <v>0.5640436330925217</v>
      </c>
      <c r="AJ257" s="21">
        <f t="shared" si="65"/>
        <v>0.5537257965796125</v>
      </c>
      <c r="AK257" s="21">
        <f t="shared" si="66"/>
        <v>2.1367638563604787</v>
      </c>
      <c r="AL257" s="21">
        <f t="shared" si="67"/>
        <v>2.1714507413377304</v>
      </c>
      <c r="AM257" s="21">
        <f t="shared" si="75"/>
        <v>3.2889999999999997</v>
      </c>
    </row>
    <row r="258" spans="1:39" ht="12.75">
      <c r="A258" s="12" t="s">
        <v>554</v>
      </c>
      <c r="B258" s="13" t="s">
        <v>555</v>
      </c>
      <c r="C258" s="14" t="s">
        <v>535</v>
      </c>
      <c r="D258" s="15"/>
      <c r="E258" s="15"/>
      <c r="F258" s="33">
        <v>1170850050</v>
      </c>
      <c r="G258" s="31">
        <v>45.12</v>
      </c>
      <c r="H258" s="18">
        <f t="shared" si="68"/>
        <v>0.4512</v>
      </c>
      <c r="I258" s="16">
        <v>13635895.74</v>
      </c>
      <c r="L258" s="16">
        <v>50512.19</v>
      </c>
      <c r="M258" s="19">
        <f t="shared" si="69"/>
        <v>13686407.93</v>
      </c>
      <c r="N258" s="16">
        <v>18423980</v>
      </c>
      <c r="Q258" s="19">
        <f t="shared" si="70"/>
        <v>18423980</v>
      </c>
      <c r="R258" s="16">
        <v>21522394</v>
      </c>
      <c r="T258" s="16">
        <v>761834</v>
      </c>
      <c r="U258" s="20">
        <f t="shared" si="71"/>
        <v>22284228</v>
      </c>
      <c r="V258" s="19">
        <f t="shared" si="72"/>
        <v>54394615.93</v>
      </c>
      <c r="W258" s="21">
        <f t="shared" si="73"/>
        <v>1.838185342350201</v>
      </c>
      <c r="X258" s="21">
        <f t="shared" si="74"/>
        <v>0.06506674360222302</v>
      </c>
      <c r="Y258" s="21">
        <f aca="true" t="shared" si="76" ref="Y258:Y321">(S258/$F258)*100</f>
        <v>0</v>
      </c>
      <c r="Z258" s="21">
        <f aca="true" t="shared" si="77" ref="Z258:Z321">(U258/$F258)*100</f>
        <v>1.903252085952424</v>
      </c>
      <c r="AA258" s="22">
        <f aca="true" t="shared" si="78" ref="AA258:AA321">(Q258/F258)*100</f>
        <v>1.5735558964190162</v>
      </c>
      <c r="AB258" s="22">
        <f aca="true" t="shared" si="79" ref="AB258:AB321">(M258/F258)*100</f>
        <v>1.1689291835448954</v>
      </c>
      <c r="AC258" s="35">
        <v>0.194</v>
      </c>
      <c r="AD258" s="22">
        <f aca="true" t="shared" si="80" ref="AD258:AD321">((V258/F258)*100)-AC258</f>
        <v>4.451737165916336</v>
      </c>
      <c r="AE258" s="32">
        <v>237602.7336197637</v>
      </c>
      <c r="AF258" s="25">
        <f aca="true" t="shared" si="81" ref="AF258:AF321">AE258/100*AD258</f>
        <v>10577.44919978421</v>
      </c>
      <c r="AG258" s="26"/>
      <c r="AH258" s="27">
        <f aca="true" t="shared" si="82" ref="AH258:AH321">F258/H258</f>
        <v>2594969082.4468083</v>
      </c>
      <c r="AI258" s="21">
        <f aca="true" t="shared" si="83" ref="AI258:AI321">(M258/AH258)*100</f>
        <v>0.5274208476154568</v>
      </c>
      <c r="AJ258" s="21">
        <f aca="true" t="shared" si="84" ref="AJ258:AJ321">(Q258/AH258)*100</f>
        <v>0.7099884204642603</v>
      </c>
      <c r="AK258" s="21">
        <f aca="true" t="shared" si="85" ref="AK258:AK321">(R258/AH258)*100</f>
        <v>0.8293892264684107</v>
      </c>
      <c r="AL258" s="21">
        <f aca="true" t="shared" si="86" ref="AL258:AL321">(U258/AH258)*100</f>
        <v>0.8587473411817337</v>
      </c>
      <c r="AM258" s="21">
        <f t="shared" si="75"/>
        <v>2.096</v>
      </c>
    </row>
    <row r="259" spans="1:39" ht="12.75">
      <c r="A259" s="12" t="s">
        <v>556</v>
      </c>
      <c r="B259" s="13" t="s">
        <v>557</v>
      </c>
      <c r="C259" s="14" t="s">
        <v>535</v>
      </c>
      <c r="D259" s="15"/>
      <c r="E259" s="15"/>
      <c r="F259" s="33">
        <v>914431749</v>
      </c>
      <c r="G259" s="31">
        <v>42.23</v>
      </c>
      <c r="H259" s="18">
        <f aca="true" t="shared" si="87" ref="H259:H322">G259/100</f>
        <v>0.42229999999999995</v>
      </c>
      <c r="I259" s="16">
        <v>12314649.69</v>
      </c>
      <c r="L259" s="16">
        <v>46127.26</v>
      </c>
      <c r="M259" s="19">
        <f aca="true" t="shared" si="88" ref="M259:M322">SUM(I259:L259)</f>
        <v>12360776.95</v>
      </c>
      <c r="N259" s="16">
        <v>14469214</v>
      </c>
      <c r="P259" s="16">
        <v>112500</v>
      </c>
      <c r="Q259" s="19">
        <f aca="true" t="shared" si="89" ref="Q259:Q322">SUM(N259:P259)</f>
        <v>14581714</v>
      </c>
      <c r="R259" s="16">
        <v>33099000</v>
      </c>
      <c r="T259" s="16">
        <v>760028</v>
      </c>
      <c r="U259" s="20">
        <f aca="true" t="shared" si="90" ref="U259:U322">SUM(R259:T259)</f>
        <v>33859028</v>
      </c>
      <c r="V259" s="19">
        <f aca="true" t="shared" si="91" ref="V259:V322">T259+S259+R259+P259+O259+N259+L259+K259+J259+I259</f>
        <v>60801518.949999996</v>
      </c>
      <c r="W259" s="21">
        <f aca="true" t="shared" si="92" ref="W259:W321">(R259/$F259)*100</f>
        <v>3.6196249787035777</v>
      </c>
      <c r="X259" s="21">
        <f aca="true" t="shared" si="93" ref="X259:X322">(T259/$F259)*100</f>
        <v>0.08311478695169408</v>
      </c>
      <c r="Y259" s="21">
        <f t="shared" si="76"/>
        <v>0</v>
      </c>
      <c r="Z259" s="21">
        <f t="shared" si="77"/>
        <v>3.702739765655271</v>
      </c>
      <c r="AA259" s="22">
        <f t="shared" si="78"/>
        <v>1.5946202672803307</v>
      </c>
      <c r="AB259" s="22">
        <f t="shared" si="79"/>
        <v>1.3517440709508872</v>
      </c>
      <c r="AC259" s="35"/>
      <c r="AD259" s="22">
        <f t="shared" si="80"/>
        <v>6.649104103886488</v>
      </c>
      <c r="AE259" s="32">
        <v>101246.8860960145</v>
      </c>
      <c r="AF259" s="25">
        <f t="shared" si="81"/>
        <v>6732.010858467378</v>
      </c>
      <c r="AG259" s="26"/>
      <c r="AH259" s="27">
        <f t="shared" si="82"/>
        <v>2165360523.324651</v>
      </c>
      <c r="AI259" s="21">
        <f t="shared" si="83"/>
        <v>0.5708415211625597</v>
      </c>
      <c r="AJ259" s="21">
        <f t="shared" si="84"/>
        <v>0.6734081388724835</v>
      </c>
      <c r="AK259" s="21">
        <f t="shared" si="85"/>
        <v>1.5285676285065208</v>
      </c>
      <c r="AL259" s="21">
        <f t="shared" si="86"/>
        <v>1.5636670030362212</v>
      </c>
      <c r="AM259" s="21">
        <f aca="true" t="shared" si="94" ref="AM259:AM322">ROUND(AI259,3)+ROUND(AJ259,3)+ROUND(AL259,3)</f>
        <v>2.808</v>
      </c>
    </row>
    <row r="260" spans="1:39" ht="12.75">
      <c r="A260" s="12" t="s">
        <v>558</v>
      </c>
      <c r="B260" s="13" t="s">
        <v>559</v>
      </c>
      <c r="C260" s="14" t="s">
        <v>560</v>
      </c>
      <c r="D260" s="15"/>
      <c r="E260" s="15"/>
      <c r="F260" s="33">
        <v>819008007</v>
      </c>
      <c r="G260" s="31">
        <v>106.17</v>
      </c>
      <c r="H260" s="18">
        <f t="shared" si="87"/>
        <v>1.0617</v>
      </c>
      <c r="I260" s="16">
        <v>2346117.97</v>
      </c>
      <c r="J260" s="16">
        <v>234569.79</v>
      </c>
      <c r="L260" s="16">
        <v>233478.98</v>
      </c>
      <c r="M260" s="19">
        <f t="shared" si="88"/>
        <v>2814166.74</v>
      </c>
      <c r="N260" s="16">
        <v>7924026</v>
      </c>
      <c r="O260" s="16">
        <v>4845770</v>
      </c>
      <c r="Q260" s="19">
        <f t="shared" si="89"/>
        <v>12769796</v>
      </c>
      <c r="R260" s="16">
        <v>1388361.53</v>
      </c>
      <c r="S260" s="16">
        <v>327603.2</v>
      </c>
      <c r="U260" s="20">
        <f t="shared" si="90"/>
        <v>1715964.73</v>
      </c>
      <c r="V260" s="19">
        <f t="shared" si="91"/>
        <v>17299927.47</v>
      </c>
      <c r="W260" s="21">
        <f t="shared" si="92"/>
        <v>0.16951745503508858</v>
      </c>
      <c r="X260" s="21">
        <f t="shared" si="93"/>
        <v>0</v>
      </c>
      <c r="Y260" s="21">
        <f t="shared" si="76"/>
        <v>0.039999999658123</v>
      </c>
      <c r="Z260" s="21">
        <f t="shared" si="77"/>
        <v>0.20951745469321154</v>
      </c>
      <c r="AA260" s="22">
        <f t="shared" si="78"/>
        <v>1.5591784073974262</v>
      </c>
      <c r="AB260" s="22">
        <f t="shared" si="79"/>
        <v>0.3436067432732682</v>
      </c>
      <c r="AC260" s="23"/>
      <c r="AD260" s="22">
        <f t="shared" si="80"/>
        <v>2.112302605363906</v>
      </c>
      <c r="AE260" s="32">
        <v>440861.96145124716</v>
      </c>
      <c r="AF260" s="25">
        <f t="shared" si="81"/>
        <v>9312.338697793111</v>
      </c>
      <c r="AG260" s="26"/>
      <c r="AH260" s="27">
        <f t="shared" si="82"/>
        <v>771411893.1901666</v>
      </c>
      <c r="AI260" s="21">
        <f t="shared" si="83"/>
        <v>0.3648072793332289</v>
      </c>
      <c r="AJ260" s="21">
        <f t="shared" si="84"/>
        <v>1.6553797151338474</v>
      </c>
      <c r="AK260" s="21">
        <f t="shared" si="85"/>
        <v>0.17997668201075356</v>
      </c>
      <c r="AL260" s="21">
        <f t="shared" si="86"/>
        <v>0.22244468164778272</v>
      </c>
      <c r="AM260" s="21">
        <f t="shared" si="94"/>
        <v>2.242</v>
      </c>
    </row>
    <row r="261" spans="1:39" ht="12.75">
      <c r="A261" s="12" t="s">
        <v>561</v>
      </c>
      <c r="B261" s="13" t="s">
        <v>562</v>
      </c>
      <c r="C261" s="14" t="s">
        <v>560</v>
      </c>
      <c r="D261" s="15"/>
      <c r="E261" s="15"/>
      <c r="F261" s="33">
        <v>528629318</v>
      </c>
      <c r="G261" s="31">
        <v>95.44</v>
      </c>
      <c r="H261" s="18">
        <f t="shared" si="87"/>
        <v>0.9544</v>
      </c>
      <c r="I261" s="16">
        <v>1700732.12</v>
      </c>
      <c r="J261" s="16">
        <v>170068.58</v>
      </c>
      <c r="L261" s="16">
        <v>169270.22</v>
      </c>
      <c r="M261" s="19">
        <f t="shared" si="88"/>
        <v>2040070.9200000002</v>
      </c>
      <c r="N261" s="16">
        <v>7330753</v>
      </c>
      <c r="O261" s="16">
        <v>3577719</v>
      </c>
      <c r="Q261" s="19">
        <f t="shared" si="89"/>
        <v>10908472</v>
      </c>
      <c r="R261" s="16">
        <v>1710000</v>
      </c>
      <c r="S261" s="16">
        <v>264054.46</v>
      </c>
      <c r="U261" s="20">
        <f t="shared" si="90"/>
        <v>1974054.46</v>
      </c>
      <c r="V261" s="19">
        <f t="shared" si="91"/>
        <v>14922597.380000003</v>
      </c>
      <c r="W261" s="21">
        <f t="shared" si="92"/>
        <v>0.3234780860186797</v>
      </c>
      <c r="X261" s="21">
        <f t="shared" si="93"/>
        <v>0</v>
      </c>
      <c r="Y261" s="21">
        <f t="shared" si="76"/>
        <v>0.04995077855292166</v>
      </c>
      <c r="Z261" s="21">
        <f t="shared" si="77"/>
        <v>0.37342886457160135</v>
      </c>
      <c r="AA261" s="22">
        <f t="shared" si="78"/>
        <v>2.063538973069216</v>
      </c>
      <c r="AB261" s="22">
        <f t="shared" si="79"/>
        <v>0.3859170973941328</v>
      </c>
      <c r="AC261" s="23"/>
      <c r="AD261" s="22">
        <f t="shared" si="80"/>
        <v>2.8228849350349505</v>
      </c>
      <c r="AE261" s="32">
        <v>352535.93974175036</v>
      </c>
      <c r="AF261" s="25">
        <f t="shared" si="81"/>
        <v>9951.683933553762</v>
      </c>
      <c r="AG261" s="26"/>
      <c r="AH261" s="27">
        <f t="shared" si="82"/>
        <v>553886544.4258173</v>
      </c>
      <c r="AI261" s="21">
        <f t="shared" si="83"/>
        <v>0.36831927775296036</v>
      </c>
      <c r="AJ261" s="21">
        <f t="shared" si="84"/>
        <v>1.96944159589726</v>
      </c>
      <c r="AK261" s="21">
        <f t="shared" si="85"/>
        <v>0.30872748529622795</v>
      </c>
      <c r="AL261" s="21">
        <f t="shared" si="86"/>
        <v>0.3564005083471364</v>
      </c>
      <c r="AM261" s="21">
        <f t="shared" si="94"/>
        <v>2.693</v>
      </c>
    </row>
    <row r="262" spans="1:39" ht="12.75">
      <c r="A262" s="12" t="s">
        <v>563</v>
      </c>
      <c r="B262" s="13" t="s">
        <v>564</v>
      </c>
      <c r="C262" s="14" t="s">
        <v>560</v>
      </c>
      <c r="D262" s="15"/>
      <c r="E262" s="15"/>
      <c r="F262" s="33">
        <v>109428033</v>
      </c>
      <c r="G262" s="31">
        <v>112.45</v>
      </c>
      <c r="H262" s="18">
        <f t="shared" si="87"/>
        <v>1.1245</v>
      </c>
      <c r="I262" s="16">
        <v>306379.31000000006</v>
      </c>
      <c r="J262" s="16">
        <v>30633.99</v>
      </c>
      <c r="L262" s="16">
        <v>30494.12</v>
      </c>
      <c r="M262" s="19">
        <f t="shared" si="88"/>
        <v>367507.42000000004</v>
      </c>
      <c r="N262" s="16">
        <v>1542040</v>
      </c>
      <c r="Q262" s="19">
        <f t="shared" si="89"/>
        <v>1542040</v>
      </c>
      <c r="R262" s="16">
        <v>511964</v>
      </c>
      <c r="U262" s="20">
        <f t="shared" si="90"/>
        <v>511964</v>
      </c>
      <c r="V262" s="19">
        <f t="shared" si="91"/>
        <v>2421511.4200000004</v>
      </c>
      <c r="W262" s="21">
        <f t="shared" si="92"/>
        <v>0.46785452133641114</v>
      </c>
      <c r="X262" s="21">
        <f t="shared" si="93"/>
        <v>0</v>
      </c>
      <c r="Y262" s="21">
        <f t="shared" si="76"/>
        <v>0</v>
      </c>
      <c r="Z262" s="21">
        <f t="shared" si="77"/>
        <v>0.46785452133641114</v>
      </c>
      <c r="AA262" s="22">
        <f t="shared" si="78"/>
        <v>1.4091818684157467</v>
      </c>
      <c r="AB262" s="22">
        <f t="shared" si="79"/>
        <v>0.3358439422921913</v>
      </c>
      <c r="AC262" s="23"/>
      <c r="AD262" s="22">
        <f t="shared" si="80"/>
        <v>2.2128803320443495</v>
      </c>
      <c r="AE262" s="32">
        <v>265838.17034700315</v>
      </c>
      <c r="AF262" s="25">
        <f t="shared" si="81"/>
        <v>5882.680586675387</v>
      </c>
      <c r="AG262" s="26"/>
      <c r="AH262" s="27">
        <f t="shared" si="82"/>
        <v>97312612.716763</v>
      </c>
      <c r="AI262" s="21">
        <f t="shared" si="83"/>
        <v>0.3776565131075691</v>
      </c>
      <c r="AJ262" s="21">
        <f t="shared" si="84"/>
        <v>1.5846250110335074</v>
      </c>
      <c r="AK262" s="21">
        <f t="shared" si="85"/>
        <v>0.5261024092427944</v>
      </c>
      <c r="AL262" s="21">
        <f t="shared" si="86"/>
        <v>0.5261024092427944</v>
      </c>
      <c r="AM262" s="21">
        <f t="shared" si="94"/>
        <v>2.489</v>
      </c>
    </row>
    <row r="263" spans="1:39" ht="12.75">
      <c r="A263" s="12" t="s">
        <v>565</v>
      </c>
      <c r="B263" s="13" t="s">
        <v>566</v>
      </c>
      <c r="C263" s="14" t="s">
        <v>560</v>
      </c>
      <c r="D263" s="15"/>
      <c r="E263" s="15"/>
      <c r="F263" s="33">
        <v>145957208</v>
      </c>
      <c r="G263" s="31">
        <v>107.68</v>
      </c>
      <c r="H263" s="18">
        <f t="shared" si="87"/>
        <v>1.0768</v>
      </c>
      <c r="I263" s="16">
        <v>417507.98</v>
      </c>
      <c r="J263" s="16">
        <v>41745.11</v>
      </c>
      <c r="L263" s="16">
        <v>41554.47</v>
      </c>
      <c r="M263" s="19">
        <f t="shared" si="88"/>
        <v>500807.55999999994</v>
      </c>
      <c r="N263" s="16">
        <v>2137785</v>
      </c>
      <c r="O263" s="16">
        <v>796161</v>
      </c>
      <c r="Q263" s="19">
        <f t="shared" si="89"/>
        <v>2933946</v>
      </c>
      <c r="R263" s="16">
        <v>682343</v>
      </c>
      <c r="S263" s="16">
        <v>29191</v>
      </c>
      <c r="U263" s="20">
        <f t="shared" si="90"/>
        <v>711534</v>
      </c>
      <c r="V263" s="19">
        <f t="shared" si="91"/>
        <v>4146287.56</v>
      </c>
      <c r="W263" s="21">
        <f t="shared" si="92"/>
        <v>0.46749524011174565</v>
      </c>
      <c r="X263" s="21">
        <f t="shared" si="93"/>
        <v>0</v>
      </c>
      <c r="Y263" s="21">
        <f t="shared" si="76"/>
        <v>0.019999697445569117</v>
      </c>
      <c r="Z263" s="21">
        <f t="shared" si="77"/>
        <v>0.4874949375573147</v>
      </c>
      <c r="AA263" s="22">
        <f t="shared" si="78"/>
        <v>2.0101412189249332</v>
      </c>
      <c r="AB263" s="22">
        <f t="shared" si="79"/>
        <v>0.34311944361117125</v>
      </c>
      <c r="AC263" s="23"/>
      <c r="AD263" s="22">
        <f t="shared" si="80"/>
        <v>2.840755600093419</v>
      </c>
      <c r="AE263" s="32">
        <v>327610.76923076925</v>
      </c>
      <c r="AF263" s="25">
        <f t="shared" si="81"/>
        <v>9306.621273432205</v>
      </c>
      <c r="AG263" s="26"/>
      <c r="AH263" s="27">
        <f t="shared" si="82"/>
        <v>135547184.24962854</v>
      </c>
      <c r="AI263" s="21">
        <f t="shared" si="83"/>
        <v>0.3694710168805092</v>
      </c>
      <c r="AJ263" s="21">
        <f t="shared" si="84"/>
        <v>2.1645200645383675</v>
      </c>
      <c r="AK263" s="21">
        <f t="shared" si="85"/>
        <v>0.5033988745523277</v>
      </c>
      <c r="AL263" s="21">
        <f t="shared" si="86"/>
        <v>0.5249345487617164</v>
      </c>
      <c r="AM263" s="21">
        <f t="shared" si="94"/>
        <v>3.0589999999999997</v>
      </c>
    </row>
    <row r="264" spans="1:39" ht="12.75">
      <c r="A264" s="12" t="s">
        <v>567</v>
      </c>
      <c r="B264" s="13" t="s">
        <v>568</v>
      </c>
      <c r="C264" s="14" t="s">
        <v>560</v>
      </c>
      <c r="D264" s="30"/>
      <c r="E264" s="15"/>
      <c r="F264" s="33">
        <v>360580189</v>
      </c>
      <c r="G264" s="31">
        <v>94.64</v>
      </c>
      <c r="H264" s="18">
        <f t="shared" si="87"/>
        <v>0.9464</v>
      </c>
      <c r="I264" s="16">
        <v>1121310.86</v>
      </c>
      <c r="J264" s="16">
        <v>112329.17</v>
      </c>
      <c r="L264" s="16">
        <v>111457.27</v>
      </c>
      <c r="M264" s="19">
        <f t="shared" si="88"/>
        <v>1345097.3</v>
      </c>
      <c r="N264" s="16">
        <v>4970884</v>
      </c>
      <c r="O264" s="16">
        <v>2111987</v>
      </c>
      <c r="Q264" s="19">
        <f t="shared" si="89"/>
        <v>7082871</v>
      </c>
      <c r="R264" s="16">
        <v>2263337.01</v>
      </c>
      <c r="U264" s="20">
        <f t="shared" si="90"/>
        <v>2263337.01</v>
      </c>
      <c r="V264" s="19">
        <f t="shared" si="91"/>
        <v>10691305.309999999</v>
      </c>
      <c r="W264" s="21">
        <f t="shared" si="92"/>
        <v>0.6276931121138216</v>
      </c>
      <c r="X264" s="21">
        <f t="shared" si="93"/>
        <v>0</v>
      </c>
      <c r="Y264" s="21">
        <f t="shared" si="76"/>
        <v>0</v>
      </c>
      <c r="Z264" s="21">
        <f t="shared" si="77"/>
        <v>0.6276931121138216</v>
      </c>
      <c r="AA264" s="22">
        <f t="shared" si="78"/>
        <v>1.964298432380044</v>
      </c>
      <c r="AB264" s="22">
        <f t="shared" si="79"/>
        <v>0.37303693908707786</v>
      </c>
      <c r="AC264" s="23"/>
      <c r="AD264" s="22">
        <f t="shared" si="80"/>
        <v>2.965028483580943</v>
      </c>
      <c r="AE264" s="32">
        <v>312215.5813953488</v>
      </c>
      <c r="AF264" s="25">
        <f t="shared" si="81"/>
        <v>9257.280918549935</v>
      </c>
      <c r="AG264" s="26"/>
      <c r="AH264" s="27">
        <f t="shared" si="82"/>
        <v>381001890.32121724</v>
      </c>
      <c r="AI264" s="21">
        <f t="shared" si="83"/>
        <v>0.3530421591520104</v>
      </c>
      <c r="AJ264" s="21">
        <f t="shared" si="84"/>
        <v>1.8590120364044738</v>
      </c>
      <c r="AK264" s="21">
        <f t="shared" si="85"/>
        <v>0.5940487613045208</v>
      </c>
      <c r="AL264" s="21">
        <f t="shared" si="86"/>
        <v>0.5940487613045208</v>
      </c>
      <c r="AM264" s="21">
        <f t="shared" si="94"/>
        <v>2.8059999999999996</v>
      </c>
    </row>
    <row r="265" spans="1:39" ht="12.75">
      <c r="A265" s="12" t="s">
        <v>569</v>
      </c>
      <c r="B265" s="13" t="s">
        <v>570</v>
      </c>
      <c r="C265" s="14" t="s">
        <v>560</v>
      </c>
      <c r="D265" s="30"/>
      <c r="E265" s="15"/>
      <c r="F265" s="33">
        <v>2146965852</v>
      </c>
      <c r="G265" s="31">
        <v>97.89</v>
      </c>
      <c r="H265" s="18">
        <f t="shared" si="87"/>
        <v>0.9789</v>
      </c>
      <c r="I265" s="16">
        <v>6587759.67</v>
      </c>
      <c r="J265" s="16">
        <v>658694.98</v>
      </c>
      <c r="L265" s="16">
        <v>655701.26</v>
      </c>
      <c r="M265" s="19">
        <f t="shared" si="88"/>
        <v>7902155.91</v>
      </c>
      <c r="N265" s="16">
        <v>24613694</v>
      </c>
      <c r="O265" s="16">
        <v>13794261</v>
      </c>
      <c r="Q265" s="19">
        <f t="shared" si="89"/>
        <v>38407955</v>
      </c>
      <c r="R265" s="16">
        <v>5628590.26</v>
      </c>
      <c r="S265" s="16">
        <v>437047.1</v>
      </c>
      <c r="U265" s="20">
        <f t="shared" si="90"/>
        <v>6065637.359999999</v>
      </c>
      <c r="V265" s="19">
        <f t="shared" si="91"/>
        <v>52375748.269999996</v>
      </c>
      <c r="W265" s="21">
        <f t="shared" si="92"/>
        <v>0.2621648711718774</v>
      </c>
      <c r="X265" s="21">
        <f t="shared" si="93"/>
        <v>0</v>
      </c>
      <c r="Y265" s="21">
        <f t="shared" si="76"/>
        <v>0.020356499829416008</v>
      </c>
      <c r="Z265" s="21">
        <f t="shared" si="77"/>
        <v>0.2825213710012934</v>
      </c>
      <c r="AA265" s="22">
        <f t="shared" si="78"/>
        <v>1.7889411219196234</v>
      </c>
      <c r="AB265" s="22">
        <f t="shared" si="79"/>
        <v>0.36806155545691466</v>
      </c>
      <c r="AC265" s="23"/>
      <c r="AD265" s="22">
        <f t="shared" si="80"/>
        <v>2.439524048377831</v>
      </c>
      <c r="AE265" s="32">
        <v>395346.3054187192</v>
      </c>
      <c r="AF265" s="25">
        <f t="shared" si="81"/>
        <v>9644.568195062924</v>
      </c>
      <c r="AG265" s="26"/>
      <c r="AH265" s="27">
        <f t="shared" si="82"/>
        <v>2193243285.3202577</v>
      </c>
      <c r="AI265" s="21">
        <f t="shared" si="83"/>
        <v>0.3602954566367737</v>
      </c>
      <c r="AJ265" s="21">
        <f t="shared" si="84"/>
        <v>1.7511944642471193</v>
      </c>
      <c r="AK265" s="21">
        <f t="shared" si="85"/>
        <v>0.25663319239015076</v>
      </c>
      <c r="AL265" s="21">
        <f t="shared" si="86"/>
        <v>0.2765601700731661</v>
      </c>
      <c r="AM265" s="21">
        <f t="shared" si="94"/>
        <v>2.388</v>
      </c>
    </row>
    <row r="266" spans="1:39" ht="12.75">
      <c r="A266" s="12" t="s">
        <v>571</v>
      </c>
      <c r="B266" s="13" t="s">
        <v>572</v>
      </c>
      <c r="C266" s="14" t="s">
        <v>560</v>
      </c>
      <c r="D266" s="30"/>
      <c r="E266" s="15"/>
      <c r="F266" s="33">
        <v>787068690</v>
      </c>
      <c r="G266" s="31">
        <v>89.25</v>
      </c>
      <c r="H266" s="18">
        <f t="shared" si="87"/>
        <v>0.8925</v>
      </c>
      <c r="I266" s="16">
        <v>2715452.03</v>
      </c>
      <c r="J266" s="16">
        <v>271510.48</v>
      </c>
      <c r="L266" s="16">
        <v>270263.14</v>
      </c>
      <c r="M266" s="19">
        <f t="shared" si="88"/>
        <v>3257225.65</v>
      </c>
      <c r="N266" s="16">
        <v>7731802</v>
      </c>
      <c r="O266" s="16">
        <v>5011929</v>
      </c>
      <c r="Q266" s="19">
        <f t="shared" si="89"/>
        <v>12743731</v>
      </c>
      <c r="R266" s="16">
        <v>2438000</v>
      </c>
      <c r="S266" s="16">
        <v>472000</v>
      </c>
      <c r="U266" s="20">
        <f t="shared" si="90"/>
        <v>2910000</v>
      </c>
      <c r="V266" s="19">
        <f t="shared" si="91"/>
        <v>18910956.650000002</v>
      </c>
      <c r="W266" s="21">
        <f t="shared" si="92"/>
        <v>0.3097569539959721</v>
      </c>
      <c r="X266" s="21">
        <f t="shared" si="93"/>
        <v>0</v>
      </c>
      <c r="Y266" s="21">
        <f t="shared" si="76"/>
        <v>0.05996935286550403</v>
      </c>
      <c r="Z266" s="21">
        <f t="shared" si="77"/>
        <v>0.3697263068614761</v>
      </c>
      <c r="AA266" s="22">
        <f t="shared" si="78"/>
        <v>1.619138349919624</v>
      </c>
      <c r="AB266" s="22">
        <f t="shared" si="79"/>
        <v>0.41384261518521337</v>
      </c>
      <c r="AC266" s="23"/>
      <c r="AD266" s="22">
        <f t="shared" si="80"/>
        <v>2.402707271966314</v>
      </c>
      <c r="AE266" s="32">
        <v>414783.6859688196</v>
      </c>
      <c r="AF266" s="25">
        <f t="shared" si="81"/>
        <v>9966.037785702747</v>
      </c>
      <c r="AG266" s="26"/>
      <c r="AH266" s="27">
        <f t="shared" si="82"/>
        <v>881869680.672269</v>
      </c>
      <c r="AI266" s="21">
        <f t="shared" si="83"/>
        <v>0.3693545340528029</v>
      </c>
      <c r="AJ266" s="21">
        <f t="shared" si="84"/>
        <v>1.4450809773032642</v>
      </c>
      <c r="AK266" s="21">
        <f t="shared" si="85"/>
        <v>0.27645808144140505</v>
      </c>
      <c r="AL266" s="21">
        <f t="shared" si="86"/>
        <v>0.32998072887386737</v>
      </c>
      <c r="AM266" s="21">
        <f t="shared" si="94"/>
        <v>2.144</v>
      </c>
    </row>
    <row r="267" spans="1:39" ht="12.75">
      <c r="A267" s="12" t="s">
        <v>573</v>
      </c>
      <c r="B267" s="13" t="s">
        <v>574</v>
      </c>
      <c r="C267" s="14" t="s">
        <v>560</v>
      </c>
      <c r="D267" s="15"/>
      <c r="E267" s="15"/>
      <c r="F267" s="33">
        <v>671892013</v>
      </c>
      <c r="G267" s="31">
        <v>92.33</v>
      </c>
      <c r="H267" s="18">
        <f t="shared" si="87"/>
        <v>0.9233</v>
      </c>
      <c r="I267" s="16">
        <v>2278561.53</v>
      </c>
      <c r="J267" s="16">
        <v>227851.15</v>
      </c>
      <c r="L267" s="16">
        <v>226767.29</v>
      </c>
      <c r="M267" s="19">
        <f t="shared" si="88"/>
        <v>2733179.9699999997</v>
      </c>
      <c r="N267" s="16">
        <v>6769182</v>
      </c>
      <c r="O267" s="16">
        <v>3925596</v>
      </c>
      <c r="Q267" s="19">
        <f t="shared" si="89"/>
        <v>10694778</v>
      </c>
      <c r="R267" s="16">
        <v>1242413.45</v>
      </c>
      <c r="S267" s="16">
        <v>268757</v>
      </c>
      <c r="U267" s="20">
        <f t="shared" si="90"/>
        <v>1511170.45</v>
      </c>
      <c r="V267" s="19">
        <f t="shared" si="91"/>
        <v>14939128.419999998</v>
      </c>
      <c r="W267" s="21">
        <f t="shared" si="92"/>
        <v>0.18491266839928933</v>
      </c>
      <c r="X267" s="21">
        <f t="shared" si="93"/>
        <v>0</v>
      </c>
      <c r="Y267" s="21">
        <f t="shared" si="76"/>
        <v>0.040000028992754226</v>
      </c>
      <c r="Z267" s="21">
        <f t="shared" si="77"/>
        <v>0.2249126973920436</v>
      </c>
      <c r="AA267" s="22">
        <f t="shared" si="78"/>
        <v>1.5917406060905206</v>
      </c>
      <c r="AB267" s="22">
        <f t="shared" si="79"/>
        <v>0.40678857868786716</v>
      </c>
      <c r="AC267" s="23"/>
      <c r="AD267" s="22">
        <f t="shared" si="80"/>
        <v>2.223441882170431</v>
      </c>
      <c r="AE267" s="32">
        <v>382472.7027027027</v>
      </c>
      <c r="AF267" s="25">
        <f t="shared" si="81"/>
        <v>8504.058259761092</v>
      </c>
      <c r="AG267" s="26"/>
      <c r="AH267" s="27">
        <f t="shared" si="82"/>
        <v>727707151.5217155</v>
      </c>
      <c r="AI267" s="21">
        <f t="shared" si="83"/>
        <v>0.3755878947025078</v>
      </c>
      <c r="AJ267" s="21">
        <f t="shared" si="84"/>
        <v>1.469654101603378</v>
      </c>
      <c r="AK267" s="21">
        <f t="shared" si="85"/>
        <v>0.17072986673306387</v>
      </c>
      <c r="AL267" s="21">
        <f t="shared" si="86"/>
        <v>0.20766189350207384</v>
      </c>
      <c r="AM267" s="21">
        <f t="shared" si="94"/>
        <v>2.0540000000000003</v>
      </c>
    </row>
    <row r="268" spans="1:39" ht="12.75">
      <c r="A268" s="12" t="s">
        <v>575</v>
      </c>
      <c r="B268" s="13" t="s">
        <v>576</v>
      </c>
      <c r="C268" s="14" t="s">
        <v>560</v>
      </c>
      <c r="D268" s="15"/>
      <c r="E268" s="15"/>
      <c r="F268" s="33">
        <v>429313155</v>
      </c>
      <c r="G268" s="31">
        <v>95.41</v>
      </c>
      <c r="H268" s="18">
        <f t="shared" si="87"/>
        <v>0.9541</v>
      </c>
      <c r="I268" s="16">
        <v>1403158.18</v>
      </c>
      <c r="L268" s="16">
        <v>139650.09</v>
      </c>
      <c r="M268" s="19">
        <f t="shared" si="88"/>
        <v>1542808.27</v>
      </c>
      <c r="N268" s="16">
        <v>5544504</v>
      </c>
      <c r="O268" s="16">
        <v>1915694</v>
      </c>
      <c r="Q268" s="19">
        <f t="shared" si="89"/>
        <v>7460198</v>
      </c>
      <c r="R268" s="16">
        <v>3215457.65</v>
      </c>
      <c r="T268" s="16">
        <v>154499.1</v>
      </c>
      <c r="U268" s="20">
        <f t="shared" si="90"/>
        <v>3369956.75</v>
      </c>
      <c r="V268" s="19">
        <f t="shared" si="91"/>
        <v>12372963.02</v>
      </c>
      <c r="W268" s="21">
        <f t="shared" si="92"/>
        <v>0.7489772005705253</v>
      </c>
      <c r="X268" s="21">
        <f t="shared" si="93"/>
        <v>0.035987506602261</v>
      </c>
      <c r="Y268" s="21">
        <f t="shared" si="76"/>
        <v>0</v>
      </c>
      <c r="Z268" s="21">
        <f t="shared" si="77"/>
        <v>0.7849647071727863</v>
      </c>
      <c r="AA268" s="22">
        <f t="shared" si="78"/>
        <v>1.7377054285699678</v>
      </c>
      <c r="AB268" s="22">
        <f t="shared" si="79"/>
        <v>0.3593666422823685</v>
      </c>
      <c r="AC268" s="23"/>
      <c r="AD268" s="22">
        <f t="shared" si="80"/>
        <v>2.8820367780251224</v>
      </c>
      <c r="AE268" s="32">
        <v>240487.5732708089</v>
      </c>
      <c r="AF268" s="25">
        <f t="shared" si="81"/>
        <v>6930.940308244826</v>
      </c>
      <c r="AG268" s="26"/>
      <c r="AH268" s="27">
        <f t="shared" si="82"/>
        <v>449966622.9954932</v>
      </c>
      <c r="AI268" s="21">
        <f t="shared" si="83"/>
        <v>0.3428717134016077</v>
      </c>
      <c r="AJ268" s="21">
        <f t="shared" si="84"/>
        <v>1.6579447493986061</v>
      </c>
      <c r="AK268" s="21">
        <f t="shared" si="85"/>
        <v>0.7145991470643381</v>
      </c>
      <c r="AL268" s="21">
        <f t="shared" si="86"/>
        <v>0.7489348271135553</v>
      </c>
      <c r="AM268" s="21">
        <f t="shared" si="94"/>
        <v>2.75</v>
      </c>
    </row>
    <row r="269" spans="1:39" ht="12.75">
      <c r="A269" s="12" t="s">
        <v>577</v>
      </c>
      <c r="B269" s="13" t="s">
        <v>496</v>
      </c>
      <c r="C269" s="14" t="s">
        <v>560</v>
      </c>
      <c r="D269" s="15"/>
      <c r="E269" s="15"/>
      <c r="F269" s="33">
        <v>541639230</v>
      </c>
      <c r="G269" s="31">
        <v>93.02</v>
      </c>
      <c r="H269" s="18">
        <f t="shared" si="87"/>
        <v>0.9301999999999999</v>
      </c>
      <c r="I269" s="16">
        <v>1678405.73</v>
      </c>
      <c r="J269" s="16">
        <v>167819.42</v>
      </c>
      <c r="L269" s="16">
        <v>167024.62</v>
      </c>
      <c r="M269" s="19">
        <f t="shared" si="88"/>
        <v>2013249.77</v>
      </c>
      <c r="N269" s="16">
        <v>5717765</v>
      </c>
      <c r="O269" s="16">
        <v>3575130</v>
      </c>
      <c r="Q269" s="19">
        <f t="shared" si="89"/>
        <v>9292895</v>
      </c>
      <c r="R269" s="16">
        <v>1458513.34</v>
      </c>
      <c r="S269" s="16">
        <v>270822.49</v>
      </c>
      <c r="U269" s="20">
        <f t="shared" si="90"/>
        <v>1729335.83</v>
      </c>
      <c r="V269" s="19">
        <f t="shared" si="91"/>
        <v>13035480.6</v>
      </c>
      <c r="W269" s="21">
        <f t="shared" si="92"/>
        <v>0.2692776407646839</v>
      </c>
      <c r="X269" s="21">
        <f t="shared" si="93"/>
        <v>0</v>
      </c>
      <c r="Y269" s="21">
        <f t="shared" si="76"/>
        <v>0.05000053079611681</v>
      </c>
      <c r="Z269" s="21">
        <f t="shared" si="77"/>
        <v>0.31927817156080074</v>
      </c>
      <c r="AA269" s="22">
        <f t="shared" si="78"/>
        <v>1.7156982886930108</v>
      </c>
      <c r="AB269" s="22">
        <f t="shared" si="79"/>
        <v>0.3716957078607471</v>
      </c>
      <c r="AC269" s="23"/>
      <c r="AD269" s="22">
        <f t="shared" si="80"/>
        <v>2.406672168114558</v>
      </c>
      <c r="AE269" s="32">
        <v>427493.112467306</v>
      </c>
      <c r="AF269" s="25">
        <f t="shared" si="81"/>
        <v>10288.35775835732</v>
      </c>
      <c r="AG269" s="26"/>
      <c r="AH269" s="27">
        <f t="shared" si="82"/>
        <v>582282552.1393249</v>
      </c>
      <c r="AI269" s="21">
        <f t="shared" si="83"/>
        <v>0.3457513474520669</v>
      </c>
      <c r="AJ269" s="21">
        <f t="shared" si="84"/>
        <v>1.5959425481422385</v>
      </c>
      <c r="AK269" s="21">
        <f t="shared" si="85"/>
        <v>0.25048206143930896</v>
      </c>
      <c r="AL269" s="21">
        <f t="shared" si="86"/>
        <v>0.2969925551858568</v>
      </c>
      <c r="AM269" s="21">
        <f t="shared" si="94"/>
        <v>2.2390000000000003</v>
      </c>
    </row>
    <row r="270" spans="1:39" ht="12.75">
      <c r="A270" s="12" t="s">
        <v>578</v>
      </c>
      <c r="B270" s="13" t="s">
        <v>579</v>
      </c>
      <c r="C270" s="14" t="s">
        <v>560</v>
      </c>
      <c r="D270" s="15"/>
      <c r="E270" s="15"/>
      <c r="F270" s="33">
        <v>149159429</v>
      </c>
      <c r="G270" s="31">
        <v>97.98</v>
      </c>
      <c r="H270" s="18">
        <f t="shared" si="87"/>
        <v>0.9798</v>
      </c>
      <c r="I270" s="16">
        <v>485975.12</v>
      </c>
      <c r="J270" s="16">
        <v>48591.68</v>
      </c>
      <c r="L270" s="16">
        <v>48368.67</v>
      </c>
      <c r="M270" s="19">
        <f t="shared" si="88"/>
        <v>582935.4700000001</v>
      </c>
      <c r="N270" s="16">
        <v>1849388</v>
      </c>
      <c r="O270" s="16">
        <v>781862</v>
      </c>
      <c r="Q270" s="19">
        <f t="shared" si="89"/>
        <v>2631250</v>
      </c>
      <c r="R270" s="16">
        <v>1005937.72</v>
      </c>
      <c r="U270" s="20">
        <f t="shared" si="90"/>
        <v>1005937.72</v>
      </c>
      <c r="V270" s="19">
        <f t="shared" si="91"/>
        <v>4220123.1899999995</v>
      </c>
      <c r="W270" s="21">
        <f t="shared" si="92"/>
        <v>0.6744043784184772</v>
      </c>
      <c r="X270" s="21">
        <f t="shared" si="93"/>
        <v>0</v>
      </c>
      <c r="Y270" s="21">
        <f t="shared" si="76"/>
        <v>0</v>
      </c>
      <c r="Z270" s="21">
        <f t="shared" si="77"/>
        <v>0.6744043784184772</v>
      </c>
      <c r="AA270" s="22">
        <f t="shared" si="78"/>
        <v>1.7640520734361353</v>
      </c>
      <c r="AB270" s="22">
        <f t="shared" si="79"/>
        <v>0.3908136910339071</v>
      </c>
      <c r="AC270" s="23"/>
      <c r="AD270" s="22">
        <f t="shared" si="80"/>
        <v>2.829270142888519</v>
      </c>
      <c r="AE270" s="32">
        <v>261732.30403800475</v>
      </c>
      <c r="AF270" s="25">
        <f t="shared" si="81"/>
        <v>7405.11393244147</v>
      </c>
      <c r="AG270" s="26"/>
      <c r="AH270" s="27">
        <f t="shared" si="82"/>
        <v>152234567.2586242</v>
      </c>
      <c r="AI270" s="21">
        <f t="shared" si="83"/>
        <v>0.38291925447502223</v>
      </c>
      <c r="AJ270" s="21">
        <f t="shared" si="84"/>
        <v>1.7284182215527255</v>
      </c>
      <c r="AK270" s="21">
        <f t="shared" si="85"/>
        <v>0.6607814099744241</v>
      </c>
      <c r="AL270" s="21">
        <f t="shared" si="86"/>
        <v>0.6607814099744241</v>
      </c>
      <c r="AM270" s="21">
        <f t="shared" si="94"/>
        <v>2.772</v>
      </c>
    </row>
    <row r="271" spans="1:39" ht="12.75">
      <c r="A271" s="12" t="s">
        <v>580</v>
      </c>
      <c r="B271" s="13" t="s">
        <v>581</v>
      </c>
      <c r="C271" s="14" t="s">
        <v>560</v>
      </c>
      <c r="D271" s="15"/>
      <c r="E271" s="15"/>
      <c r="F271" s="33">
        <v>139044690</v>
      </c>
      <c r="G271" s="31">
        <v>88.39</v>
      </c>
      <c r="H271" s="18">
        <f t="shared" si="87"/>
        <v>0.8839</v>
      </c>
      <c r="I271" s="16">
        <v>491140.45</v>
      </c>
      <c r="J271" s="16">
        <v>49107.98</v>
      </c>
      <c r="L271" s="16">
        <v>48884.73</v>
      </c>
      <c r="M271" s="19">
        <f t="shared" si="88"/>
        <v>589133.16</v>
      </c>
      <c r="N271" s="16">
        <v>1697723</v>
      </c>
      <c r="O271" s="16">
        <v>959993</v>
      </c>
      <c r="Q271" s="19">
        <f t="shared" si="89"/>
        <v>2657716</v>
      </c>
      <c r="R271" s="16">
        <v>732000</v>
      </c>
      <c r="U271" s="20">
        <f t="shared" si="90"/>
        <v>732000</v>
      </c>
      <c r="V271" s="19">
        <f t="shared" si="91"/>
        <v>3978849.16</v>
      </c>
      <c r="W271" s="21">
        <f t="shared" si="92"/>
        <v>0.5264494458580188</v>
      </c>
      <c r="X271" s="21">
        <f t="shared" si="93"/>
        <v>0</v>
      </c>
      <c r="Y271" s="21">
        <f t="shared" si="76"/>
        <v>0</v>
      </c>
      <c r="Z271" s="21">
        <f t="shared" si="77"/>
        <v>0.5264494458580188</v>
      </c>
      <c r="AA271" s="22">
        <f t="shared" si="78"/>
        <v>1.9114113599016258</v>
      </c>
      <c r="AB271" s="22">
        <f t="shared" si="79"/>
        <v>0.42370058144615236</v>
      </c>
      <c r="AC271" s="23"/>
      <c r="AD271" s="22">
        <f t="shared" si="80"/>
        <v>2.861561387205797</v>
      </c>
      <c r="AE271" s="32">
        <v>183887.09677419355</v>
      </c>
      <c r="AF271" s="25">
        <f t="shared" si="81"/>
        <v>5262.042157344079</v>
      </c>
      <c r="AG271" s="26"/>
      <c r="AH271" s="27">
        <f t="shared" si="82"/>
        <v>157308168.34483537</v>
      </c>
      <c r="AI271" s="21">
        <f t="shared" si="83"/>
        <v>0.3745089439402541</v>
      </c>
      <c r="AJ271" s="21">
        <f t="shared" si="84"/>
        <v>1.6894965010170473</v>
      </c>
      <c r="AK271" s="21">
        <f t="shared" si="85"/>
        <v>0.4653286651939028</v>
      </c>
      <c r="AL271" s="21">
        <f t="shared" si="86"/>
        <v>0.4653286651939028</v>
      </c>
      <c r="AM271" s="21">
        <f t="shared" si="94"/>
        <v>2.529</v>
      </c>
    </row>
    <row r="272" spans="1:39" ht="12.75">
      <c r="A272" s="12" t="s">
        <v>582</v>
      </c>
      <c r="B272" s="13" t="s">
        <v>583</v>
      </c>
      <c r="C272" s="14" t="s">
        <v>560</v>
      </c>
      <c r="D272" s="15"/>
      <c r="E272" s="15"/>
      <c r="F272" s="33">
        <v>122136135</v>
      </c>
      <c r="G272" s="31">
        <v>94.08</v>
      </c>
      <c r="H272" s="18">
        <f t="shared" si="87"/>
        <v>0.9408</v>
      </c>
      <c r="I272" s="16">
        <v>379581.5</v>
      </c>
      <c r="J272" s="16">
        <v>37951.91</v>
      </c>
      <c r="L272" s="16">
        <v>37779.1</v>
      </c>
      <c r="M272" s="19">
        <f t="shared" si="88"/>
        <v>455312.51</v>
      </c>
      <c r="N272" s="16">
        <v>1804295</v>
      </c>
      <c r="O272" s="16">
        <v>797213</v>
      </c>
      <c r="Q272" s="19">
        <f t="shared" si="89"/>
        <v>2601508</v>
      </c>
      <c r="R272" s="16">
        <v>639753</v>
      </c>
      <c r="U272" s="20">
        <f t="shared" si="90"/>
        <v>639753</v>
      </c>
      <c r="V272" s="19">
        <f t="shared" si="91"/>
        <v>3696573.5100000002</v>
      </c>
      <c r="W272" s="21">
        <f t="shared" si="92"/>
        <v>0.523803213520716</v>
      </c>
      <c r="X272" s="21">
        <f t="shared" si="93"/>
        <v>0</v>
      </c>
      <c r="Y272" s="21">
        <f t="shared" si="76"/>
        <v>0</v>
      </c>
      <c r="Z272" s="21">
        <f t="shared" si="77"/>
        <v>0.523803213520716</v>
      </c>
      <c r="AA272" s="22">
        <f t="shared" si="78"/>
        <v>2.1300068157552228</v>
      </c>
      <c r="AB272" s="22">
        <f t="shared" si="79"/>
        <v>0.372790992608371</v>
      </c>
      <c r="AC272" s="23"/>
      <c r="AD272" s="22">
        <f t="shared" si="80"/>
        <v>3.02660102188431</v>
      </c>
      <c r="AE272" s="32">
        <v>243412.84934497817</v>
      </c>
      <c r="AF272" s="25">
        <f t="shared" si="81"/>
        <v>7367.135785672825</v>
      </c>
      <c r="AG272" s="26"/>
      <c r="AH272" s="27">
        <f t="shared" si="82"/>
        <v>129821572.06632653</v>
      </c>
      <c r="AI272" s="21">
        <f t="shared" si="83"/>
        <v>0.35072176584595544</v>
      </c>
      <c r="AJ272" s="21">
        <f t="shared" si="84"/>
        <v>2.0039104122625133</v>
      </c>
      <c r="AK272" s="21">
        <f t="shared" si="85"/>
        <v>0.49279406328028963</v>
      </c>
      <c r="AL272" s="21">
        <f t="shared" si="86"/>
        <v>0.49279406328028963</v>
      </c>
      <c r="AM272" s="21">
        <f t="shared" si="94"/>
        <v>2.848</v>
      </c>
    </row>
    <row r="273" spans="1:39" ht="12.75">
      <c r="A273" s="12" t="s">
        <v>584</v>
      </c>
      <c r="B273" s="13" t="s">
        <v>585</v>
      </c>
      <c r="C273" s="14" t="s">
        <v>560</v>
      </c>
      <c r="D273" s="15"/>
      <c r="E273" s="15"/>
      <c r="F273" s="33">
        <v>364091874</v>
      </c>
      <c r="G273" s="31">
        <v>103.67</v>
      </c>
      <c r="H273" s="18">
        <f t="shared" si="87"/>
        <v>1.0367</v>
      </c>
      <c r="I273" s="16">
        <v>1078079.1400000001</v>
      </c>
      <c r="J273" s="16">
        <v>107781.64</v>
      </c>
      <c r="L273" s="16">
        <v>107288.43</v>
      </c>
      <c r="M273" s="19">
        <f t="shared" si="88"/>
        <v>1293149.21</v>
      </c>
      <c r="N273" s="16">
        <v>5467998</v>
      </c>
      <c r="O273" s="16">
        <v>2269070</v>
      </c>
      <c r="Q273" s="19">
        <f t="shared" si="89"/>
        <v>7737068</v>
      </c>
      <c r="R273" s="16">
        <v>3068828.3</v>
      </c>
      <c r="U273" s="20">
        <f t="shared" si="90"/>
        <v>3068828.3</v>
      </c>
      <c r="V273" s="19">
        <f t="shared" si="91"/>
        <v>12099045.510000002</v>
      </c>
      <c r="W273" s="21">
        <f t="shared" si="92"/>
        <v>0.8428719559942719</v>
      </c>
      <c r="X273" s="21">
        <f t="shared" si="93"/>
        <v>0</v>
      </c>
      <c r="Y273" s="21">
        <f t="shared" si="76"/>
        <v>0</v>
      </c>
      <c r="Z273" s="21">
        <f t="shared" si="77"/>
        <v>0.8428719559942719</v>
      </c>
      <c r="AA273" s="22">
        <f t="shared" si="78"/>
        <v>2.125031771513802</v>
      </c>
      <c r="AB273" s="22">
        <f t="shared" si="79"/>
        <v>0.3551711263954218</v>
      </c>
      <c r="AC273" s="23"/>
      <c r="AD273" s="22">
        <f t="shared" si="80"/>
        <v>3.323074853903496</v>
      </c>
      <c r="AE273" s="32">
        <v>253315.80118694363</v>
      </c>
      <c r="AF273" s="25">
        <f t="shared" si="81"/>
        <v>8417.873690207498</v>
      </c>
      <c r="AG273" s="26"/>
      <c r="AH273" s="27">
        <f t="shared" si="82"/>
        <v>351202733.6741584</v>
      </c>
      <c r="AI273" s="21">
        <f t="shared" si="83"/>
        <v>0.3682059067341338</v>
      </c>
      <c r="AJ273" s="21">
        <f t="shared" si="84"/>
        <v>2.203020437528359</v>
      </c>
      <c r="AK273" s="21">
        <f t="shared" si="85"/>
        <v>0.8738053567792616</v>
      </c>
      <c r="AL273" s="21">
        <f t="shared" si="86"/>
        <v>0.8738053567792616</v>
      </c>
      <c r="AM273" s="21">
        <f t="shared" si="94"/>
        <v>3.445</v>
      </c>
    </row>
    <row r="274" spans="1:39" ht="12.75">
      <c r="A274" s="12" t="s">
        <v>586</v>
      </c>
      <c r="B274" s="13" t="s">
        <v>587</v>
      </c>
      <c r="C274" s="14" t="s">
        <v>560</v>
      </c>
      <c r="D274" s="15"/>
      <c r="E274" s="15"/>
      <c r="F274" s="33">
        <v>763875389</v>
      </c>
      <c r="G274" s="31">
        <v>113.05</v>
      </c>
      <c r="H274" s="18">
        <f t="shared" si="87"/>
        <v>1.1305</v>
      </c>
      <c r="I274" s="16">
        <v>2085456.3599999999</v>
      </c>
      <c r="J274" s="16">
        <v>208554.86</v>
      </c>
      <c r="L274" s="16">
        <v>207520.96</v>
      </c>
      <c r="M274" s="19">
        <f t="shared" si="88"/>
        <v>2501532.1799999997</v>
      </c>
      <c r="N274" s="16">
        <v>8464735</v>
      </c>
      <c r="O274" s="16">
        <v>3868105</v>
      </c>
      <c r="Q274" s="19">
        <f t="shared" si="89"/>
        <v>12332840</v>
      </c>
      <c r="U274" s="20">
        <f t="shared" si="90"/>
        <v>0</v>
      </c>
      <c r="V274" s="19">
        <f t="shared" si="91"/>
        <v>14834372.18</v>
      </c>
      <c r="W274" s="21">
        <f t="shared" si="92"/>
        <v>0</v>
      </c>
      <c r="X274" s="21">
        <f t="shared" si="93"/>
        <v>0</v>
      </c>
      <c r="Y274" s="21">
        <f t="shared" si="76"/>
        <v>0</v>
      </c>
      <c r="Z274" s="21">
        <f t="shared" si="77"/>
        <v>0</v>
      </c>
      <c r="AA274" s="22">
        <f t="shared" si="78"/>
        <v>1.6145094052768336</v>
      </c>
      <c r="AB274" s="22">
        <f t="shared" si="79"/>
        <v>0.32747909096466515</v>
      </c>
      <c r="AC274" s="23"/>
      <c r="AD274" s="22">
        <f t="shared" si="80"/>
        <v>1.941988496241499</v>
      </c>
      <c r="AE274" s="32">
        <v>352031.9627998042</v>
      </c>
      <c r="AF274" s="25">
        <f t="shared" si="81"/>
        <v>6836.420220665351</v>
      </c>
      <c r="AG274" s="26"/>
      <c r="AH274" s="27">
        <f t="shared" si="82"/>
        <v>675696938.5227774</v>
      </c>
      <c r="AI274" s="21">
        <f t="shared" si="83"/>
        <v>0.370215112335554</v>
      </c>
      <c r="AJ274" s="21">
        <f t="shared" si="84"/>
        <v>1.8252028826654605</v>
      </c>
      <c r="AK274" s="21">
        <f t="shared" si="85"/>
        <v>0</v>
      </c>
      <c r="AL274" s="21">
        <f t="shared" si="86"/>
        <v>0</v>
      </c>
      <c r="AM274" s="21">
        <f t="shared" si="94"/>
        <v>2.195</v>
      </c>
    </row>
    <row r="275" spans="1:39" ht="12.75">
      <c r="A275" s="12" t="s">
        <v>588</v>
      </c>
      <c r="B275" s="13" t="s">
        <v>589</v>
      </c>
      <c r="C275" s="14" t="s">
        <v>560</v>
      </c>
      <c r="D275" s="15"/>
      <c r="E275" s="15"/>
      <c r="F275" s="33">
        <v>608429382</v>
      </c>
      <c r="G275" s="31">
        <v>99.56</v>
      </c>
      <c r="H275" s="18">
        <f t="shared" si="87"/>
        <v>0.9956</v>
      </c>
      <c r="I275" s="16">
        <v>1906133.69</v>
      </c>
      <c r="J275" s="16">
        <v>190581.47</v>
      </c>
      <c r="L275" s="16">
        <v>189715.74</v>
      </c>
      <c r="M275" s="19">
        <f t="shared" si="88"/>
        <v>2286430.9</v>
      </c>
      <c r="N275" s="16">
        <v>5510208</v>
      </c>
      <c r="O275" s="16">
        <v>3582150</v>
      </c>
      <c r="Q275" s="19">
        <f t="shared" si="89"/>
        <v>9092358</v>
      </c>
      <c r="R275" s="16">
        <v>1227954</v>
      </c>
      <c r="S275" s="16">
        <v>182600</v>
      </c>
      <c r="U275" s="20">
        <f t="shared" si="90"/>
        <v>1410554</v>
      </c>
      <c r="V275" s="19">
        <f t="shared" si="91"/>
        <v>12789342.9</v>
      </c>
      <c r="W275" s="21">
        <f t="shared" si="92"/>
        <v>0.20182358648813575</v>
      </c>
      <c r="X275" s="21">
        <f t="shared" si="93"/>
        <v>0</v>
      </c>
      <c r="Y275" s="21">
        <f t="shared" si="76"/>
        <v>0.030011699862318615</v>
      </c>
      <c r="Z275" s="21">
        <f t="shared" si="77"/>
        <v>0.2318352863504544</v>
      </c>
      <c r="AA275" s="22">
        <f t="shared" si="78"/>
        <v>1.4943982439033492</v>
      </c>
      <c r="AB275" s="22">
        <f t="shared" si="79"/>
        <v>0.3757923216140801</v>
      </c>
      <c r="AC275" s="23"/>
      <c r="AD275" s="22">
        <f t="shared" si="80"/>
        <v>2.1020258518678836</v>
      </c>
      <c r="AE275" s="32">
        <v>365104.4398907104</v>
      </c>
      <c r="AF275" s="25">
        <f t="shared" si="81"/>
        <v>7674.5897128201705</v>
      </c>
      <c r="AG275" s="26"/>
      <c r="AH275" s="27">
        <f t="shared" si="82"/>
        <v>611118302.531137</v>
      </c>
      <c r="AI275" s="21">
        <f t="shared" si="83"/>
        <v>0.37413883539897813</v>
      </c>
      <c r="AJ275" s="21">
        <f t="shared" si="84"/>
        <v>1.4878228916301746</v>
      </c>
      <c r="AK275" s="21">
        <f t="shared" si="85"/>
        <v>0.200935562707588</v>
      </c>
      <c r="AL275" s="21">
        <f t="shared" si="86"/>
        <v>0.2308152110905124</v>
      </c>
      <c r="AM275" s="21">
        <f t="shared" si="94"/>
        <v>2.093</v>
      </c>
    </row>
    <row r="276" spans="1:39" ht="12.75">
      <c r="A276" s="12" t="s">
        <v>590</v>
      </c>
      <c r="B276" s="13" t="s">
        <v>591</v>
      </c>
      <c r="C276" s="14" t="s">
        <v>560</v>
      </c>
      <c r="D276" s="15"/>
      <c r="E276" s="15"/>
      <c r="F276" s="33">
        <v>715854648</v>
      </c>
      <c r="G276" s="31">
        <v>99.03</v>
      </c>
      <c r="H276" s="18">
        <f t="shared" si="87"/>
        <v>0.9903</v>
      </c>
      <c r="I276" s="16">
        <v>2226878.1999999997</v>
      </c>
      <c r="L276" s="16">
        <v>221646.32</v>
      </c>
      <c r="M276" s="19">
        <f t="shared" si="88"/>
        <v>2448524.5199999996</v>
      </c>
      <c r="N276" s="16">
        <v>3521553</v>
      </c>
      <c r="O276" s="16">
        <v>4675622</v>
      </c>
      <c r="Q276" s="19">
        <f t="shared" si="89"/>
        <v>8197175</v>
      </c>
      <c r="R276" s="16">
        <v>2246827</v>
      </c>
      <c r="S276" s="16">
        <v>72094</v>
      </c>
      <c r="T276" s="16">
        <v>246088.37</v>
      </c>
      <c r="U276" s="20">
        <f t="shared" si="90"/>
        <v>2565009.37</v>
      </c>
      <c r="V276" s="19">
        <f t="shared" si="91"/>
        <v>13210708.89</v>
      </c>
      <c r="W276" s="21">
        <f t="shared" si="92"/>
        <v>0.31386637025789066</v>
      </c>
      <c r="X276" s="21">
        <f t="shared" si="93"/>
        <v>0.03437686277340481</v>
      </c>
      <c r="Y276" s="21">
        <f t="shared" si="76"/>
        <v>0.010071038890565393</v>
      </c>
      <c r="Z276" s="21">
        <f t="shared" si="77"/>
        <v>0.3583142719218609</v>
      </c>
      <c r="AA276" s="22">
        <f t="shared" si="78"/>
        <v>1.1450893031010954</v>
      </c>
      <c r="AB276" s="22">
        <f t="shared" si="79"/>
        <v>0.3420421347882342</v>
      </c>
      <c r="AC276" s="23"/>
      <c r="AD276" s="22">
        <f t="shared" si="80"/>
        <v>1.8454457098111907</v>
      </c>
      <c r="AE276" s="32">
        <v>354077.397260274</v>
      </c>
      <c r="AF276" s="25">
        <f t="shared" si="81"/>
        <v>6534.306137150853</v>
      </c>
      <c r="AG276" s="26"/>
      <c r="AH276" s="27">
        <f t="shared" si="82"/>
        <v>722866452.5901242</v>
      </c>
      <c r="AI276" s="21">
        <f t="shared" si="83"/>
        <v>0.33872432608078834</v>
      </c>
      <c r="AJ276" s="21">
        <f t="shared" si="84"/>
        <v>1.1339819368610147</v>
      </c>
      <c r="AK276" s="21">
        <f t="shared" si="85"/>
        <v>0.3108218664663891</v>
      </c>
      <c r="AL276" s="21">
        <f t="shared" si="86"/>
        <v>0.35483862348421885</v>
      </c>
      <c r="AM276" s="21">
        <f t="shared" si="94"/>
        <v>1.8279999999999998</v>
      </c>
    </row>
    <row r="277" spans="1:39" ht="12.75">
      <c r="A277" s="12" t="s">
        <v>592</v>
      </c>
      <c r="B277" s="13" t="s">
        <v>593</v>
      </c>
      <c r="C277" s="14" t="s">
        <v>560</v>
      </c>
      <c r="D277" s="15"/>
      <c r="E277" s="15"/>
      <c r="F277" s="33">
        <v>273695726</v>
      </c>
      <c r="G277" s="31">
        <v>104.4</v>
      </c>
      <c r="H277" s="18">
        <f t="shared" si="87"/>
        <v>1.044</v>
      </c>
      <c r="I277" s="16">
        <v>820786.82</v>
      </c>
      <c r="J277" s="16">
        <v>82316.74</v>
      </c>
      <c r="L277" s="16">
        <v>81602.27</v>
      </c>
      <c r="M277" s="19">
        <f t="shared" si="88"/>
        <v>984705.83</v>
      </c>
      <c r="N277" s="16">
        <v>2172561</v>
      </c>
      <c r="O277" s="16">
        <v>1672824</v>
      </c>
      <c r="Q277" s="19">
        <f t="shared" si="89"/>
        <v>3845385</v>
      </c>
      <c r="R277" s="16">
        <v>814000</v>
      </c>
      <c r="U277" s="20">
        <f t="shared" si="90"/>
        <v>814000</v>
      </c>
      <c r="V277" s="19">
        <f t="shared" si="91"/>
        <v>5644090.83</v>
      </c>
      <c r="W277" s="21">
        <f t="shared" si="92"/>
        <v>0.29741056314485526</v>
      </c>
      <c r="X277" s="21">
        <f t="shared" si="93"/>
        <v>0</v>
      </c>
      <c r="Y277" s="21">
        <f t="shared" si="76"/>
        <v>0</v>
      </c>
      <c r="Z277" s="21">
        <f t="shared" si="77"/>
        <v>0.29741056314485526</v>
      </c>
      <c r="AA277" s="22">
        <f t="shared" si="78"/>
        <v>1.4049854033891636</v>
      </c>
      <c r="AB277" s="22">
        <f t="shared" si="79"/>
        <v>0.3597812228898306</v>
      </c>
      <c r="AC277" s="23"/>
      <c r="AD277" s="22">
        <f t="shared" si="80"/>
        <v>2.0621771894238496</v>
      </c>
      <c r="AE277" s="32">
        <v>280936.39705882355</v>
      </c>
      <c r="AF277" s="25">
        <f t="shared" si="81"/>
        <v>5793.406296936274</v>
      </c>
      <c r="AG277" s="26"/>
      <c r="AH277" s="27">
        <f t="shared" si="82"/>
        <v>262160657.0881226</v>
      </c>
      <c r="AI277" s="21">
        <f t="shared" si="83"/>
        <v>0.3756115966969831</v>
      </c>
      <c r="AJ277" s="21">
        <f t="shared" si="84"/>
        <v>1.4668047611382868</v>
      </c>
      <c r="AK277" s="21">
        <f t="shared" si="85"/>
        <v>0.31049662792322885</v>
      </c>
      <c r="AL277" s="21">
        <f t="shared" si="86"/>
        <v>0.31049662792322885</v>
      </c>
      <c r="AM277" s="21">
        <f t="shared" si="94"/>
        <v>2.153</v>
      </c>
    </row>
    <row r="278" spans="1:39" ht="12.75">
      <c r="A278" s="12" t="s">
        <v>594</v>
      </c>
      <c r="B278" s="13" t="s">
        <v>595</v>
      </c>
      <c r="C278" s="14" t="s">
        <v>560</v>
      </c>
      <c r="D278" s="15"/>
      <c r="E278" s="15"/>
      <c r="F278" s="33">
        <v>736909870</v>
      </c>
      <c r="G278" s="31">
        <v>85.9</v>
      </c>
      <c r="H278" s="18">
        <f t="shared" si="87"/>
        <v>0.8590000000000001</v>
      </c>
      <c r="I278" s="16">
        <v>2693510.5700000003</v>
      </c>
      <c r="J278" s="16">
        <v>269322.13</v>
      </c>
      <c r="L278" s="16">
        <v>268090.81</v>
      </c>
      <c r="M278" s="19">
        <f t="shared" si="88"/>
        <v>3230923.5100000002</v>
      </c>
      <c r="N278" s="16">
        <v>9284388</v>
      </c>
      <c r="O278" s="16">
        <v>5279455</v>
      </c>
      <c r="Q278" s="19">
        <f t="shared" si="89"/>
        <v>14563843</v>
      </c>
      <c r="R278" s="16">
        <v>1093013</v>
      </c>
      <c r="S278" s="16">
        <v>73691</v>
      </c>
      <c r="U278" s="20">
        <f t="shared" si="90"/>
        <v>1166704</v>
      </c>
      <c r="V278" s="19">
        <f t="shared" si="91"/>
        <v>18961470.51</v>
      </c>
      <c r="W278" s="21">
        <f t="shared" si="92"/>
        <v>0.14832383775779798</v>
      </c>
      <c r="X278" s="21">
        <f t="shared" si="93"/>
        <v>0</v>
      </c>
      <c r="Y278" s="21">
        <f t="shared" si="76"/>
        <v>0.010000001764123474</v>
      </c>
      <c r="Z278" s="21">
        <f t="shared" si="77"/>
        <v>0.15832383952192147</v>
      </c>
      <c r="AA278" s="22">
        <f t="shared" si="78"/>
        <v>1.9763397930875861</v>
      </c>
      <c r="AB278" s="22">
        <f t="shared" si="79"/>
        <v>0.4384421543980678</v>
      </c>
      <c r="AC278" s="23"/>
      <c r="AD278" s="22">
        <f t="shared" si="80"/>
        <v>2.5731057870075755</v>
      </c>
      <c r="AE278" s="32">
        <v>303282.5103936311</v>
      </c>
      <c r="AF278" s="25">
        <f t="shared" si="81"/>
        <v>7803.779825920375</v>
      </c>
      <c r="AG278" s="26"/>
      <c r="AH278" s="27">
        <f t="shared" si="82"/>
        <v>857869464.4935971</v>
      </c>
      <c r="AI278" s="21">
        <f t="shared" si="83"/>
        <v>0.3766218106279402</v>
      </c>
      <c r="AJ278" s="21">
        <f t="shared" si="84"/>
        <v>1.6976758822622369</v>
      </c>
      <c r="AK278" s="21">
        <f t="shared" si="85"/>
        <v>0.12741017663394846</v>
      </c>
      <c r="AL278" s="21">
        <f t="shared" si="86"/>
        <v>0.13600017814933055</v>
      </c>
      <c r="AM278" s="21">
        <f t="shared" si="94"/>
        <v>2.2110000000000003</v>
      </c>
    </row>
    <row r="279" spans="1:39" ht="12.75">
      <c r="A279" s="12" t="s">
        <v>596</v>
      </c>
      <c r="B279" s="13" t="s">
        <v>597</v>
      </c>
      <c r="C279" s="14" t="s">
        <v>560</v>
      </c>
      <c r="D279" s="15"/>
      <c r="E279" s="15"/>
      <c r="F279" s="33">
        <v>117050859</v>
      </c>
      <c r="G279" s="31">
        <v>102.23</v>
      </c>
      <c r="H279" s="18">
        <f t="shared" si="87"/>
        <v>1.0223</v>
      </c>
      <c r="I279" s="16">
        <v>373851.43000000005</v>
      </c>
      <c r="L279" s="16">
        <v>37203.15</v>
      </c>
      <c r="M279" s="19">
        <f t="shared" si="88"/>
        <v>411054.5800000001</v>
      </c>
      <c r="N279" s="16">
        <v>1803591</v>
      </c>
      <c r="O279" s="16">
        <v>612198</v>
      </c>
      <c r="Q279" s="19">
        <f t="shared" si="89"/>
        <v>2415789</v>
      </c>
      <c r="R279" s="16">
        <v>779356</v>
      </c>
      <c r="T279" s="16">
        <v>39417</v>
      </c>
      <c r="U279" s="20">
        <f t="shared" si="90"/>
        <v>818773</v>
      </c>
      <c r="V279" s="19">
        <f t="shared" si="91"/>
        <v>3645616.58</v>
      </c>
      <c r="W279" s="21">
        <f t="shared" si="92"/>
        <v>0.665826809523884</v>
      </c>
      <c r="X279" s="21">
        <f t="shared" si="93"/>
        <v>0.03367510528051742</v>
      </c>
      <c r="Y279" s="21">
        <f t="shared" si="76"/>
        <v>0</v>
      </c>
      <c r="Z279" s="21">
        <f t="shared" si="77"/>
        <v>0.6995019148044014</v>
      </c>
      <c r="AA279" s="22">
        <f t="shared" si="78"/>
        <v>2.063879770416721</v>
      </c>
      <c r="AB279" s="22">
        <f t="shared" si="79"/>
        <v>0.35117604732828156</v>
      </c>
      <c r="AC279" s="23"/>
      <c r="AD279" s="22">
        <f t="shared" si="80"/>
        <v>3.1145577325494043</v>
      </c>
      <c r="AE279" s="32">
        <v>228593.3491686461</v>
      </c>
      <c r="AF279" s="25">
        <f t="shared" si="81"/>
        <v>7119.671832625726</v>
      </c>
      <c r="AG279" s="26"/>
      <c r="AH279" s="27">
        <f t="shared" si="82"/>
        <v>114497563.33757214</v>
      </c>
      <c r="AI279" s="21">
        <f t="shared" si="83"/>
        <v>0.35900727318370224</v>
      </c>
      <c r="AJ279" s="21">
        <f t="shared" si="84"/>
        <v>2.109904289297014</v>
      </c>
      <c r="AK279" s="21">
        <f t="shared" si="85"/>
        <v>0.6806747473762665</v>
      </c>
      <c r="AL279" s="21">
        <f t="shared" si="86"/>
        <v>0.7151008075045395</v>
      </c>
      <c r="AM279" s="21">
        <f t="shared" si="94"/>
        <v>3.1839999999999997</v>
      </c>
    </row>
    <row r="280" spans="1:39" ht="12.75">
      <c r="A280" s="12" t="s">
        <v>598</v>
      </c>
      <c r="B280" s="13" t="s">
        <v>599</v>
      </c>
      <c r="C280" s="14" t="s">
        <v>560</v>
      </c>
      <c r="D280" s="15"/>
      <c r="E280" s="15"/>
      <c r="F280" s="33">
        <v>3978598228</v>
      </c>
      <c r="G280" s="31">
        <v>103.34</v>
      </c>
      <c r="H280" s="18">
        <f t="shared" si="87"/>
        <v>1.0334</v>
      </c>
      <c r="I280" s="16">
        <v>12173420.33</v>
      </c>
      <c r="J280" s="16">
        <v>1217194.51</v>
      </c>
      <c r="L280" s="16">
        <v>1211671.83</v>
      </c>
      <c r="M280" s="19">
        <f t="shared" si="88"/>
        <v>14602286.67</v>
      </c>
      <c r="N280" s="16">
        <v>42869884</v>
      </c>
      <c r="O280" s="16">
        <v>22145251</v>
      </c>
      <c r="Q280" s="19">
        <f t="shared" si="89"/>
        <v>65015135</v>
      </c>
      <c r="R280" s="16">
        <v>11706014.73</v>
      </c>
      <c r="S280" s="16">
        <v>596789</v>
      </c>
      <c r="U280" s="20">
        <f t="shared" si="90"/>
        <v>12302803.73</v>
      </c>
      <c r="V280" s="19">
        <f t="shared" si="91"/>
        <v>91920225.4</v>
      </c>
      <c r="W280" s="21">
        <f t="shared" si="92"/>
        <v>0.2942246002025817</v>
      </c>
      <c r="X280" s="21">
        <f t="shared" si="93"/>
        <v>0</v>
      </c>
      <c r="Y280" s="21">
        <f t="shared" si="76"/>
        <v>0.01499998154626434</v>
      </c>
      <c r="Z280" s="21">
        <f t="shared" si="77"/>
        <v>0.30922458174884604</v>
      </c>
      <c r="AA280" s="22">
        <f t="shared" si="78"/>
        <v>1.6341216497420108</v>
      </c>
      <c r="AB280" s="22">
        <f t="shared" si="79"/>
        <v>0.3670208911076808</v>
      </c>
      <c r="AC280" s="23"/>
      <c r="AD280" s="22">
        <f t="shared" si="80"/>
        <v>2.3103671225985374</v>
      </c>
      <c r="AE280" s="32">
        <v>397629.84365228267</v>
      </c>
      <c r="AF280" s="25">
        <f t="shared" si="81"/>
        <v>9186.709177382307</v>
      </c>
      <c r="AG280" s="26"/>
      <c r="AH280" s="27">
        <f t="shared" si="82"/>
        <v>3850007962.066963</v>
      </c>
      <c r="AI280" s="21">
        <f t="shared" si="83"/>
        <v>0.3792793888706774</v>
      </c>
      <c r="AJ280" s="21">
        <f t="shared" si="84"/>
        <v>1.688701312843394</v>
      </c>
      <c r="AK280" s="21">
        <f t="shared" si="85"/>
        <v>0.304051701849348</v>
      </c>
      <c r="AL280" s="21">
        <f t="shared" si="86"/>
        <v>0.3195526827792575</v>
      </c>
      <c r="AM280" s="21">
        <f t="shared" si="94"/>
        <v>2.388</v>
      </c>
    </row>
    <row r="281" spans="1:39" ht="12.75">
      <c r="A281" s="12" t="s">
        <v>600</v>
      </c>
      <c r="B281" s="13" t="s">
        <v>601</v>
      </c>
      <c r="C281" s="14" t="s">
        <v>560</v>
      </c>
      <c r="D281" s="30"/>
      <c r="E281" s="15"/>
      <c r="F281" s="33">
        <v>2653075028</v>
      </c>
      <c r="G281" s="31">
        <v>85.77</v>
      </c>
      <c r="H281" s="18">
        <f t="shared" si="87"/>
        <v>0.8576999999999999</v>
      </c>
      <c r="I281" s="16">
        <v>9577444.88</v>
      </c>
      <c r="J281" s="16">
        <v>957721.48</v>
      </c>
      <c r="L281" s="16">
        <v>953282.7</v>
      </c>
      <c r="M281" s="19">
        <f t="shared" si="88"/>
        <v>11488449.06</v>
      </c>
      <c r="N281" s="16">
        <v>28774995</v>
      </c>
      <c r="O281" s="16">
        <v>18490719</v>
      </c>
      <c r="Q281" s="19">
        <f t="shared" si="89"/>
        <v>47265714</v>
      </c>
      <c r="R281" s="16">
        <v>13106241</v>
      </c>
      <c r="S281" s="16">
        <v>530615</v>
      </c>
      <c r="U281" s="20">
        <f t="shared" si="90"/>
        <v>13636856</v>
      </c>
      <c r="V281" s="19">
        <f t="shared" si="91"/>
        <v>72391019.06</v>
      </c>
      <c r="W281" s="21">
        <f t="shared" si="92"/>
        <v>0.49400189823806223</v>
      </c>
      <c r="X281" s="21">
        <f t="shared" si="93"/>
        <v>0</v>
      </c>
      <c r="Y281" s="21">
        <f t="shared" si="76"/>
        <v>0.019999999788924173</v>
      </c>
      <c r="Z281" s="21">
        <f t="shared" si="77"/>
        <v>0.5140018980269864</v>
      </c>
      <c r="AA281" s="22">
        <f t="shared" si="78"/>
        <v>1.7815445662549125</v>
      </c>
      <c r="AB281" s="22">
        <f t="shared" si="79"/>
        <v>0.4330239039135082</v>
      </c>
      <c r="AC281" s="23"/>
      <c r="AD281" s="22">
        <f t="shared" si="80"/>
        <v>2.728570368195407</v>
      </c>
      <c r="AE281" s="32">
        <v>360003.6236012208</v>
      </c>
      <c r="AF281" s="25">
        <f t="shared" si="81"/>
        <v>9822.952198012636</v>
      </c>
      <c r="AG281" s="26"/>
      <c r="AH281" s="27">
        <f t="shared" si="82"/>
        <v>3093243590.999184</v>
      </c>
      <c r="AI281" s="21">
        <f t="shared" si="83"/>
        <v>0.37140460238661593</v>
      </c>
      <c r="AJ281" s="21">
        <f t="shared" si="84"/>
        <v>1.5280307744768384</v>
      </c>
      <c r="AK281" s="21">
        <f t="shared" si="85"/>
        <v>0.4237054281187859</v>
      </c>
      <c r="AL281" s="21">
        <f t="shared" si="86"/>
        <v>0.44085942793774613</v>
      </c>
      <c r="AM281" s="21">
        <f t="shared" si="94"/>
        <v>2.34</v>
      </c>
    </row>
    <row r="282" spans="1:39" ht="12.75">
      <c r="A282" s="12" t="s">
        <v>602</v>
      </c>
      <c r="B282" s="13" t="s">
        <v>603</v>
      </c>
      <c r="C282" s="14" t="s">
        <v>560</v>
      </c>
      <c r="D282" s="15"/>
      <c r="E282" s="15"/>
      <c r="F282" s="33">
        <v>93646236</v>
      </c>
      <c r="G282" s="31">
        <v>103.11</v>
      </c>
      <c r="H282" s="18">
        <f t="shared" si="87"/>
        <v>1.0311</v>
      </c>
      <c r="I282" s="16">
        <v>282059.88</v>
      </c>
      <c r="J282" s="16">
        <v>28202.49</v>
      </c>
      <c r="L282" s="16">
        <v>28069.82</v>
      </c>
      <c r="M282" s="19">
        <f t="shared" si="88"/>
        <v>338332.19</v>
      </c>
      <c r="N282" s="16">
        <v>657774</v>
      </c>
      <c r="O282" s="16">
        <v>647857</v>
      </c>
      <c r="Q282" s="19">
        <f t="shared" si="89"/>
        <v>1305631</v>
      </c>
      <c r="R282" s="16">
        <v>343209.01</v>
      </c>
      <c r="U282" s="20">
        <f t="shared" si="90"/>
        <v>343209.01</v>
      </c>
      <c r="V282" s="19">
        <f t="shared" si="91"/>
        <v>1987172.2000000002</v>
      </c>
      <c r="W282" s="21">
        <f t="shared" si="92"/>
        <v>0.36649525347713924</v>
      </c>
      <c r="X282" s="21">
        <f t="shared" si="93"/>
        <v>0</v>
      </c>
      <c r="Y282" s="21">
        <f t="shared" si="76"/>
        <v>0</v>
      </c>
      <c r="Z282" s="21">
        <f t="shared" si="77"/>
        <v>0.36649525347713924</v>
      </c>
      <c r="AA282" s="22">
        <f t="shared" si="78"/>
        <v>1.3942162074725566</v>
      </c>
      <c r="AB282" s="22">
        <f t="shared" si="79"/>
        <v>0.36128754817225117</v>
      </c>
      <c r="AC282" s="23"/>
      <c r="AD282" s="22">
        <f t="shared" si="80"/>
        <v>2.121999009121947</v>
      </c>
      <c r="AE282" s="32">
        <v>370254.02843601897</v>
      </c>
      <c r="AF282" s="25">
        <f t="shared" si="81"/>
        <v>7856.786814646414</v>
      </c>
      <c r="AG282" s="26"/>
      <c r="AH282" s="27">
        <f t="shared" si="82"/>
        <v>90821681.69915625</v>
      </c>
      <c r="AI282" s="21">
        <f t="shared" si="83"/>
        <v>0.37252359092040815</v>
      </c>
      <c r="AJ282" s="21">
        <f t="shared" si="84"/>
        <v>1.437576331524953</v>
      </c>
      <c r="AK282" s="21">
        <f t="shared" si="85"/>
        <v>0.3778932558602782</v>
      </c>
      <c r="AL282" s="21">
        <f t="shared" si="86"/>
        <v>0.3778932558602782</v>
      </c>
      <c r="AM282" s="21">
        <f t="shared" si="94"/>
        <v>2.189</v>
      </c>
    </row>
    <row r="283" spans="1:39" ht="12.75">
      <c r="A283" s="12" t="s">
        <v>604</v>
      </c>
      <c r="B283" s="13" t="s">
        <v>605</v>
      </c>
      <c r="C283" s="14" t="s">
        <v>560</v>
      </c>
      <c r="D283" s="15"/>
      <c r="E283" s="15"/>
      <c r="F283" s="33">
        <v>1354807408</v>
      </c>
      <c r="G283" s="31">
        <v>83.26</v>
      </c>
      <c r="H283" s="18">
        <f t="shared" si="87"/>
        <v>0.8326</v>
      </c>
      <c r="I283" s="16">
        <v>5017490.18</v>
      </c>
      <c r="J283" s="16">
        <v>501716.66</v>
      </c>
      <c r="L283" s="16">
        <v>499325.88</v>
      </c>
      <c r="M283" s="19">
        <f t="shared" si="88"/>
        <v>6018532.72</v>
      </c>
      <c r="N283" s="16">
        <v>11713881</v>
      </c>
      <c r="O283" s="16">
        <v>7686213</v>
      </c>
      <c r="Q283" s="19">
        <f t="shared" si="89"/>
        <v>19400094</v>
      </c>
      <c r="R283" s="16">
        <v>4667181</v>
      </c>
      <c r="S283" s="16">
        <v>676403</v>
      </c>
      <c r="U283" s="20">
        <f t="shared" si="90"/>
        <v>5343584</v>
      </c>
      <c r="V283" s="19">
        <f t="shared" si="91"/>
        <v>30762210.72</v>
      </c>
      <c r="W283" s="21">
        <f t="shared" si="92"/>
        <v>0.3444903661170415</v>
      </c>
      <c r="X283" s="21">
        <f t="shared" si="93"/>
        <v>0</v>
      </c>
      <c r="Y283" s="21">
        <f t="shared" si="76"/>
        <v>0.04992613680777865</v>
      </c>
      <c r="Z283" s="21">
        <f t="shared" si="77"/>
        <v>0.39441650292482017</v>
      </c>
      <c r="AA283" s="22">
        <f t="shared" si="78"/>
        <v>1.4319447831067662</v>
      </c>
      <c r="AB283" s="22">
        <f t="shared" si="79"/>
        <v>0.44423529753831986</v>
      </c>
      <c r="AC283" s="23"/>
      <c r="AD283" s="22">
        <f t="shared" si="80"/>
        <v>2.270596583569906</v>
      </c>
      <c r="AE283" s="32">
        <v>562825.7712532866</v>
      </c>
      <c r="AF283" s="25">
        <f t="shared" si="81"/>
        <v>12779.502733528101</v>
      </c>
      <c r="AG283" s="26"/>
      <c r="AH283" s="27">
        <f t="shared" si="82"/>
        <v>1627200826.327168</v>
      </c>
      <c r="AI283" s="21">
        <f t="shared" si="83"/>
        <v>0.36987030873040516</v>
      </c>
      <c r="AJ283" s="21">
        <f t="shared" si="84"/>
        <v>1.1922372264146934</v>
      </c>
      <c r="AK283" s="21">
        <f t="shared" si="85"/>
        <v>0.2868226788290487</v>
      </c>
      <c r="AL283" s="21">
        <f t="shared" si="86"/>
        <v>0.32839118033520526</v>
      </c>
      <c r="AM283" s="21">
        <f t="shared" si="94"/>
        <v>1.89</v>
      </c>
    </row>
    <row r="284" spans="1:39" ht="12.75">
      <c r="A284" s="12" t="s">
        <v>606</v>
      </c>
      <c r="B284" s="13" t="s">
        <v>607</v>
      </c>
      <c r="C284" s="14" t="s">
        <v>560</v>
      </c>
      <c r="D284" s="15"/>
      <c r="E284" s="15"/>
      <c r="F284" s="33">
        <v>683453507</v>
      </c>
      <c r="G284" s="31">
        <v>86.92</v>
      </c>
      <c r="H284" s="18">
        <f t="shared" si="87"/>
        <v>0.8692</v>
      </c>
      <c r="I284" s="16">
        <v>2475104.4699999997</v>
      </c>
      <c r="J284" s="16">
        <v>247475.51</v>
      </c>
      <c r="L284" s="16">
        <v>246342.05</v>
      </c>
      <c r="M284" s="19">
        <f t="shared" si="88"/>
        <v>2968922.0299999993</v>
      </c>
      <c r="N284" s="16">
        <v>8704530</v>
      </c>
      <c r="O284" s="16">
        <v>5132380</v>
      </c>
      <c r="Q284" s="19">
        <f t="shared" si="89"/>
        <v>13836910</v>
      </c>
      <c r="R284" s="16">
        <v>1398939.65</v>
      </c>
      <c r="S284" s="16">
        <v>136690.7</v>
      </c>
      <c r="U284" s="20">
        <f t="shared" si="90"/>
        <v>1535630.3499999999</v>
      </c>
      <c r="V284" s="19">
        <f t="shared" si="91"/>
        <v>18341462.38</v>
      </c>
      <c r="W284" s="21">
        <f t="shared" si="92"/>
        <v>0.20468687857651155</v>
      </c>
      <c r="X284" s="21">
        <f t="shared" si="93"/>
        <v>0</v>
      </c>
      <c r="Y284" s="21">
        <f t="shared" si="76"/>
        <v>0.019999999795157975</v>
      </c>
      <c r="Z284" s="21">
        <f t="shared" si="77"/>
        <v>0.22468687837166954</v>
      </c>
      <c r="AA284" s="22">
        <f t="shared" si="78"/>
        <v>2.024557611934238</v>
      </c>
      <c r="AB284" s="22">
        <f t="shared" si="79"/>
        <v>0.4343999993550402</v>
      </c>
      <c r="AC284" s="23"/>
      <c r="AD284" s="22">
        <f t="shared" si="80"/>
        <v>2.6836444896609475</v>
      </c>
      <c r="AE284" s="32">
        <v>304609.97830802604</v>
      </c>
      <c r="AF284" s="25">
        <f t="shared" si="81"/>
        <v>8174.648897820748</v>
      </c>
      <c r="AG284" s="26"/>
      <c r="AH284" s="27">
        <f t="shared" si="82"/>
        <v>786301779.797515</v>
      </c>
      <c r="AI284" s="21">
        <f t="shared" si="83"/>
        <v>0.3775804794394009</v>
      </c>
      <c r="AJ284" s="21">
        <f t="shared" si="84"/>
        <v>1.7597454762932396</v>
      </c>
      <c r="AK284" s="21">
        <f t="shared" si="85"/>
        <v>0.17791383485870382</v>
      </c>
      <c r="AL284" s="21">
        <f t="shared" si="86"/>
        <v>0.19529783468065512</v>
      </c>
      <c r="AM284" s="21">
        <f t="shared" si="94"/>
        <v>2.3329999999999997</v>
      </c>
    </row>
    <row r="285" spans="1:39" ht="12.75">
      <c r="A285" s="12" t="s">
        <v>608</v>
      </c>
      <c r="B285" s="13" t="s">
        <v>609</v>
      </c>
      <c r="C285" s="14" t="s">
        <v>560</v>
      </c>
      <c r="D285" s="30"/>
      <c r="E285" s="15"/>
      <c r="F285" s="33">
        <v>467007527</v>
      </c>
      <c r="G285" s="31">
        <v>95.48</v>
      </c>
      <c r="H285" s="18">
        <f t="shared" si="87"/>
        <v>0.9548000000000001</v>
      </c>
      <c r="I285" s="16">
        <v>1532701.6</v>
      </c>
      <c r="J285" s="16">
        <v>153258.27</v>
      </c>
      <c r="L285" s="16">
        <v>152546.08</v>
      </c>
      <c r="M285" s="19">
        <f t="shared" si="88"/>
        <v>1838505.9500000002</v>
      </c>
      <c r="N285" s="16">
        <v>3866729</v>
      </c>
      <c r="O285" s="16">
        <v>3830071</v>
      </c>
      <c r="Q285" s="19">
        <f t="shared" si="89"/>
        <v>7696800</v>
      </c>
      <c r="R285" s="16">
        <v>1202562.13</v>
      </c>
      <c r="S285" s="16">
        <v>280204</v>
      </c>
      <c r="U285" s="20">
        <f t="shared" si="90"/>
        <v>1482766.13</v>
      </c>
      <c r="V285" s="19">
        <f t="shared" si="91"/>
        <v>11018072.079999998</v>
      </c>
      <c r="W285" s="21">
        <f t="shared" si="92"/>
        <v>0.2575038003616588</v>
      </c>
      <c r="X285" s="21">
        <f t="shared" si="93"/>
        <v>0</v>
      </c>
      <c r="Y285" s="21">
        <f t="shared" si="76"/>
        <v>0.05999988946644965</v>
      </c>
      <c r="Z285" s="21">
        <f t="shared" si="77"/>
        <v>0.31750368982810845</v>
      </c>
      <c r="AA285" s="22">
        <f t="shared" si="78"/>
        <v>1.6481104810972351</v>
      </c>
      <c r="AB285" s="22">
        <f t="shared" si="79"/>
        <v>0.39367801238886674</v>
      </c>
      <c r="AC285" s="23"/>
      <c r="AD285" s="22">
        <f t="shared" si="80"/>
        <v>2.35929218331421</v>
      </c>
      <c r="AE285" s="32">
        <v>384953.1337698784</v>
      </c>
      <c r="AF285" s="25">
        <f t="shared" si="81"/>
        <v>9082.169194455835</v>
      </c>
      <c r="AG285" s="26"/>
      <c r="AH285" s="27">
        <f t="shared" si="82"/>
        <v>489115549.8533724</v>
      </c>
      <c r="AI285" s="21">
        <f t="shared" si="83"/>
        <v>0.37588376622889</v>
      </c>
      <c r="AJ285" s="21">
        <f t="shared" si="84"/>
        <v>1.5736158873516402</v>
      </c>
      <c r="AK285" s="21">
        <f t="shared" si="85"/>
        <v>0.24586462858531186</v>
      </c>
      <c r="AL285" s="21">
        <f t="shared" si="86"/>
        <v>0.303152523047878</v>
      </c>
      <c r="AM285" s="21">
        <f t="shared" si="94"/>
        <v>2.253</v>
      </c>
    </row>
    <row r="286" spans="1:39" ht="12.75">
      <c r="A286" s="12" t="s">
        <v>610</v>
      </c>
      <c r="B286" s="13" t="s">
        <v>611</v>
      </c>
      <c r="C286" s="14" t="s">
        <v>612</v>
      </c>
      <c r="D286" s="15"/>
      <c r="E286" s="15"/>
      <c r="F286" s="33">
        <v>2774273851</v>
      </c>
      <c r="G286" s="31">
        <v>103.64</v>
      </c>
      <c r="H286" s="18">
        <f t="shared" si="87"/>
        <v>1.0364</v>
      </c>
      <c r="I286" s="16">
        <v>15963865.540000001</v>
      </c>
      <c r="J286" s="16">
        <v>1612741.68</v>
      </c>
      <c r="L286" s="16">
        <v>552110.86</v>
      </c>
      <c r="M286" s="19">
        <f t="shared" si="88"/>
        <v>18128718.080000002</v>
      </c>
      <c r="O286" s="16">
        <v>53329952</v>
      </c>
      <c r="Q286" s="19">
        <f t="shared" si="89"/>
        <v>53329952</v>
      </c>
      <c r="R286" s="16">
        <v>11946717</v>
      </c>
      <c r="U286" s="20">
        <f t="shared" si="90"/>
        <v>11946717</v>
      </c>
      <c r="V286" s="19">
        <f t="shared" si="91"/>
        <v>83405387.08000001</v>
      </c>
      <c r="W286" s="21">
        <f t="shared" si="92"/>
        <v>0.43062500825914324</v>
      </c>
      <c r="X286" s="21">
        <f t="shared" si="93"/>
        <v>0</v>
      </c>
      <c r="Y286" s="21">
        <f t="shared" si="76"/>
        <v>0</v>
      </c>
      <c r="Z286" s="21">
        <f t="shared" si="77"/>
        <v>0.43062500825914324</v>
      </c>
      <c r="AA286" s="22">
        <f t="shared" si="78"/>
        <v>1.9223030913396297</v>
      </c>
      <c r="AB286" s="22">
        <f t="shared" si="79"/>
        <v>0.6534581318807233</v>
      </c>
      <c r="AC286" s="23"/>
      <c r="AD286" s="22">
        <f t="shared" si="80"/>
        <v>3.006386231479497</v>
      </c>
      <c r="AE286" s="32">
        <v>263176.4539372105</v>
      </c>
      <c r="AF286" s="25">
        <f t="shared" si="81"/>
        <v>7912.100675664276</v>
      </c>
      <c r="AG286" s="26"/>
      <c r="AH286" s="27">
        <f t="shared" si="82"/>
        <v>2676836984.754921</v>
      </c>
      <c r="AI286" s="21">
        <f t="shared" si="83"/>
        <v>0.6772440078811817</v>
      </c>
      <c r="AJ286" s="21">
        <f t="shared" si="84"/>
        <v>1.9922749238643924</v>
      </c>
      <c r="AK286" s="21">
        <f t="shared" si="85"/>
        <v>0.446299758559776</v>
      </c>
      <c r="AL286" s="21">
        <f t="shared" si="86"/>
        <v>0.446299758559776</v>
      </c>
      <c r="AM286" s="21">
        <f t="shared" si="94"/>
        <v>3.115</v>
      </c>
    </row>
    <row r="287" spans="1:39" ht="12.75">
      <c r="A287" s="12" t="s">
        <v>613</v>
      </c>
      <c r="B287" s="13" t="s">
        <v>614</v>
      </c>
      <c r="C287" s="14" t="s">
        <v>612</v>
      </c>
      <c r="D287" s="15"/>
      <c r="E287" s="15"/>
      <c r="F287" s="33">
        <v>1930845585</v>
      </c>
      <c r="G287" s="31">
        <v>67.65</v>
      </c>
      <c r="H287" s="18">
        <f t="shared" si="87"/>
        <v>0.6765000000000001</v>
      </c>
      <c r="I287" s="16">
        <v>17637649.1</v>
      </c>
      <c r="J287" s="16">
        <v>1782740.72</v>
      </c>
      <c r="L287" s="16">
        <v>612157.13</v>
      </c>
      <c r="M287" s="19">
        <f t="shared" si="88"/>
        <v>20032546.95</v>
      </c>
      <c r="N287" s="16">
        <v>55125201</v>
      </c>
      <c r="Q287" s="19">
        <f t="shared" si="89"/>
        <v>55125201</v>
      </c>
      <c r="R287" s="16">
        <v>24550123</v>
      </c>
      <c r="U287" s="20">
        <f t="shared" si="90"/>
        <v>24550123</v>
      </c>
      <c r="V287" s="19">
        <f t="shared" si="91"/>
        <v>99707870.94999999</v>
      </c>
      <c r="W287" s="21">
        <f t="shared" si="92"/>
        <v>1.2714700331668418</v>
      </c>
      <c r="X287" s="21">
        <f t="shared" si="93"/>
        <v>0</v>
      </c>
      <c r="Y287" s="21">
        <f t="shared" si="76"/>
        <v>0</v>
      </c>
      <c r="Z287" s="21">
        <f t="shared" si="77"/>
        <v>1.2714700331668418</v>
      </c>
      <c r="AA287" s="22">
        <f t="shared" si="78"/>
        <v>2.854977188660066</v>
      </c>
      <c r="AB287" s="22">
        <f t="shared" si="79"/>
        <v>1.0375012432700568</v>
      </c>
      <c r="AC287" s="23"/>
      <c r="AD287" s="22">
        <f t="shared" si="80"/>
        <v>5.163948465096964</v>
      </c>
      <c r="AE287" s="32">
        <v>123356.2974772578</v>
      </c>
      <c r="AF287" s="25">
        <f t="shared" si="81"/>
        <v>6370.055630177299</v>
      </c>
      <c r="AG287" s="26"/>
      <c r="AH287" s="27">
        <f t="shared" si="82"/>
        <v>2854169379.1574273</v>
      </c>
      <c r="AI287" s="21">
        <f t="shared" si="83"/>
        <v>0.7018695910721935</v>
      </c>
      <c r="AJ287" s="21">
        <f t="shared" si="84"/>
        <v>1.931392068128535</v>
      </c>
      <c r="AK287" s="21">
        <f t="shared" si="85"/>
        <v>0.8601494774373686</v>
      </c>
      <c r="AL287" s="21">
        <f t="shared" si="86"/>
        <v>0.8601494774373686</v>
      </c>
      <c r="AM287" s="21">
        <f t="shared" si="94"/>
        <v>3.493</v>
      </c>
    </row>
    <row r="288" spans="1:39" ht="12.75">
      <c r="A288" s="12" t="s">
        <v>615</v>
      </c>
      <c r="B288" s="13" t="s">
        <v>61</v>
      </c>
      <c r="C288" s="14" t="s">
        <v>612</v>
      </c>
      <c r="D288" s="15"/>
      <c r="E288" s="15"/>
      <c r="F288" s="33">
        <v>5157770396</v>
      </c>
      <c r="G288" s="31">
        <v>61.15</v>
      </c>
      <c r="H288" s="18">
        <f t="shared" si="87"/>
        <v>0.6114999999999999</v>
      </c>
      <c r="I288" s="16">
        <v>47605168.220000006</v>
      </c>
      <c r="L288" s="16">
        <v>1644504.82</v>
      </c>
      <c r="M288" s="19">
        <f t="shared" si="88"/>
        <v>49249673.04000001</v>
      </c>
      <c r="N288" s="16">
        <v>100594998</v>
      </c>
      <c r="Q288" s="19">
        <f t="shared" si="89"/>
        <v>100594998</v>
      </c>
      <c r="R288" s="16">
        <v>59253987</v>
      </c>
      <c r="T288" s="16">
        <v>2757040</v>
      </c>
      <c r="U288" s="20">
        <f t="shared" si="90"/>
        <v>62011027</v>
      </c>
      <c r="V288" s="19">
        <f t="shared" si="91"/>
        <v>211855698.04</v>
      </c>
      <c r="W288" s="21">
        <f t="shared" si="92"/>
        <v>1.1488294834906412</v>
      </c>
      <c r="X288" s="21">
        <f t="shared" si="93"/>
        <v>0.053454104939183886</v>
      </c>
      <c r="Y288" s="21">
        <f t="shared" si="76"/>
        <v>0</v>
      </c>
      <c r="Z288" s="21">
        <f t="shared" si="77"/>
        <v>1.202283588429825</v>
      </c>
      <c r="AA288" s="22">
        <f t="shared" si="78"/>
        <v>1.9503582028004645</v>
      </c>
      <c r="AB288" s="22">
        <f t="shared" si="79"/>
        <v>0.9548636185549196</v>
      </c>
      <c r="AC288" s="23"/>
      <c r="AD288" s="22">
        <f t="shared" si="80"/>
        <v>4.107505409785209</v>
      </c>
      <c r="AE288" s="32">
        <v>133965.22634456982</v>
      </c>
      <c r="AF288" s="25">
        <f t="shared" si="81"/>
        <v>5502.628919334205</v>
      </c>
      <c r="AG288" s="26"/>
      <c r="AH288" s="27">
        <f t="shared" si="82"/>
        <v>8434620434.995913</v>
      </c>
      <c r="AI288" s="21">
        <f t="shared" si="83"/>
        <v>0.5838991027463333</v>
      </c>
      <c r="AJ288" s="21">
        <f t="shared" si="84"/>
        <v>1.192644041012484</v>
      </c>
      <c r="AK288" s="21">
        <f t="shared" si="85"/>
        <v>0.7025092291545271</v>
      </c>
      <c r="AL288" s="21">
        <f t="shared" si="86"/>
        <v>0.735196414324838</v>
      </c>
      <c r="AM288" s="21">
        <f t="shared" si="94"/>
        <v>2.512</v>
      </c>
    </row>
    <row r="289" spans="1:39" ht="12.75">
      <c r="A289" s="12" t="s">
        <v>616</v>
      </c>
      <c r="B289" s="13" t="s">
        <v>617</v>
      </c>
      <c r="C289" s="14" t="s">
        <v>612</v>
      </c>
      <c r="D289" s="15"/>
      <c r="E289" s="15"/>
      <c r="F289" s="33">
        <v>392567107</v>
      </c>
      <c r="G289" s="31">
        <v>92.84</v>
      </c>
      <c r="H289" s="18">
        <f t="shared" si="87"/>
        <v>0.9284</v>
      </c>
      <c r="I289" s="16">
        <v>2431825.8</v>
      </c>
      <c r="J289" s="16">
        <v>245667.8</v>
      </c>
      <c r="L289" s="16">
        <v>84116.1</v>
      </c>
      <c r="M289" s="19">
        <f t="shared" si="88"/>
        <v>2761609.6999999997</v>
      </c>
      <c r="O289" s="16">
        <v>8371387</v>
      </c>
      <c r="Q289" s="19">
        <f t="shared" si="89"/>
        <v>8371387</v>
      </c>
      <c r="R289" s="16">
        <v>4416574</v>
      </c>
      <c r="U289" s="20">
        <f t="shared" si="90"/>
        <v>4416574</v>
      </c>
      <c r="V289" s="19">
        <f t="shared" si="91"/>
        <v>15549570.7</v>
      </c>
      <c r="W289" s="21">
        <f t="shared" si="92"/>
        <v>1.1250494300838099</v>
      </c>
      <c r="X289" s="21">
        <f t="shared" si="93"/>
        <v>0</v>
      </c>
      <c r="Y289" s="21">
        <f t="shared" si="76"/>
        <v>0</v>
      </c>
      <c r="Z289" s="21">
        <f t="shared" si="77"/>
        <v>1.1250494300838099</v>
      </c>
      <c r="AA289" s="22">
        <f t="shared" si="78"/>
        <v>2.1324728564178965</v>
      </c>
      <c r="AB289" s="22">
        <f t="shared" si="79"/>
        <v>0.7034745526960311</v>
      </c>
      <c r="AC289" s="23"/>
      <c r="AD289" s="22">
        <f t="shared" si="80"/>
        <v>3.960996839197737</v>
      </c>
      <c r="AE289" s="32">
        <v>212370.82481254262</v>
      </c>
      <c r="AF289" s="25">
        <f t="shared" si="81"/>
        <v>8412.001658202975</v>
      </c>
      <c r="AG289" s="26"/>
      <c r="AH289" s="27">
        <f t="shared" si="82"/>
        <v>422842640.02585095</v>
      </c>
      <c r="AI289" s="21">
        <f t="shared" si="83"/>
        <v>0.6531057747229952</v>
      </c>
      <c r="AJ289" s="21">
        <f t="shared" si="84"/>
        <v>1.9797877998983748</v>
      </c>
      <c r="AK289" s="21">
        <f t="shared" si="85"/>
        <v>1.044495890889809</v>
      </c>
      <c r="AL289" s="21">
        <f t="shared" si="86"/>
        <v>1.044495890889809</v>
      </c>
      <c r="AM289" s="21">
        <f t="shared" si="94"/>
        <v>3.677</v>
      </c>
    </row>
    <row r="290" spans="1:39" ht="12.75">
      <c r="A290" s="12" t="s">
        <v>618</v>
      </c>
      <c r="B290" s="13" t="s">
        <v>619</v>
      </c>
      <c r="C290" s="14" t="s">
        <v>612</v>
      </c>
      <c r="D290" s="15"/>
      <c r="E290" s="15"/>
      <c r="F290" s="33">
        <v>342882955</v>
      </c>
      <c r="G290" s="31">
        <v>108.14</v>
      </c>
      <c r="H290" s="18">
        <f t="shared" si="87"/>
        <v>1.0814</v>
      </c>
      <c r="I290" s="16">
        <v>1798760.68</v>
      </c>
      <c r="L290" s="16">
        <v>62181.26</v>
      </c>
      <c r="M290" s="19">
        <f t="shared" si="88"/>
        <v>1860941.94</v>
      </c>
      <c r="O290" s="16">
        <v>4661765</v>
      </c>
      <c r="Q290" s="19">
        <f t="shared" si="89"/>
        <v>4661765</v>
      </c>
      <c r="R290" s="16">
        <v>1578510.96</v>
      </c>
      <c r="S290" s="16">
        <v>34288</v>
      </c>
      <c r="T290" s="16">
        <v>105658</v>
      </c>
      <c r="U290" s="20">
        <f t="shared" si="90"/>
        <v>1718456.96</v>
      </c>
      <c r="V290" s="19">
        <f t="shared" si="91"/>
        <v>8241163.899999999</v>
      </c>
      <c r="W290" s="21">
        <f t="shared" si="92"/>
        <v>0.46036437127648994</v>
      </c>
      <c r="X290" s="21">
        <f t="shared" si="93"/>
        <v>0.0308145967769089</v>
      </c>
      <c r="Y290" s="21">
        <f t="shared" si="76"/>
        <v>0.009999913818988173</v>
      </c>
      <c r="Z290" s="21">
        <f t="shared" si="77"/>
        <v>0.501178881872387</v>
      </c>
      <c r="AA290" s="22">
        <f t="shared" si="78"/>
        <v>1.359579101854159</v>
      </c>
      <c r="AB290" s="22">
        <f t="shared" si="79"/>
        <v>0.5427338725542656</v>
      </c>
      <c r="AC290" s="23"/>
      <c r="AD290" s="22">
        <f t="shared" si="80"/>
        <v>2.4034918562808114</v>
      </c>
      <c r="AE290" s="32">
        <v>427636.19909502263</v>
      </c>
      <c r="AF290" s="25">
        <f t="shared" si="81"/>
        <v>10278.201219757668</v>
      </c>
      <c r="AG290" s="26"/>
      <c r="AH290" s="27">
        <f t="shared" si="82"/>
        <v>317073196.78194934</v>
      </c>
      <c r="AI290" s="21">
        <f t="shared" si="83"/>
        <v>0.5869124097801828</v>
      </c>
      <c r="AJ290" s="21">
        <f t="shared" si="84"/>
        <v>1.4702488407450875</v>
      </c>
      <c r="AK290" s="21">
        <f t="shared" si="85"/>
        <v>0.4978380310983962</v>
      </c>
      <c r="AL290" s="21">
        <f t="shared" si="86"/>
        <v>0.5419748428567993</v>
      </c>
      <c r="AM290" s="21">
        <f t="shared" si="94"/>
        <v>2.599</v>
      </c>
    </row>
    <row r="291" spans="1:39" ht="12.75">
      <c r="A291" s="12" t="s">
        <v>620</v>
      </c>
      <c r="B291" s="13" t="s">
        <v>427</v>
      </c>
      <c r="C291" s="14" t="s">
        <v>612</v>
      </c>
      <c r="D291" s="15"/>
      <c r="E291" s="15"/>
      <c r="F291" s="33">
        <v>4006497207</v>
      </c>
      <c r="G291" s="31">
        <v>102.16</v>
      </c>
      <c r="H291" s="18">
        <f t="shared" si="87"/>
        <v>1.0216</v>
      </c>
      <c r="I291" s="16">
        <v>22649500.84</v>
      </c>
      <c r="J291" s="16">
        <v>2288177.04</v>
      </c>
      <c r="L291" s="16">
        <v>783463.96</v>
      </c>
      <c r="M291" s="19">
        <f t="shared" si="88"/>
        <v>25721141.84</v>
      </c>
      <c r="O291" s="16">
        <v>58151289</v>
      </c>
      <c r="Q291" s="19">
        <f t="shared" si="89"/>
        <v>58151289</v>
      </c>
      <c r="R291" s="16">
        <v>12749536.31</v>
      </c>
      <c r="S291" s="16">
        <v>1201947</v>
      </c>
      <c r="U291" s="20">
        <f t="shared" si="90"/>
        <v>13951483.31</v>
      </c>
      <c r="V291" s="19">
        <f t="shared" si="91"/>
        <v>97823914.15</v>
      </c>
      <c r="W291" s="21">
        <f t="shared" si="92"/>
        <v>0.31822151997821174</v>
      </c>
      <c r="X291" s="21">
        <f t="shared" si="93"/>
        <v>0</v>
      </c>
      <c r="Y291" s="21">
        <f t="shared" si="76"/>
        <v>0.02999994603515519</v>
      </c>
      <c r="Z291" s="21">
        <f t="shared" si="77"/>
        <v>0.34822146601336695</v>
      </c>
      <c r="AA291" s="22">
        <f t="shared" si="78"/>
        <v>1.4514246733630631</v>
      </c>
      <c r="AB291" s="22">
        <f t="shared" si="79"/>
        <v>0.6419857673945459</v>
      </c>
      <c r="AC291" s="23"/>
      <c r="AD291" s="22">
        <f t="shared" si="80"/>
        <v>2.441631906770976</v>
      </c>
      <c r="AE291" s="32">
        <v>485985.55304740404</v>
      </c>
      <c r="AF291" s="25">
        <f t="shared" si="81"/>
        <v>11865.978325502805</v>
      </c>
      <c r="AG291" s="26"/>
      <c r="AH291" s="27">
        <f t="shared" si="82"/>
        <v>3921786616.092404</v>
      </c>
      <c r="AI291" s="21">
        <f t="shared" si="83"/>
        <v>0.6558526599702682</v>
      </c>
      <c r="AJ291" s="21">
        <f t="shared" si="84"/>
        <v>1.4827754463077054</v>
      </c>
      <c r="AK291" s="21">
        <f t="shared" si="85"/>
        <v>0.32509510480974113</v>
      </c>
      <c r="AL291" s="21">
        <f t="shared" si="86"/>
        <v>0.3557430496792557</v>
      </c>
      <c r="AM291" s="21">
        <f t="shared" si="94"/>
        <v>2.495</v>
      </c>
    </row>
    <row r="292" spans="1:39" ht="12.75">
      <c r="A292" s="12" t="s">
        <v>621</v>
      </c>
      <c r="B292" s="13" t="s">
        <v>429</v>
      </c>
      <c r="C292" s="14" t="s">
        <v>612</v>
      </c>
      <c r="D292" s="15"/>
      <c r="E292" s="15"/>
      <c r="F292" s="33">
        <v>2500748969</v>
      </c>
      <c r="G292" s="31">
        <v>52.18</v>
      </c>
      <c r="H292" s="18">
        <f t="shared" si="87"/>
        <v>0.5218</v>
      </c>
      <c r="I292" s="16">
        <v>28178332.310000002</v>
      </c>
      <c r="J292" s="16">
        <v>2845767.06</v>
      </c>
      <c r="L292" s="16">
        <v>973637.85</v>
      </c>
      <c r="M292" s="19">
        <f t="shared" si="88"/>
        <v>31997737.220000003</v>
      </c>
      <c r="N292" s="16">
        <v>60686911</v>
      </c>
      <c r="Q292" s="19">
        <f t="shared" si="89"/>
        <v>60686911</v>
      </c>
      <c r="R292" s="16">
        <v>23501680.86</v>
      </c>
      <c r="S292" s="16">
        <v>750224</v>
      </c>
      <c r="U292" s="20">
        <f t="shared" si="90"/>
        <v>24251904.86</v>
      </c>
      <c r="V292" s="19">
        <f t="shared" si="91"/>
        <v>116936553.08</v>
      </c>
      <c r="W292" s="21">
        <f t="shared" si="92"/>
        <v>0.9397856862617385</v>
      </c>
      <c r="X292" s="21">
        <f t="shared" si="93"/>
        <v>0</v>
      </c>
      <c r="Y292" s="21">
        <f t="shared" si="76"/>
        <v>0.02999997238027453</v>
      </c>
      <c r="Z292" s="21">
        <f t="shared" si="77"/>
        <v>0.969785658642013</v>
      </c>
      <c r="AA292" s="22">
        <f t="shared" si="78"/>
        <v>2.426749415966669</v>
      </c>
      <c r="AB292" s="22">
        <f t="shared" si="79"/>
        <v>1.2795261586289992</v>
      </c>
      <c r="AC292" s="23"/>
      <c r="AD292" s="22">
        <f t="shared" si="80"/>
        <v>4.676061233237681</v>
      </c>
      <c r="AE292" s="32">
        <v>161231.79804691434</v>
      </c>
      <c r="AF292" s="25">
        <f t="shared" si="81"/>
        <v>7539.29760412383</v>
      </c>
      <c r="AG292" s="26"/>
      <c r="AH292" s="27">
        <f t="shared" si="82"/>
        <v>4792543060.559601</v>
      </c>
      <c r="AI292" s="21">
        <f t="shared" si="83"/>
        <v>0.6676567495726119</v>
      </c>
      <c r="AJ292" s="21">
        <f t="shared" si="84"/>
        <v>1.266277845251408</v>
      </c>
      <c r="AK292" s="21">
        <f t="shared" si="85"/>
        <v>0.49038017109137516</v>
      </c>
      <c r="AL292" s="21">
        <f t="shared" si="86"/>
        <v>0.5060341566794024</v>
      </c>
      <c r="AM292" s="21">
        <f t="shared" si="94"/>
        <v>2.4400000000000004</v>
      </c>
    </row>
    <row r="293" spans="1:39" ht="12.75">
      <c r="A293" s="12" t="s">
        <v>622</v>
      </c>
      <c r="B293" s="13" t="s">
        <v>623</v>
      </c>
      <c r="C293" s="14" t="s">
        <v>612</v>
      </c>
      <c r="D293" s="15"/>
      <c r="E293" s="15"/>
      <c r="F293" s="33">
        <v>501539914</v>
      </c>
      <c r="G293" s="31">
        <v>99.6</v>
      </c>
      <c r="H293" s="18">
        <f t="shared" si="87"/>
        <v>0.996</v>
      </c>
      <c r="I293" s="16">
        <v>2848936.1</v>
      </c>
      <c r="L293" s="16">
        <v>98560.94</v>
      </c>
      <c r="M293" s="19">
        <f t="shared" si="88"/>
        <v>2947497.04</v>
      </c>
      <c r="O293" s="16">
        <v>7063393</v>
      </c>
      <c r="Q293" s="19">
        <f t="shared" si="89"/>
        <v>7063393</v>
      </c>
      <c r="R293" s="16">
        <v>2026221.25</v>
      </c>
      <c r="S293" s="16">
        <v>50000</v>
      </c>
      <c r="T293" s="16">
        <v>162643.65</v>
      </c>
      <c r="U293" s="20">
        <f t="shared" si="90"/>
        <v>2238864.9</v>
      </c>
      <c r="V293" s="19">
        <f t="shared" si="91"/>
        <v>12249754.94</v>
      </c>
      <c r="W293" s="21">
        <f t="shared" si="92"/>
        <v>0.40399999948957205</v>
      </c>
      <c r="X293" s="21">
        <f t="shared" si="93"/>
        <v>0.03242885470527078</v>
      </c>
      <c r="Y293" s="21">
        <f t="shared" si="76"/>
        <v>0.009969296282169877</v>
      </c>
      <c r="Z293" s="21">
        <f t="shared" si="77"/>
        <v>0.44639815047701265</v>
      </c>
      <c r="AA293" s="22">
        <f t="shared" si="78"/>
        <v>1.4083411514880948</v>
      </c>
      <c r="AB293" s="22">
        <f t="shared" si="79"/>
        <v>0.5876894256515744</v>
      </c>
      <c r="AC293" s="23"/>
      <c r="AD293" s="22">
        <f t="shared" si="80"/>
        <v>2.4424287276166816</v>
      </c>
      <c r="AE293" s="32">
        <v>496926.2313860252</v>
      </c>
      <c r="AF293" s="25">
        <f t="shared" si="81"/>
        <v>12137.069030435223</v>
      </c>
      <c r="AG293" s="26"/>
      <c r="AH293" s="27">
        <f t="shared" si="82"/>
        <v>503554130.52208835</v>
      </c>
      <c r="AI293" s="21">
        <f t="shared" si="83"/>
        <v>0.585338667948968</v>
      </c>
      <c r="AJ293" s="21">
        <f t="shared" si="84"/>
        <v>1.4027077868821423</v>
      </c>
      <c r="AK293" s="21">
        <f t="shared" si="85"/>
        <v>0.4023839994916138</v>
      </c>
      <c r="AL293" s="21">
        <f t="shared" si="86"/>
        <v>0.44461255787510456</v>
      </c>
      <c r="AM293" s="21">
        <f t="shared" si="94"/>
        <v>2.433</v>
      </c>
    </row>
    <row r="294" spans="1:39" ht="12.75">
      <c r="A294" s="12" t="s">
        <v>624</v>
      </c>
      <c r="B294" s="13" t="s">
        <v>625</v>
      </c>
      <c r="C294" s="14" t="s">
        <v>612</v>
      </c>
      <c r="D294" s="15"/>
      <c r="E294" s="15"/>
      <c r="F294" s="33">
        <v>1976511504</v>
      </c>
      <c r="G294" s="31">
        <v>85.8</v>
      </c>
      <c r="H294" s="18">
        <f t="shared" si="87"/>
        <v>0.858</v>
      </c>
      <c r="I294" s="16">
        <v>14841592.93</v>
      </c>
      <c r="L294" s="16">
        <v>513304.05</v>
      </c>
      <c r="M294" s="19">
        <f t="shared" si="88"/>
        <v>15354896.98</v>
      </c>
      <c r="N294" s="16">
        <v>21115662</v>
      </c>
      <c r="P294" s="16">
        <v>1979054</v>
      </c>
      <c r="Q294" s="19">
        <f t="shared" si="89"/>
        <v>23094716</v>
      </c>
      <c r="R294" s="16">
        <v>72791236</v>
      </c>
      <c r="T294" s="16">
        <v>835786.43</v>
      </c>
      <c r="U294" s="20">
        <f t="shared" si="90"/>
        <v>73627022.43</v>
      </c>
      <c r="V294" s="19">
        <f t="shared" si="91"/>
        <v>112076635.41</v>
      </c>
      <c r="W294" s="21">
        <f t="shared" si="92"/>
        <v>3.6828136771623874</v>
      </c>
      <c r="X294" s="21">
        <f t="shared" si="93"/>
        <v>0.04228593804329307</v>
      </c>
      <c r="Y294" s="21">
        <f t="shared" si="76"/>
        <v>0</v>
      </c>
      <c r="Z294" s="21">
        <f t="shared" si="77"/>
        <v>3.725099615205681</v>
      </c>
      <c r="AA294" s="22">
        <f t="shared" si="78"/>
        <v>1.1684584660024322</v>
      </c>
      <c r="AB294" s="22">
        <f t="shared" si="79"/>
        <v>0.7768685863414029</v>
      </c>
      <c r="AC294" s="23"/>
      <c r="AD294" s="22">
        <f t="shared" si="80"/>
        <v>5.670426667549515</v>
      </c>
      <c r="AE294" s="32">
        <v>62579.39345645448</v>
      </c>
      <c r="AF294" s="25">
        <f t="shared" si="81"/>
        <v>3548.5186149455317</v>
      </c>
      <c r="AG294" s="26"/>
      <c r="AH294" s="27">
        <f t="shared" si="82"/>
        <v>2303626461.5384617</v>
      </c>
      <c r="AI294" s="21">
        <f t="shared" si="83"/>
        <v>0.6665532470809237</v>
      </c>
      <c r="AJ294" s="21">
        <f t="shared" si="84"/>
        <v>1.0025373638300867</v>
      </c>
      <c r="AK294" s="21">
        <f t="shared" si="85"/>
        <v>3.159854135005328</v>
      </c>
      <c r="AL294" s="21">
        <f t="shared" si="86"/>
        <v>3.1961354698464737</v>
      </c>
      <c r="AM294" s="21">
        <f t="shared" si="94"/>
        <v>4.866</v>
      </c>
    </row>
    <row r="295" spans="1:39" ht="12.75">
      <c r="A295" s="12" t="s">
        <v>626</v>
      </c>
      <c r="B295" s="13" t="s">
        <v>627</v>
      </c>
      <c r="C295" s="14" t="s">
        <v>612</v>
      </c>
      <c r="D295" s="15"/>
      <c r="E295" s="15"/>
      <c r="F295" s="33">
        <v>2450873530</v>
      </c>
      <c r="G295" s="31">
        <v>102.18</v>
      </c>
      <c r="H295" s="18">
        <f t="shared" si="87"/>
        <v>1.0218</v>
      </c>
      <c r="I295" s="16">
        <v>13432278.629999999</v>
      </c>
      <c r="J295" s="16">
        <v>1356953.63</v>
      </c>
      <c r="L295" s="16">
        <v>464411.97</v>
      </c>
      <c r="M295" s="19">
        <f t="shared" si="88"/>
        <v>15253644.229999999</v>
      </c>
      <c r="N295" s="16">
        <v>37957697</v>
      </c>
      <c r="Q295" s="19">
        <f t="shared" si="89"/>
        <v>37957697</v>
      </c>
      <c r="R295" s="16">
        <v>12801255.27</v>
      </c>
      <c r="S295" s="16">
        <v>1225436.75</v>
      </c>
      <c r="U295" s="20">
        <f t="shared" si="90"/>
        <v>14026692.02</v>
      </c>
      <c r="V295" s="19">
        <f t="shared" si="91"/>
        <v>67238033.25</v>
      </c>
      <c r="W295" s="21">
        <f t="shared" si="92"/>
        <v>0.5223139877805119</v>
      </c>
      <c r="X295" s="21">
        <f t="shared" si="93"/>
        <v>0</v>
      </c>
      <c r="Y295" s="21">
        <f t="shared" si="76"/>
        <v>0.049999999387973317</v>
      </c>
      <c r="Z295" s="21">
        <f t="shared" si="77"/>
        <v>0.5723139871684851</v>
      </c>
      <c r="AA295" s="22">
        <f t="shared" si="78"/>
        <v>1.5487415623604208</v>
      </c>
      <c r="AB295" s="22">
        <f t="shared" si="79"/>
        <v>0.6223758200203826</v>
      </c>
      <c r="AC295" s="23"/>
      <c r="AD295" s="22">
        <f t="shared" si="80"/>
        <v>2.7434313695492887</v>
      </c>
      <c r="AE295" s="32">
        <v>380950.6225760359</v>
      </c>
      <c r="AF295" s="25">
        <f t="shared" si="81"/>
        <v>10451.118882244284</v>
      </c>
      <c r="AG295" s="26"/>
      <c r="AH295" s="27">
        <f t="shared" si="82"/>
        <v>2398584390.291642</v>
      </c>
      <c r="AI295" s="21">
        <f t="shared" si="83"/>
        <v>0.635943612896827</v>
      </c>
      <c r="AJ295" s="21">
        <f t="shared" si="84"/>
        <v>1.582504128419878</v>
      </c>
      <c r="AK295" s="21">
        <f t="shared" si="85"/>
        <v>0.533700432714127</v>
      </c>
      <c r="AL295" s="21">
        <f t="shared" si="86"/>
        <v>0.5847904320887581</v>
      </c>
      <c r="AM295" s="21">
        <f t="shared" si="94"/>
        <v>2.804</v>
      </c>
    </row>
    <row r="296" spans="1:39" ht="12.75">
      <c r="A296" s="12" t="s">
        <v>628</v>
      </c>
      <c r="B296" s="13" t="s">
        <v>629</v>
      </c>
      <c r="C296" s="14" t="s">
        <v>612</v>
      </c>
      <c r="D296" s="15"/>
      <c r="E296" s="15"/>
      <c r="F296" s="33">
        <v>5974136015</v>
      </c>
      <c r="G296" s="31">
        <v>97.31</v>
      </c>
      <c r="H296" s="18">
        <f t="shared" si="87"/>
        <v>0.9731000000000001</v>
      </c>
      <c r="I296" s="16">
        <v>35129090.57</v>
      </c>
      <c r="J296" s="16">
        <v>3548999.07</v>
      </c>
      <c r="L296" s="16">
        <v>1215551.9</v>
      </c>
      <c r="M296" s="19">
        <f t="shared" si="88"/>
        <v>39893641.54</v>
      </c>
      <c r="O296" s="16">
        <v>84773252</v>
      </c>
      <c r="Q296" s="19">
        <f t="shared" si="89"/>
        <v>84773252</v>
      </c>
      <c r="R296" s="16">
        <v>22681414.19</v>
      </c>
      <c r="S296" s="16">
        <v>1194827.22</v>
      </c>
      <c r="U296" s="20">
        <f t="shared" si="90"/>
        <v>23876241.41</v>
      </c>
      <c r="V296" s="19">
        <f t="shared" si="91"/>
        <v>148543134.95</v>
      </c>
      <c r="W296" s="21">
        <f t="shared" si="92"/>
        <v>0.37966015726878294</v>
      </c>
      <c r="X296" s="21">
        <f t="shared" si="93"/>
        <v>0</v>
      </c>
      <c r="Y296" s="21">
        <f t="shared" si="76"/>
        <v>0.020000000284559973</v>
      </c>
      <c r="Z296" s="21">
        <f t="shared" si="77"/>
        <v>0.3996601575533429</v>
      </c>
      <c r="AA296" s="22">
        <f t="shared" si="78"/>
        <v>1.4190043846867455</v>
      </c>
      <c r="AB296" s="22">
        <f t="shared" si="79"/>
        <v>0.6677725689511272</v>
      </c>
      <c r="AC296" s="23"/>
      <c r="AD296" s="22">
        <f t="shared" si="80"/>
        <v>2.4864371111912154</v>
      </c>
      <c r="AE296" s="32">
        <v>525027.3931888544</v>
      </c>
      <c r="AF296" s="25">
        <f t="shared" si="81"/>
        <v>13054.475948167496</v>
      </c>
      <c r="AG296" s="26"/>
      <c r="AH296" s="27">
        <f t="shared" si="82"/>
        <v>6139282720.172644</v>
      </c>
      <c r="AI296" s="21">
        <f t="shared" si="83"/>
        <v>0.649809486846342</v>
      </c>
      <c r="AJ296" s="21">
        <f t="shared" si="84"/>
        <v>1.380833166738672</v>
      </c>
      <c r="AK296" s="21">
        <f t="shared" si="85"/>
        <v>0.36944729903825274</v>
      </c>
      <c r="AL296" s="21">
        <f t="shared" si="86"/>
        <v>0.388909299315158</v>
      </c>
      <c r="AM296" s="21">
        <f t="shared" si="94"/>
        <v>2.42</v>
      </c>
    </row>
    <row r="297" spans="1:39" ht="12.75">
      <c r="A297" s="41" t="s">
        <v>630</v>
      </c>
      <c r="B297" s="13" t="s">
        <v>631</v>
      </c>
      <c r="C297" s="14" t="s">
        <v>612</v>
      </c>
      <c r="D297" s="15"/>
      <c r="E297" s="15"/>
      <c r="F297" s="33">
        <v>6735785526</v>
      </c>
      <c r="G297" s="31">
        <v>93.17</v>
      </c>
      <c r="H297" s="18">
        <f t="shared" si="87"/>
        <v>0.9317</v>
      </c>
      <c r="I297" s="16">
        <v>41292894.28</v>
      </c>
      <c r="L297" s="16">
        <v>1428658.43</v>
      </c>
      <c r="M297" s="19">
        <f t="shared" si="88"/>
        <v>42721552.71</v>
      </c>
      <c r="N297" s="16">
        <v>69123426</v>
      </c>
      <c r="Q297" s="19">
        <f t="shared" si="89"/>
        <v>69123426</v>
      </c>
      <c r="R297" s="16">
        <v>28115758.33</v>
      </c>
      <c r="S297" s="16">
        <v>1145453</v>
      </c>
      <c r="T297" s="16">
        <v>2398262.55</v>
      </c>
      <c r="U297" s="20">
        <f>SUM(R297:T297)</f>
        <v>31659473.88</v>
      </c>
      <c r="V297" s="19">
        <f>T297+S297+R297+P297+O297+N297+L297+K297+J297+I297</f>
        <v>143504452.59</v>
      </c>
      <c r="W297" s="21">
        <f>(R297/$F297)*100</f>
        <v>0.41740875242351055</v>
      </c>
      <c r="X297" s="21">
        <f t="shared" si="93"/>
        <v>0.03560479383945278</v>
      </c>
      <c r="Y297" s="21">
        <f>(S297/$F297)*100</f>
        <v>0.017005485040736137</v>
      </c>
      <c r="Z297" s="21">
        <f>(U297/$F297)*100</f>
        <v>0.4700190313036995</v>
      </c>
      <c r="AA297" s="22">
        <f>(Q297/F297)*100</f>
        <v>1.0262118016255852</v>
      </c>
      <c r="AB297" s="22">
        <f>(M297/F297)*100</f>
        <v>0.634247520873336</v>
      </c>
      <c r="AC297" s="23"/>
      <c r="AD297" s="22">
        <f>((V297/F297)*100)-AC297</f>
        <v>2.1304783538026206</v>
      </c>
      <c r="AE297" s="32">
        <v>799623.6744450768</v>
      </c>
      <c r="AF297" s="25">
        <f t="shared" si="81"/>
        <v>17035.809295933497</v>
      </c>
      <c r="AG297" s="26"/>
      <c r="AH297" s="27">
        <f>F297/H297</f>
        <v>7229564801.974885</v>
      </c>
      <c r="AI297" s="21">
        <f>(M297/AH297)*100</f>
        <v>0.5909284151976872</v>
      </c>
      <c r="AJ297" s="21">
        <f>(Q297/AH297)*100</f>
        <v>0.9561215355745577</v>
      </c>
      <c r="AK297" s="21">
        <f>(R297/AH297)*100</f>
        <v>0.3888997346329848</v>
      </c>
      <c r="AL297" s="21">
        <f>(U297/AH297)*100</f>
        <v>0.4379167314656568</v>
      </c>
      <c r="AM297" s="21">
        <f>ROUND(AI297,3)+ROUND(AJ297,3)+ROUND(AL297,3)</f>
        <v>1.9849999999999999</v>
      </c>
    </row>
    <row r="298" spans="1:39" ht="12.75">
      <c r="A298" s="12" t="s">
        <v>632</v>
      </c>
      <c r="B298" s="13" t="s">
        <v>633</v>
      </c>
      <c r="C298" s="14" t="s">
        <v>634</v>
      </c>
      <c r="D298" s="15"/>
      <c r="E298" s="15"/>
      <c r="F298" s="33">
        <v>1885981450</v>
      </c>
      <c r="G298" s="31">
        <v>97.86</v>
      </c>
      <c r="H298" s="18">
        <f t="shared" si="87"/>
        <v>0.9786</v>
      </c>
      <c r="I298" s="16">
        <v>7203981.71</v>
      </c>
      <c r="L298" s="16">
        <v>610284.35</v>
      </c>
      <c r="M298" s="19">
        <f t="shared" si="88"/>
        <v>7814266.06</v>
      </c>
      <c r="N298" s="16">
        <v>24454943</v>
      </c>
      <c r="Q298" s="19">
        <f t="shared" si="89"/>
        <v>24454943</v>
      </c>
      <c r="R298" s="16">
        <v>21970659.75</v>
      </c>
      <c r="S298" s="16">
        <v>565129.92</v>
      </c>
      <c r="T298" s="16">
        <v>678466.48</v>
      </c>
      <c r="U298" s="20">
        <f t="shared" si="90"/>
        <v>23214256.150000002</v>
      </c>
      <c r="V298" s="19">
        <f t="shared" si="91"/>
        <v>55483465.21</v>
      </c>
      <c r="W298" s="21">
        <f t="shared" si="92"/>
        <v>1.1649456971064058</v>
      </c>
      <c r="X298" s="21">
        <f t="shared" si="93"/>
        <v>0.035974186278449345</v>
      </c>
      <c r="Y298" s="21">
        <f t="shared" si="76"/>
        <v>0.02996476556012786</v>
      </c>
      <c r="Z298" s="21">
        <f t="shared" si="77"/>
        <v>1.2308846489449832</v>
      </c>
      <c r="AA298" s="22">
        <f t="shared" si="78"/>
        <v>1.296669328322397</v>
      </c>
      <c r="AB298" s="22">
        <f t="shared" si="79"/>
        <v>0.4143341950685676</v>
      </c>
      <c r="AC298" s="23"/>
      <c r="AD298" s="22">
        <f t="shared" si="80"/>
        <v>2.9418881723359473</v>
      </c>
      <c r="AE298" s="32">
        <v>206276.91413064548</v>
      </c>
      <c r="AF298" s="25">
        <f t="shared" si="81"/>
        <v>6068.436139069038</v>
      </c>
      <c r="AG298" s="26"/>
      <c r="AH298" s="27">
        <f t="shared" si="82"/>
        <v>1927224044.5534437</v>
      </c>
      <c r="AI298" s="21">
        <f t="shared" si="83"/>
        <v>0.4054674432941003</v>
      </c>
      <c r="AJ298" s="21">
        <f t="shared" si="84"/>
        <v>1.2689206046962975</v>
      </c>
      <c r="AK298" s="21">
        <f t="shared" si="85"/>
        <v>1.1400158591883287</v>
      </c>
      <c r="AL298" s="21">
        <f t="shared" si="86"/>
        <v>1.2045437174575604</v>
      </c>
      <c r="AM298" s="21">
        <f t="shared" si="94"/>
        <v>2.879</v>
      </c>
    </row>
    <row r="299" spans="1:39" ht="12.75">
      <c r="A299" s="12" t="s">
        <v>635</v>
      </c>
      <c r="B299" s="13" t="s">
        <v>636</v>
      </c>
      <c r="C299" s="14" t="s">
        <v>634</v>
      </c>
      <c r="D299" s="15"/>
      <c r="E299" s="15"/>
      <c r="F299" s="33">
        <v>1544203591</v>
      </c>
      <c r="G299" s="31">
        <v>98.57</v>
      </c>
      <c r="H299" s="18">
        <f t="shared" si="87"/>
        <v>0.9856999999999999</v>
      </c>
      <c r="I299" s="16">
        <v>5275771.72</v>
      </c>
      <c r="L299" s="16">
        <v>448442.71</v>
      </c>
      <c r="M299" s="19">
        <f t="shared" si="88"/>
        <v>5724214.43</v>
      </c>
      <c r="N299" s="16">
        <v>15913202</v>
      </c>
      <c r="Q299" s="19">
        <f t="shared" si="89"/>
        <v>15913202</v>
      </c>
      <c r="R299" s="16">
        <v>5841530.15</v>
      </c>
      <c r="S299" s="16">
        <v>308783.94</v>
      </c>
      <c r="T299" s="16">
        <v>495245</v>
      </c>
      <c r="U299" s="20">
        <f t="shared" si="90"/>
        <v>6645559.090000001</v>
      </c>
      <c r="V299" s="19">
        <f t="shared" si="91"/>
        <v>28282975.52</v>
      </c>
      <c r="W299" s="21">
        <f t="shared" si="92"/>
        <v>0.3782875641557811</v>
      </c>
      <c r="X299" s="21">
        <f t="shared" si="93"/>
        <v>0.03207122447366463</v>
      </c>
      <c r="Y299" s="21">
        <f t="shared" si="76"/>
        <v>0.01999632314026914</v>
      </c>
      <c r="Z299" s="21">
        <f t="shared" si="77"/>
        <v>0.4303551117697149</v>
      </c>
      <c r="AA299" s="22">
        <f t="shared" si="78"/>
        <v>1.0305119151869657</v>
      </c>
      <c r="AB299" s="22">
        <f t="shared" si="79"/>
        <v>0.370690397520258</v>
      </c>
      <c r="AC299" s="23"/>
      <c r="AD299" s="22">
        <f t="shared" si="80"/>
        <v>1.8315574244769386</v>
      </c>
      <c r="AE299" s="32">
        <v>603891.440329218</v>
      </c>
      <c r="AF299" s="25">
        <f t="shared" si="81"/>
        <v>11060.618511130515</v>
      </c>
      <c r="AG299" s="26"/>
      <c r="AH299" s="27">
        <f t="shared" si="82"/>
        <v>1566606057.6240237</v>
      </c>
      <c r="AI299" s="21">
        <f t="shared" si="83"/>
        <v>0.36538952483571835</v>
      </c>
      <c r="AJ299" s="21">
        <f t="shared" si="84"/>
        <v>1.0157755947997922</v>
      </c>
      <c r="AK299" s="21">
        <f t="shared" si="85"/>
        <v>0.3728780519883534</v>
      </c>
      <c r="AL299" s="21">
        <f t="shared" si="86"/>
        <v>0.42420103367140793</v>
      </c>
      <c r="AM299" s="21">
        <f t="shared" si="94"/>
        <v>1.805</v>
      </c>
    </row>
    <row r="300" spans="1:39" ht="12.75">
      <c r="A300" s="12" t="s">
        <v>637</v>
      </c>
      <c r="B300" s="13" t="s">
        <v>638</v>
      </c>
      <c r="C300" s="14" t="s">
        <v>634</v>
      </c>
      <c r="D300" s="15"/>
      <c r="E300" s="15"/>
      <c r="F300" s="33">
        <v>144144076</v>
      </c>
      <c r="G300" s="31">
        <v>26.4</v>
      </c>
      <c r="H300" s="18">
        <f t="shared" si="87"/>
        <v>0.264</v>
      </c>
      <c r="I300" s="16">
        <v>2007357.5899999999</v>
      </c>
      <c r="L300" s="16">
        <v>170611.46</v>
      </c>
      <c r="M300" s="19">
        <f t="shared" si="88"/>
        <v>2177969.05</v>
      </c>
      <c r="N300" s="16">
        <v>10058866</v>
      </c>
      <c r="Q300" s="19">
        <f t="shared" si="89"/>
        <v>10058866</v>
      </c>
      <c r="R300" s="16">
        <v>4541875</v>
      </c>
      <c r="T300" s="16">
        <v>187797.2</v>
      </c>
      <c r="U300" s="20">
        <f t="shared" si="90"/>
        <v>4729672.2</v>
      </c>
      <c r="V300" s="19">
        <f t="shared" si="91"/>
        <v>16966507.25</v>
      </c>
      <c r="W300" s="21">
        <f t="shared" si="92"/>
        <v>3.1509272708508673</v>
      </c>
      <c r="X300" s="21">
        <f t="shared" si="93"/>
        <v>0.1302843690919355</v>
      </c>
      <c r="Y300" s="21">
        <f t="shared" si="76"/>
        <v>0</v>
      </c>
      <c r="Z300" s="21">
        <f t="shared" si="77"/>
        <v>3.2812116399428026</v>
      </c>
      <c r="AA300" s="22">
        <f t="shared" si="78"/>
        <v>6.978341586510985</v>
      </c>
      <c r="AB300" s="22">
        <f t="shared" si="79"/>
        <v>1.5109667427470275</v>
      </c>
      <c r="AC300" s="23"/>
      <c r="AD300" s="22">
        <f t="shared" si="80"/>
        <v>11.770519969200816</v>
      </c>
      <c r="AE300" s="32">
        <v>64143.743563336764</v>
      </c>
      <c r="AF300" s="25">
        <f t="shared" si="81"/>
        <v>7550.052145115516</v>
      </c>
      <c r="AG300" s="26"/>
      <c r="AH300" s="27">
        <f t="shared" si="82"/>
        <v>546000287.8787879</v>
      </c>
      <c r="AI300" s="21">
        <f t="shared" si="83"/>
        <v>0.3988952200852152</v>
      </c>
      <c r="AJ300" s="21">
        <f t="shared" si="84"/>
        <v>1.8422821788388999</v>
      </c>
      <c r="AK300" s="21">
        <f t="shared" si="85"/>
        <v>0.831844799504629</v>
      </c>
      <c r="AL300" s="21">
        <f t="shared" si="86"/>
        <v>0.8662398729448999</v>
      </c>
      <c r="AM300" s="21">
        <f t="shared" si="94"/>
        <v>3.107</v>
      </c>
    </row>
    <row r="301" spans="1:39" ht="12.75">
      <c r="A301" s="12" t="s">
        <v>639</v>
      </c>
      <c r="B301" s="13" t="s">
        <v>640</v>
      </c>
      <c r="C301" s="14" t="s">
        <v>634</v>
      </c>
      <c r="D301" s="15"/>
      <c r="E301" s="15"/>
      <c r="F301" s="33">
        <v>1903192786</v>
      </c>
      <c r="G301" s="31">
        <v>26.19</v>
      </c>
      <c r="H301" s="18">
        <f t="shared" si="87"/>
        <v>0.2619</v>
      </c>
      <c r="I301" s="16">
        <v>25045386.13</v>
      </c>
      <c r="L301" s="16">
        <v>2126996.14</v>
      </c>
      <c r="M301" s="19">
        <f t="shared" si="88"/>
        <v>27172382.27</v>
      </c>
      <c r="N301" s="16">
        <v>120095049</v>
      </c>
      <c r="Q301" s="19">
        <f t="shared" si="89"/>
        <v>120095049</v>
      </c>
      <c r="R301" s="16">
        <v>32610447</v>
      </c>
      <c r="S301" s="16">
        <v>380638</v>
      </c>
      <c r="T301" s="16">
        <v>2439840</v>
      </c>
      <c r="U301" s="20">
        <f t="shared" si="90"/>
        <v>35430925</v>
      </c>
      <c r="V301" s="19">
        <f t="shared" si="91"/>
        <v>182698356.26999998</v>
      </c>
      <c r="W301" s="21">
        <f t="shared" si="92"/>
        <v>1.7134599941679267</v>
      </c>
      <c r="X301" s="21">
        <f t="shared" si="93"/>
        <v>0.12819720723762768</v>
      </c>
      <c r="Y301" s="21">
        <f t="shared" si="76"/>
        <v>0.019999970722881878</v>
      </c>
      <c r="Z301" s="21">
        <f t="shared" si="77"/>
        <v>1.861657172128436</v>
      </c>
      <c r="AA301" s="22">
        <f t="shared" si="78"/>
        <v>6.3101883258189275</v>
      </c>
      <c r="AB301" s="22">
        <f t="shared" si="79"/>
        <v>1.4277262119676823</v>
      </c>
      <c r="AC301" s="23"/>
      <c r="AD301" s="22">
        <f t="shared" si="80"/>
        <v>9.599571709915045</v>
      </c>
      <c r="AE301" s="32">
        <v>93849.43961717667</v>
      </c>
      <c r="AF301" s="25">
        <f t="shared" si="81"/>
        <v>9009.144255404295</v>
      </c>
      <c r="AG301" s="26"/>
      <c r="AH301" s="27">
        <f t="shared" si="82"/>
        <v>7266868216.87667</v>
      </c>
      <c r="AI301" s="21">
        <f t="shared" si="83"/>
        <v>0.37392149491433607</v>
      </c>
      <c r="AJ301" s="21">
        <f t="shared" si="84"/>
        <v>1.6526383225319772</v>
      </c>
      <c r="AK301" s="21">
        <f t="shared" si="85"/>
        <v>0.44875517247258007</v>
      </c>
      <c r="AL301" s="21">
        <f t="shared" si="86"/>
        <v>0.4875680133804375</v>
      </c>
      <c r="AM301" s="21">
        <f t="shared" si="94"/>
        <v>2.515</v>
      </c>
    </row>
    <row r="302" spans="1:39" ht="12.75">
      <c r="A302" s="12" t="s">
        <v>641</v>
      </c>
      <c r="B302" s="13" t="s">
        <v>642</v>
      </c>
      <c r="C302" s="14" t="s">
        <v>634</v>
      </c>
      <c r="D302" s="15"/>
      <c r="E302" s="15"/>
      <c r="F302" s="33">
        <v>6997886834</v>
      </c>
      <c r="G302" s="31">
        <v>49.83</v>
      </c>
      <c r="H302" s="18">
        <f t="shared" si="87"/>
        <v>0.49829999999999997</v>
      </c>
      <c r="I302" s="16">
        <v>48061841.73</v>
      </c>
      <c r="L302" s="16">
        <v>4067605.81</v>
      </c>
      <c r="M302" s="19">
        <f t="shared" si="88"/>
        <v>52129447.54</v>
      </c>
      <c r="N302" s="16">
        <v>189213360</v>
      </c>
      <c r="Q302" s="19">
        <f t="shared" si="89"/>
        <v>189213360</v>
      </c>
      <c r="R302" s="16">
        <v>73469492.38</v>
      </c>
      <c r="S302" s="16">
        <v>699788.68</v>
      </c>
      <c r="T302" s="16">
        <v>4691904</v>
      </c>
      <c r="U302" s="20">
        <f t="shared" si="90"/>
        <v>78861185.06</v>
      </c>
      <c r="V302" s="19">
        <f t="shared" si="91"/>
        <v>320203992.6</v>
      </c>
      <c r="W302" s="21">
        <f t="shared" si="92"/>
        <v>1.0498811158682992</v>
      </c>
      <c r="X302" s="21">
        <f t="shared" si="93"/>
        <v>0.0670474403387587</v>
      </c>
      <c r="Y302" s="21">
        <f t="shared" si="76"/>
        <v>0.009999999951413905</v>
      </c>
      <c r="Z302" s="21">
        <f t="shared" si="77"/>
        <v>1.1269285561584719</v>
      </c>
      <c r="AA302" s="22">
        <f t="shared" si="78"/>
        <v>2.703864244855835</v>
      </c>
      <c r="AB302" s="22">
        <f t="shared" si="79"/>
        <v>0.744931273920055</v>
      </c>
      <c r="AC302" s="23"/>
      <c r="AD302" s="22">
        <f t="shared" si="80"/>
        <v>4.575724074934362</v>
      </c>
      <c r="AE302" s="32">
        <v>176801.448248721</v>
      </c>
      <c r="AF302" s="25">
        <f t="shared" si="81"/>
        <v>8089.946432349344</v>
      </c>
      <c r="AG302" s="26"/>
      <c r="AH302" s="27">
        <f t="shared" si="82"/>
        <v>14043521641.581377</v>
      </c>
      <c r="AI302" s="21">
        <f t="shared" si="83"/>
        <v>0.37119925379436336</v>
      </c>
      <c r="AJ302" s="21">
        <f t="shared" si="84"/>
        <v>1.3473355532116627</v>
      </c>
      <c r="AK302" s="21">
        <f t="shared" si="85"/>
        <v>0.5231557600371735</v>
      </c>
      <c r="AL302" s="21">
        <f t="shared" si="86"/>
        <v>0.5615484995337665</v>
      </c>
      <c r="AM302" s="21">
        <f t="shared" si="94"/>
        <v>2.2800000000000002</v>
      </c>
    </row>
    <row r="303" spans="1:39" ht="12.75">
      <c r="A303" s="12" t="s">
        <v>643</v>
      </c>
      <c r="B303" s="13" t="s">
        <v>644</v>
      </c>
      <c r="C303" s="14" t="s">
        <v>634</v>
      </c>
      <c r="D303" s="15"/>
      <c r="E303" s="15"/>
      <c r="F303" s="33">
        <v>187082101</v>
      </c>
      <c r="G303" s="31">
        <v>92.7</v>
      </c>
      <c r="H303" s="18">
        <f t="shared" si="87"/>
        <v>0.927</v>
      </c>
      <c r="I303" s="16">
        <v>768221.26</v>
      </c>
      <c r="L303" s="16">
        <v>65298.08</v>
      </c>
      <c r="M303" s="19">
        <f t="shared" si="88"/>
        <v>833519.34</v>
      </c>
      <c r="N303" s="16">
        <v>3112972</v>
      </c>
      <c r="Q303" s="19">
        <f t="shared" si="89"/>
        <v>3112972</v>
      </c>
      <c r="R303" s="16">
        <v>1219608.64</v>
      </c>
      <c r="U303" s="20">
        <f t="shared" si="90"/>
        <v>1219608.64</v>
      </c>
      <c r="V303" s="19">
        <f t="shared" si="91"/>
        <v>5166099.9799999995</v>
      </c>
      <c r="W303" s="21">
        <f t="shared" si="92"/>
        <v>0.6519109169080798</v>
      </c>
      <c r="X303" s="21">
        <f t="shared" si="93"/>
        <v>0</v>
      </c>
      <c r="Y303" s="21">
        <f t="shared" si="76"/>
        <v>0</v>
      </c>
      <c r="Z303" s="21">
        <f t="shared" si="77"/>
        <v>0.6519109169080798</v>
      </c>
      <c r="AA303" s="22">
        <f t="shared" si="78"/>
        <v>1.663960359307703</v>
      </c>
      <c r="AB303" s="22">
        <f t="shared" si="79"/>
        <v>0.4455366577265454</v>
      </c>
      <c r="AC303" s="23"/>
      <c r="AD303" s="22">
        <f t="shared" si="80"/>
        <v>2.761407933942328</v>
      </c>
      <c r="AE303" s="32">
        <v>205410.6896551724</v>
      </c>
      <c r="AF303" s="25">
        <f t="shared" si="81"/>
        <v>5672.227081303585</v>
      </c>
      <c r="AG303" s="26"/>
      <c r="AH303" s="27">
        <f t="shared" si="82"/>
        <v>201814564.18554476</v>
      </c>
      <c r="AI303" s="21">
        <f t="shared" si="83"/>
        <v>0.4130124817125076</v>
      </c>
      <c r="AJ303" s="21">
        <f t="shared" si="84"/>
        <v>1.5424912530782409</v>
      </c>
      <c r="AK303" s="21">
        <f t="shared" si="85"/>
        <v>0.60432141997379</v>
      </c>
      <c r="AL303" s="21">
        <f t="shared" si="86"/>
        <v>0.60432141997379</v>
      </c>
      <c r="AM303" s="21">
        <f t="shared" si="94"/>
        <v>2.559</v>
      </c>
    </row>
    <row r="304" spans="1:39" ht="12.75">
      <c r="A304" s="12" t="s">
        <v>645</v>
      </c>
      <c r="B304" s="13" t="s">
        <v>646</v>
      </c>
      <c r="C304" s="14" t="s">
        <v>634</v>
      </c>
      <c r="D304" s="15"/>
      <c r="E304" s="15"/>
      <c r="F304" s="33">
        <v>541866940</v>
      </c>
      <c r="G304" s="31">
        <v>42.13</v>
      </c>
      <c r="H304" s="18">
        <f t="shared" si="87"/>
        <v>0.4213</v>
      </c>
      <c r="I304" s="16">
        <v>4855635.28</v>
      </c>
      <c r="L304" s="16">
        <v>412711.5</v>
      </c>
      <c r="M304" s="19">
        <f t="shared" si="88"/>
        <v>5268346.78</v>
      </c>
      <c r="N304" s="16">
        <v>23484568</v>
      </c>
      <c r="Q304" s="19">
        <f t="shared" si="89"/>
        <v>23484568</v>
      </c>
      <c r="R304" s="16">
        <v>9618707.99</v>
      </c>
      <c r="T304" s="16">
        <v>453358.4</v>
      </c>
      <c r="U304" s="20">
        <f t="shared" si="90"/>
        <v>10072066.39</v>
      </c>
      <c r="V304" s="19">
        <f t="shared" si="91"/>
        <v>38824981.17</v>
      </c>
      <c r="W304" s="21">
        <f t="shared" si="92"/>
        <v>1.7751051558893776</v>
      </c>
      <c r="X304" s="21">
        <f t="shared" si="93"/>
        <v>0.08366600110351814</v>
      </c>
      <c r="Y304" s="21">
        <f t="shared" si="76"/>
        <v>0</v>
      </c>
      <c r="Z304" s="21">
        <f t="shared" si="77"/>
        <v>1.8587711569928957</v>
      </c>
      <c r="AA304" s="22">
        <f t="shared" si="78"/>
        <v>4.334010116948637</v>
      </c>
      <c r="AB304" s="22">
        <f t="shared" si="79"/>
        <v>0.9722583887476139</v>
      </c>
      <c r="AC304" s="23"/>
      <c r="AD304" s="22">
        <f t="shared" si="80"/>
        <v>7.165039662689147</v>
      </c>
      <c r="AE304" s="32">
        <v>139755.43811796795</v>
      </c>
      <c r="AF304" s="25">
        <f t="shared" si="81"/>
        <v>10013.53257191739</v>
      </c>
      <c r="AG304" s="26"/>
      <c r="AH304" s="27">
        <f t="shared" si="82"/>
        <v>1286178352.7177782</v>
      </c>
      <c r="AI304" s="21">
        <f t="shared" si="83"/>
        <v>0.4096124591793698</v>
      </c>
      <c r="AJ304" s="21">
        <f t="shared" si="84"/>
        <v>1.8259184622704607</v>
      </c>
      <c r="AK304" s="21">
        <f t="shared" si="85"/>
        <v>0.7478518021761948</v>
      </c>
      <c r="AL304" s="21">
        <f t="shared" si="86"/>
        <v>0.783100288441107</v>
      </c>
      <c r="AM304" s="21">
        <f t="shared" si="94"/>
        <v>3.019</v>
      </c>
    </row>
    <row r="305" spans="1:39" ht="12.75">
      <c r="A305" s="12" t="s">
        <v>647</v>
      </c>
      <c r="B305" s="13" t="s">
        <v>648</v>
      </c>
      <c r="C305" s="14" t="s">
        <v>634</v>
      </c>
      <c r="D305" s="15"/>
      <c r="E305" s="15"/>
      <c r="F305" s="33">
        <v>236719949</v>
      </c>
      <c r="G305" s="42">
        <v>54.62</v>
      </c>
      <c r="H305" s="18">
        <f t="shared" si="87"/>
        <v>0.5462</v>
      </c>
      <c r="I305" s="16">
        <v>1589447.71</v>
      </c>
      <c r="L305" s="16">
        <v>134988.74</v>
      </c>
      <c r="M305" s="19">
        <f t="shared" si="88"/>
        <v>1724436.45</v>
      </c>
      <c r="N305" s="16">
        <v>7604931</v>
      </c>
      <c r="Q305" s="19">
        <f t="shared" si="89"/>
        <v>7604931</v>
      </c>
      <c r="R305" s="16">
        <v>3492484.72</v>
      </c>
      <c r="T305" s="16">
        <v>152226</v>
      </c>
      <c r="U305" s="20">
        <f t="shared" si="90"/>
        <v>3644710.72</v>
      </c>
      <c r="V305" s="19">
        <f t="shared" si="91"/>
        <v>12974078.170000002</v>
      </c>
      <c r="W305" s="21">
        <f t="shared" si="92"/>
        <v>1.4753656101877584</v>
      </c>
      <c r="X305" s="21">
        <f t="shared" si="93"/>
        <v>0.06430636735225048</v>
      </c>
      <c r="Y305" s="21">
        <f t="shared" si="76"/>
        <v>0</v>
      </c>
      <c r="Z305" s="21">
        <f t="shared" si="77"/>
        <v>1.5396719775400087</v>
      </c>
      <c r="AA305" s="22">
        <f t="shared" si="78"/>
        <v>3.21262784658677</v>
      </c>
      <c r="AB305" s="22">
        <f t="shared" si="79"/>
        <v>0.7284711141940977</v>
      </c>
      <c r="AC305" s="23"/>
      <c r="AD305" s="22">
        <f t="shared" si="80"/>
        <v>5.480770938320878</v>
      </c>
      <c r="AE305" s="32">
        <v>123872.15108834827</v>
      </c>
      <c r="AF305" s="25">
        <f t="shared" si="81"/>
        <v>6789.1488575231215</v>
      </c>
      <c r="AG305" s="26"/>
      <c r="AH305" s="27">
        <f t="shared" si="82"/>
        <v>433394267.66752106</v>
      </c>
      <c r="AI305" s="21">
        <f t="shared" si="83"/>
        <v>0.3978909225728162</v>
      </c>
      <c r="AJ305" s="21">
        <f t="shared" si="84"/>
        <v>1.7547373298056939</v>
      </c>
      <c r="AK305" s="21">
        <f t="shared" si="85"/>
        <v>0.8058446962845536</v>
      </c>
      <c r="AL305" s="21">
        <f t="shared" si="86"/>
        <v>0.8409688341323527</v>
      </c>
      <c r="AM305" s="21">
        <f t="shared" si="94"/>
        <v>2.9939999999999998</v>
      </c>
    </row>
    <row r="306" spans="1:39" ht="12.75">
      <c r="A306" s="43" t="s">
        <v>649</v>
      </c>
      <c r="B306" s="44" t="s">
        <v>650</v>
      </c>
      <c r="C306" s="45" t="s">
        <v>634</v>
      </c>
      <c r="D306" s="46"/>
      <c r="E306" s="15"/>
      <c r="F306" s="47">
        <v>3395470040</v>
      </c>
      <c r="G306" s="31">
        <v>49.95</v>
      </c>
      <c r="H306" s="18">
        <f t="shared" si="87"/>
        <v>0.49950000000000006</v>
      </c>
      <c r="I306" s="48">
        <v>24358389.85</v>
      </c>
      <c r="J306" s="48"/>
      <c r="K306" s="48"/>
      <c r="L306" s="48">
        <v>2070187.31</v>
      </c>
      <c r="M306" s="19">
        <f t="shared" si="88"/>
        <v>26428577.16</v>
      </c>
      <c r="N306" s="48">
        <v>89456174</v>
      </c>
      <c r="O306" s="48"/>
      <c r="P306" s="48"/>
      <c r="Q306" s="19">
        <f t="shared" si="89"/>
        <v>89456174</v>
      </c>
      <c r="R306" s="48">
        <v>31923049</v>
      </c>
      <c r="S306" s="48"/>
      <c r="T306" s="48">
        <v>2302827</v>
      </c>
      <c r="U306" s="20">
        <f t="shared" si="90"/>
        <v>34225876</v>
      </c>
      <c r="V306" s="19">
        <f t="shared" si="91"/>
        <v>150110627.16</v>
      </c>
      <c r="W306" s="21">
        <f t="shared" si="92"/>
        <v>0.9401658275270779</v>
      </c>
      <c r="X306" s="21">
        <f t="shared" si="93"/>
        <v>0.06782056601506636</v>
      </c>
      <c r="Y306" s="21">
        <f t="shared" si="76"/>
        <v>0</v>
      </c>
      <c r="Z306" s="21">
        <f t="shared" si="77"/>
        <v>1.007986393542144</v>
      </c>
      <c r="AA306" s="22">
        <f t="shared" si="78"/>
        <v>2.6345740927226675</v>
      </c>
      <c r="AB306" s="22">
        <f t="shared" si="79"/>
        <v>0.7783481181886676</v>
      </c>
      <c r="AC306" s="23"/>
      <c r="AD306" s="22">
        <f t="shared" si="80"/>
        <v>4.420908604453479</v>
      </c>
      <c r="AE306" s="32">
        <v>152559.31646401578</v>
      </c>
      <c r="AF306" s="25">
        <f t="shared" si="81"/>
        <v>6744.507948453086</v>
      </c>
      <c r="AG306" s="26"/>
      <c r="AH306" s="27">
        <f t="shared" si="82"/>
        <v>6797737817.817817</v>
      </c>
      <c r="AI306" s="21">
        <f t="shared" si="83"/>
        <v>0.38878488503523956</v>
      </c>
      <c r="AJ306" s="21">
        <f t="shared" si="84"/>
        <v>1.3159697593149726</v>
      </c>
      <c r="AK306" s="21">
        <f t="shared" si="85"/>
        <v>0.4696128308497754</v>
      </c>
      <c r="AL306" s="21">
        <f t="shared" si="86"/>
        <v>0.503489203574301</v>
      </c>
      <c r="AM306" s="21">
        <f t="shared" si="94"/>
        <v>2.208</v>
      </c>
    </row>
    <row r="307" spans="1:39" ht="12.75">
      <c r="A307" s="12" t="s">
        <v>651</v>
      </c>
      <c r="B307" s="13" t="s">
        <v>652</v>
      </c>
      <c r="C307" s="14" t="s">
        <v>634</v>
      </c>
      <c r="D307" s="15"/>
      <c r="E307" s="15"/>
      <c r="F307" s="33">
        <v>969674199</v>
      </c>
      <c r="G307" s="31">
        <v>46.17</v>
      </c>
      <c r="H307" s="18">
        <f t="shared" si="87"/>
        <v>0.4617</v>
      </c>
      <c r="I307" s="16">
        <v>7586673.14</v>
      </c>
      <c r="L307" s="16">
        <v>644738.44</v>
      </c>
      <c r="M307" s="19">
        <f t="shared" si="88"/>
        <v>8231411.58</v>
      </c>
      <c r="N307" s="16">
        <v>33087617</v>
      </c>
      <c r="Q307" s="19">
        <f t="shared" si="89"/>
        <v>33087617</v>
      </c>
      <c r="R307" s="16">
        <v>10213648.92</v>
      </c>
      <c r="T307" s="16">
        <v>717902</v>
      </c>
      <c r="U307" s="20">
        <f t="shared" si="90"/>
        <v>10931550.92</v>
      </c>
      <c r="V307" s="19">
        <f t="shared" si="91"/>
        <v>52250579.5</v>
      </c>
      <c r="W307" s="21">
        <f t="shared" si="92"/>
        <v>1.0533072789327664</v>
      </c>
      <c r="X307" s="21">
        <f t="shared" si="93"/>
        <v>0.07403538226966891</v>
      </c>
      <c r="Y307" s="21">
        <f t="shared" si="76"/>
        <v>0</v>
      </c>
      <c r="Z307" s="21">
        <f t="shared" si="77"/>
        <v>1.1273426612024355</v>
      </c>
      <c r="AA307" s="22">
        <f t="shared" si="78"/>
        <v>3.4122406303191735</v>
      </c>
      <c r="AB307" s="22">
        <f t="shared" si="79"/>
        <v>0.8488842529262759</v>
      </c>
      <c r="AC307" s="23"/>
      <c r="AD307" s="22">
        <f t="shared" si="80"/>
        <v>5.388467544447885</v>
      </c>
      <c r="AE307" s="32">
        <v>173557.0836061995</v>
      </c>
      <c r="AF307" s="25">
        <f t="shared" si="81"/>
        <v>9352.067121210343</v>
      </c>
      <c r="AG307" s="26"/>
      <c r="AH307" s="27">
        <f t="shared" si="82"/>
        <v>2100225685.5100715</v>
      </c>
      <c r="AI307" s="21">
        <f t="shared" si="83"/>
        <v>0.39192985957606163</v>
      </c>
      <c r="AJ307" s="21">
        <f t="shared" si="84"/>
        <v>1.5754314990183624</v>
      </c>
      <c r="AK307" s="21">
        <f t="shared" si="85"/>
        <v>0.48631197068325827</v>
      </c>
      <c r="AL307" s="21">
        <f t="shared" si="86"/>
        <v>0.5204941066771644</v>
      </c>
      <c r="AM307" s="21">
        <f t="shared" si="94"/>
        <v>2.487</v>
      </c>
    </row>
    <row r="308" spans="1:39" ht="12.75">
      <c r="A308" s="12" t="s">
        <v>653</v>
      </c>
      <c r="B308" s="13" t="s">
        <v>654</v>
      </c>
      <c r="C308" s="14" t="s">
        <v>634</v>
      </c>
      <c r="D308" s="15"/>
      <c r="E308" s="15"/>
      <c r="F308" s="33">
        <v>497716343</v>
      </c>
      <c r="G308" s="31">
        <v>35.47</v>
      </c>
      <c r="H308" s="18">
        <f t="shared" si="87"/>
        <v>0.3547</v>
      </c>
      <c r="I308" s="16">
        <v>5140561.71</v>
      </c>
      <c r="L308" s="16">
        <v>436968.92</v>
      </c>
      <c r="M308" s="19">
        <f t="shared" si="88"/>
        <v>5577530.63</v>
      </c>
      <c r="N308" s="16">
        <v>21701153</v>
      </c>
      <c r="Q308" s="19">
        <f t="shared" si="89"/>
        <v>21701153</v>
      </c>
      <c r="R308" s="16">
        <v>11078254.37</v>
      </c>
      <c r="T308" s="16">
        <v>482579.61</v>
      </c>
      <c r="U308" s="20">
        <f t="shared" si="90"/>
        <v>11560833.979999999</v>
      </c>
      <c r="V308" s="19">
        <f t="shared" si="91"/>
        <v>38839517.61</v>
      </c>
      <c r="W308" s="21">
        <f t="shared" si="92"/>
        <v>2.225816878591025</v>
      </c>
      <c r="X308" s="21">
        <f t="shared" si="93"/>
        <v>0.09695876311620331</v>
      </c>
      <c r="Y308" s="21">
        <f t="shared" si="76"/>
        <v>0</v>
      </c>
      <c r="Z308" s="21">
        <f t="shared" si="77"/>
        <v>2.3227756417072283</v>
      </c>
      <c r="AA308" s="22">
        <f t="shared" si="78"/>
        <v>4.36014475015943</v>
      </c>
      <c r="AB308" s="22">
        <f t="shared" si="79"/>
        <v>1.1206243693709692</v>
      </c>
      <c r="AC308" s="23"/>
      <c r="AD308" s="22">
        <f t="shared" si="80"/>
        <v>7.803544761237627</v>
      </c>
      <c r="AE308" s="32">
        <v>93024.33912836389</v>
      </c>
      <c r="AF308" s="25">
        <f t="shared" si="81"/>
        <v>7259.195942727365</v>
      </c>
      <c r="AG308" s="26"/>
      <c r="AH308" s="27">
        <f t="shared" si="82"/>
        <v>1403203673.5269241</v>
      </c>
      <c r="AI308" s="21">
        <f t="shared" si="83"/>
        <v>0.3974854638158828</v>
      </c>
      <c r="AJ308" s="21">
        <f t="shared" si="84"/>
        <v>1.5465433428815498</v>
      </c>
      <c r="AK308" s="21">
        <f t="shared" si="85"/>
        <v>0.7894972468362367</v>
      </c>
      <c r="AL308" s="21">
        <f t="shared" si="86"/>
        <v>0.8238885201135538</v>
      </c>
      <c r="AM308" s="21">
        <f t="shared" si="94"/>
        <v>2.768</v>
      </c>
    </row>
    <row r="309" spans="1:39" ht="12.75">
      <c r="A309" s="12" t="s">
        <v>655</v>
      </c>
      <c r="B309" s="13" t="s">
        <v>656</v>
      </c>
      <c r="C309" s="14" t="s">
        <v>634</v>
      </c>
      <c r="D309" s="15"/>
      <c r="E309" s="15"/>
      <c r="F309" s="33">
        <v>450580758</v>
      </c>
      <c r="G309" s="31">
        <v>52.45</v>
      </c>
      <c r="H309" s="18">
        <f t="shared" si="87"/>
        <v>0.5245000000000001</v>
      </c>
      <c r="I309" s="16">
        <v>3207507.4400000004</v>
      </c>
      <c r="L309" s="16">
        <v>272533.41</v>
      </c>
      <c r="M309" s="19">
        <f t="shared" si="88"/>
        <v>3480040.8500000006</v>
      </c>
      <c r="N309" s="16">
        <v>13497458</v>
      </c>
      <c r="Q309" s="19">
        <f t="shared" si="89"/>
        <v>13497458</v>
      </c>
      <c r="R309" s="16">
        <v>4663518.77</v>
      </c>
      <c r="T309" s="16">
        <v>304219.75</v>
      </c>
      <c r="U309" s="20">
        <f t="shared" si="90"/>
        <v>4967738.52</v>
      </c>
      <c r="V309" s="19">
        <f t="shared" si="91"/>
        <v>21945237.37</v>
      </c>
      <c r="W309" s="21">
        <f t="shared" si="92"/>
        <v>1.0350017587746168</v>
      </c>
      <c r="X309" s="21">
        <f t="shared" si="93"/>
        <v>0.0675172529227269</v>
      </c>
      <c r="Y309" s="21">
        <f t="shared" si="76"/>
        <v>0</v>
      </c>
      <c r="Z309" s="21">
        <f t="shared" si="77"/>
        <v>1.1025190116973438</v>
      </c>
      <c r="AA309" s="22">
        <f t="shared" si="78"/>
        <v>2.995569109500233</v>
      </c>
      <c r="AB309" s="22">
        <f t="shared" si="79"/>
        <v>0.7723456424208865</v>
      </c>
      <c r="AC309" s="23"/>
      <c r="AD309" s="22">
        <f t="shared" si="80"/>
        <v>4.870433763618463</v>
      </c>
      <c r="AE309" s="32">
        <v>164130.5985768104</v>
      </c>
      <c r="AF309" s="25">
        <f t="shared" si="81"/>
        <v>7993.872089514058</v>
      </c>
      <c r="AG309" s="26"/>
      <c r="AH309" s="27">
        <f t="shared" si="82"/>
        <v>859067222.1163011</v>
      </c>
      <c r="AI309" s="21">
        <f t="shared" si="83"/>
        <v>0.40509528944975515</v>
      </c>
      <c r="AJ309" s="21">
        <f t="shared" si="84"/>
        <v>1.5711759979328725</v>
      </c>
      <c r="AK309" s="21">
        <f t="shared" si="85"/>
        <v>0.5428584224772866</v>
      </c>
      <c r="AL309" s="21">
        <f t="shared" si="86"/>
        <v>0.5782712216352568</v>
      </c>
      <c r="AM309" s="21">
        <f t="shared" si="94"/>
        <v>2.554</v>
      </c>
    </row>
    <row r="310" spans="1:39" ht="12.75">
      <c r="A310" s="12" t="s">
        <v>657</v>
      </c>
      <c r="B310" s="13" t="s">
        <v>507</v>
      </c>
      <c r="C310" s="14" t="s">
        <v>634</v>
      </c>
      <c r="D310" s="15"/>
      <c r="E310" s="15"/>
      <c r="F310" s="33">
        <v>3612108775</v>
      </c>
      <c r="G310" s="31">
        <v>54.15</v>
      </c>
      <c r="H310" s="18">
        <f t="shared" si="87"/>
        <v>0.5415</v>
      </c>
      <c r="I310" s="16">
        <v>23090735.200000003</v>
      </c>
      <c r="L310" s="16">
        <v>1959553.76</v>
      </c>
      <c r="M310" s="19">
        <f t="shared" si="88"/>
        <v>25050288.960000005</v>
      </c>
      <c r="N310" s="16">
        <v>90721889</v>
      </c>
      <c r="Q310" s="19">
        <f t="shared" si="89"/>
        <v>90721889</v>
      </c>
      <c r="R310" s="16">
        <v>30083510.32</v>
      </c>
      <c r="S310" s="16">
        <v>903000</v>
      </c>
      <c r="T310" s="16">
        <v>2211113.24</v>
      </c>
      <c r="U310" s="20">
        <f t="shared" si="90"/>
        <v>33197623.560000002</v>
      </c>
      <c r="V310" s="19">
        <f t="shared" si="91"/>
        <v>148969801.52</v>
      </c>
      <c r="W310" s="21">
        <f t="shared" si="92"/>
        <v>0.832851727174246</v>
      </c>
      <c r="X310" s="21">
        <f t="shared" si="93"/>
        <v>0.06121391623927495</v>
      </c>
      <c r="Y310" s="21">
        <f t="shared" si="76"/>
        <v>0.024999247150302113</v>
      </c>
      <c r="Z310" s="21">
        <f t="shared" si="77"/>
        <v>0.9190648905638232</v>
      </c>
      <c r="AA310" s="22">
        <f t="shared" si="78"/>
        <v>2.5116045681653096</v>
      </c>
      <c r="AB310" s="22">
        <f t="shared" si="79"/>
        <v>0.6935087097425521</v>
      </c>
      <c r="AC310" s="23"/>
      <c r="AD310" s="22">
        <f t="shared" si="80"/>
        <v>4.124178168471685</v>
      </c>
      <c r="AE310" s="32">
        <v>165419.07626062937</v>
      </c>
      <c r="AF310" s="25">
        <f t="shared" si="81"/>
        <v>6822.177429628405</v>
      </c>
      <c r="AG310" s="26"/>
      <c r="AH310" s="27">
        <f t="shared" si="82"/>
        <v>6670560987.996306</v>
      </c>
      <c r="AI310" s="21">
        <f t="shared" si="83"/>
        <v>0.37553496632559197</v>
      </c>
      <c r="AJ310" s="21">
        <f t="shared" si="84"/>
        <v>1.3600338736615152</v>
      </c>
      <c r="AK310" s="21">
        <f t="shared" si="85"/>
        <v>0.4509892102648542</v>
      </c>
      <c r="AL310" s="21">
        <f t="shared" si="86"/>
        <v>0.4976736382403102</v>
      </c>
      <c r="AM310" s="21">
        <f t="shared" si="94"/>
        <v>2.234</v>
      </c>
    </row>
    <row r="311" spans="1:39" ht="12.75">
      <c r="A311" s="12" t="s">
        <v>658</v>
      </c>
      <c r="B311" s="29" t="s">
        <v>659</v>
      </c>
      <c r="C311" s="14" t="s">
        <v>634</v>
      </c>
      <c r="D311" s="15"/>
      <c r="E311" s="15"/>
      <c r="F311" s="33">
        <v>1238158900</v>
      </c>
      <c r="G311" s="31">
        <v>39</v>
      </c>
      <c r="H311" s="18">
        <f t="shared" si="87"/>
        <v>0.39</v>
      </c>
      <c r="I311" s="16">
        <v>10944205.96</v>
      </c>
      <c r="L311" s="16">
        <v>929560.61</v>
      </c>
      <c r="M311" s="19">
        <f t="shared" si="88"/>
        <v>11873766.57</v>
      </c>
      <c r="N311" s="16">
        <v>27326592</v>
      </c>
      <c r="O311" s="16">
        <v>882862.44</v>
      </c>
      <c r="Q311" s="19">
        <f t="shared" si="89"/>
        <v>28209454.44</v>
      </c>
      <c r="R311" s="16">
        <v>27961763.5</v>
      </c>
      <c r="T311" s="16">
        <v>1025678.35</v>
      </c>
      <c r="U311" s="20">
        <f t="shared" si="90"/>
        <v>28987441.85</v>
      </c>
      <c r="V311" s="19">
        <f t="shared" si="91"/>
        <v>69070662.86000001</v>
      </c>
      <c r="W311" s="21">
        <f t="shared" si="92"/>
        <v>2.2583340070486915</v>
      </c>
      <c r="X311" s="21">
        <f t="shared" si="93"/>
        <v>0.0828389918289163</v>
      </c>
      <c r="Y311" s="21">
        <f t="shared" si="76"/>
        <v>0</v>
      </c>
      <c r="Z311" s="21">
        <f t="shared" si="77"/>
        <v>2.3411729988776075</v>
      </c>
      <c r="AA311" s="22">
        <f t="shared" si="78"/>
        <v>2.2783387851106998</v>
      </c>
      <c r="AB311" s="22">
        <f t="shared" si="79"/>
        <v>0.9589856818862263</v>
      </c>
      <c r="AC311" s="23"/>
      <c r="AD311" s="22">
        <f t="shared" si="80"/>
        <v>5.578497465874534</v>
      </c>
      <c r="AE311" s="32">
        <v>117942.97768610538</v>
      </c>
      <c r="AF311" s="25">
        <f t="shared" si="81"/>
        <v>6579.446021396356</v>
      </c>
      <c r="AG311" s="26"/>
      <c r="AH311" s="27">
        <f t="shared" si="82"/>
        <v>3174766410.25641</v>
      </c>
      <c r="AI311" s="21">
        <f t="shared" si="83"/>
        <v>0.3740044159356283</v>
      </c>
      <c r="AJ311" s="21">
        <f t="shared" si="84"/>
        <v>0.8885521261931728</v>
      </c>
      <c r="AK311" s="21">
        <f t="shared" si="85"/>
        <v>0.8807502627489897</v>
      </c>
      <c r="AL311" s="21">
        <f t="shared" si="86"/>
        <v>0.9130574695622671</v>
      </c>
      <c r="AM311" s="21">
        <f t="shared" si="94"/>
        <v>2.176</v>
      </c>
    </row>
    <row r="312" spans="1:39" ht="12.75">
      <c r="A312" s="12" t="s">
        <v>660</v>
      </c>
      <c r="B312" s="13" t="s">
        <v>661</v>
      </c>
      <c r="C312" s="14" t="s">
        <v>634</v>
      </c>
      <c r="D312" s="15"/>
      <c r="E312" s="15"/>
      <c r="F312" s="33">
        <v>2411833404</v>
      </c>
      <c r="G312" s="31">
        <v>54.05</v>
      </c>
      <c r="H312" s="18">
        <f t="shared" si="87"/>
        <v>0.5405</v>
      </c>
      <c r="I312" s="16">
        <v>15413666.33</v>
      </c>
      <c r="L312" s="16">
        <v>1309617.43</v>
      </c>
      <c r="M312" s="19">
        <f t="shared" si="88"/>
        <v>16723283.76</v>
      </c>
      <c r="N312" s="16">
        <v>76805428</v>
      </c>
      <c r="Q312" s="19">
        <f t="shared" si="89"/>
        <v>76805428</v>
      </c>
      <c r="R312" s="16">
        <v>27351000</v>
      </c>
      <c r="S312" s="16">
        <v>723550.02</v>
      </c>
      <c r="T312" s="16">
        <v>1454039.5</v>
      </c>
      <c r="U312" s="20">
        <f t="shared" si="90"/>
        <v>29528589.52</v>
      </c>
      <c r="V312" s="19">
        <f t="shared" si="91"/>
        <v>123057301.28</v>
      </c>
      <c r="W312" s="21">
        <f t="shared" si="92"/>
        <v>1.1340335511830402</v>
      </c>
      <c r="X312" s="21">
        <f t="shared" si="93"/>
        <v>0.06028772541206581</v>
      </c>
      <c r="Y312" s="21">
        <f t="shared" si="76"/>
        <v>0.02999999995024532</v>
      </c>
      <c r="Z312" s="21">
        <f t="shared" si="77"/>
        <v>1.2243212765453513</v>
      </c>
      <c r="AA312" s="22">
        <f t="shared" si="78"/>
        <v>3.1845245974543275</v>
      </c>
      <c r="AB312" s="22">
        <f t="shared" si="79"/>
        <v>0.6933846978097497</v>
      </c>
      <c r="AC312" s="23"/>
      <c r="AD312" s="22">
        <f t="shared" si="80"/>
        <v>5.102230571809428</v>
      </c>
      <c r="AE312" s="32">
        <v>156738.7776065742</v>
      </c>
      <c r="AF312" s="25">
        <f t="shared" si="81"/>
        <v>7997.173828923019</v>
      </c>
      <c r="AG312" s="26"/>
      <c r="AH312" s="27">
        <f t="shared" si="82"/>
        <v>4462226464.384829</v>
      </c>
      <c r="AI312" s="21">
        <f t="shared" si="83"/>
        <v>0.3747744291661697</v>
      </c>
      <c r="AJ312" s="21">
        <f t="shared" si="84"/>
        <v>1.721235544924064</v>
      </c>
      <c r="AK312" s="21">
        <f t="shared" si="85"/>
        <v>0.6129451344144332</v>
      </c>
      <c r="AL312" s="21">
        <f t="shared" si="86"/>
        <v>0.6617456499727624</v>
      </c>
      <c r="AM312" s="21">
        <f t="shared" si="94"/>
        <v>2.758</v>
      </c>
    </row>
    <row r="313" spans="1:39" ht="12.75">
      <c r="A313" s="12" t="s">
        <v>662</v>
      </c>
      <c r="B313" s="13" t="s">
        <v>663</v>
      </c>
      <c r="C313" s="14" t="s">
        <v>634</v>
      </c>
      <c r="D313" s="15"/>
      <c r="E313" s="15"/>
      <c r="F313" s="33">
        <v>3251455215</v>
      </c>
      <c r="G313" s="31">
        <v>101.05</v>
      </c>
      <c r="H313" s="18">
        <f t="shared" si="87"/>
        <v>1.0105</v>
      </c>
      <c r="I313" s="16">
        <v>10806923.25</v>
      </c>
      <c r="L313" s="16">
        <v>913151.39</v>
      </c>
      <c r="M313" s="19">
        <f t="shared" si="88"/>
        <v>11720074.64</v>
      </c>
      <c r="N313" s="16">
        <v>23956569</v>
      </c>
      <c r="Q313" s="19">
        <f t="shared" si="89"/>
        <v>23956569</v>
      </c>
      <c r="R313" s="16">
        <v>55459994.35</v>
      </c>
      <c r="T313" s="16">
        <v>1086860.3</v>
      </c>
      <c r="U313" s="20">
        <f t="shared" si="90"/>
        <v>56546854.65</v>
      </c>
      <c r="V313" s="19">
        <f t="shared" si="91"/>
        <v>92223498.29</v>
      </c>
      <c r="W313" s="21">
        <f t="shared" si="92"/>
        <v>1.7056976240713808</v>
      </c>
      <c r="X313" s="21">
        <f t="shared" si="93"/>
        <v>0.033426888212575306</v>
      </c>
      <c r="Y313" s="21">
        <f t="shared" si="76"/>
        <v>0</v>
      </c>
      <c r="Z313" s="21">
        <f t="shared" si="77"/>
        <v>1.7391245122839558</v>
      </c>
      <c r="AA313" s="22">
        <f t="shared" si="78"/>
        <v>0.7367952936728362</v>
      </c>
      <c r="AB313" s="22">
        <f t="shared" si="79"/>
        <v>0.3604562838796474</v>
      </c>
      <c r="AC313" s="23"/>
      <c r="AD313" s="22">
        <f t="shared" si="80"/>
        <v>2.83637608983644</v>
      </c>
      <c r="AE313" s="32">
        <v>248388.35715222236</v>
      </c>
      <c r="AF313" s="25">
        <f t="shared" si="81"/>
        <v>7045.227972203176</v>
      </c>
      <c r="AG313" s="26"/>
      <c r="AH313" s="27">
        <f t="shared" si="82"/>
        <v>3217669683.3250866</v>
      </c>
      <c r="AI313" s="21">
        <f t="shared" si="83"/>
        <v>0.3642410748603837</v>
      </c>
      <c r="AJ313" s="21">
        <f t="shared" si="84"/>
        <v>0.7445316442564011</v>
      </c>
      <c r="AK313" s="21">
        <f t="shared" si="85"/>
        <v>1.7236074491241302</v>
      </c>
      <c r="AL313" s="21">
        <f t="shared" si="86"/>
        <v>1.7573853196629372</v>
      </c>
      <c r="AM313" s="21">
        <f t="shared" si="94"/>
        <v>2.8659999999999997</v>
      </c>
    </row>
    <row r="314" spans="1:39" ht="12.75">
      <c r="A314" s="12" t="s">
        <v>664</v>
      </c>
      <c r="B314" s="13" t="s">
        <v>665</v>
      </c>
      <c r="C314" s="14" t="s">
        <v>634</v>
      </c>
      <c r="D314" s="15"/>
      <c r="E314" s="15"/>
      <c r="F314" s="33">
        <v>2246969198</v>
      </c>
      <c r="G314" s="31">
        <v>37.18</v>
      </c>
      <c r="H314" s="18">
        <f t="shared" si="87"/>
        <v>0.3718</v>
      </c>
      <c r="I314" s="16">
        <v>21635739.099999998</v>
      </c>
      <c r="L314" s="16">
        <v>1837118.4</v>
      </c>
      <c r="M314" s="19">
        <f t="shared" si="88"/>
        <v>23472857.499999996</v>
      </c>
      <c r="N314" s="16">
        <v>84111763</v>
      </c>
      <c r="Q314" s="19">
        <f t="shared" si="89"/>
        <v>84111763</v>
      </c>
      <c r="R314" s="16">
        <v>39417006.36</v>
      </c>
      <c r="T314" s="16">
        <v>2053067</v>
      </c>
      <c r="U314" s="20">
        <f t="shared" si="90"/>
        <v>41470073.36</v>
      </c>
      <c r="V314" s="19">
        <f t="shared" si="91"/>
        <v>149054693.86</v>
      </c>
      <c r="W314" s="21">
        <f t="shared" si="92"/>
        <v>1.7542299376014856</v>
      </c>
      <c r="X314" s="21">
        <f t="shared" si="93"/>
        <v>0.09137050039793203</v>
      </c>
      <c r="Y314" s="21">
        <f t="shared" si="76"/>
        <v>0</v>
      </c>
      <c r="Z314" s="21">
        <f t="shared" si="77"/>
        <v>1.8456004379994178</v>
      </c>
      <c r="AA314" s="22">
        <f t="shared" si="78"/>
        <v>3.7433429472405257</v>
      </c>
      <c r="AB314" s="22">
        <f t="shared" si="79"/>
        <v>1.0446452724359951</v>
      </c>
      <c r="AC314" s="23"/>
      <c r="AD314" s="22">
        <f t="shared" si="80"/>
        <v>6.633588657675939</v>
      </c>
      <c r="AE314" s="32">
        <v>112500.96958174904</v>
      </c>
      <c r="AF314" s="25">
        <f t="shared" si="81"/>
        <v>7462.851557950363</v>
      </c>
      <c r="AG314" s="26"/>
      <c r="AH314" s="27">
        <f t="shared" si="82"/>
        <v>6043488967.186659</v>
      </c>
      <c r="AI314" s="21">
        <f t="shared" si="83"/>
        <v>0.38839911229170304</v>
      </c>
      <c r="AJ314" s="21">
        <f t="shared" si="84"/>
        <v>1.3917749077840276</v>
      </c>
      <c r="AK314" s="21">
        <f t="shared" si="85"/>
        <v>0.6522226908002323</v>
      </c>
      <c r="AL314" s="21">
        <f t="shared" si="86"/>
        <v>0.6861942428481835</v>
      </c>
      <c r="AM314" s="21">
        <f t="shared" si="94"/>
        <v>2.4659999999999997</v>
      </c>
    </row>
    <row r="315" spans="1:39" ht="12.75">
      <c r="A315" s="12" t="s">
        <v>666</v>
      </c>
      <c r="B315" s="13" t="s">
        <v>667</v>
      </c>
      <c r="C315" s="14" t="s">
        <v>634</v>
      </c>
      <c r="D315" s="15"/>
      <c r="E315" s="15"/>
      <c r="F315" s="33">
        <v>3662747138</v>
      </c>
      <c r="G315" s="31">
        <v>97.84</v>
      </c>
      <c r="H315" s="18">
        <f t="shared" si="87"/>
        <v>0.9784</v>
      </c>
      <c r="I315" s="16">
        <v>13613731.540000001</v>
      </c>
      <c r="L315" s="16">
        <v>1157177.82</v>
      </c>
      <c r="M315" s="19">
        <f t="shared" si="88"/>
        <v>14770909.360000001</v>
      </c>
      <c r="N315" s="16">
        <v>60441096</v>
      </c>
      <c r="Q315" s="19">
        <f t="shared" si="89"/>
        <v>60441096</v>
      </c>
      <c r="R315" s="16">
        <v>12201129.85</v>
      </c>
      <c r="S315" s="16">
        <v>375000</v>
      </c>
      <c r="T315" s="16">
        <v>1300218.65</v>
      </c>
      <c r="U315" s="20">
        <f t="shared" si="90"/>
        <v>13876348.5</v>
      </c>
      <c r="V315" s="19">
        <f t="shared" si="91"/>
        <v>89088353.86</v>
      </c>
      <c r="W315" s="21">
        <f t="shared" si="92"/>
        <v>0.33311417333226784</v>
      </c>
      <c r="X315" s="21">
        <f t="shared" si="93"/>
        <v>0.03549845514888503</v>
      </c>
      <c r="Y315" s="21">
        <f t="shared" si="76"/>
        <v>0.010238216995912099</v>
      </c>
      <c r="Z315" s="21">
        <f t="shared" si="77"/>
        <v>0.378850845477065</v>
      </c>
      <c r="AA315" s="22">
        <f t="shared" si="78"/>
        <v>1.6501574835166795</v>
      </c>
      <c r="AB315" s="22">
        <f t="shared" si="79"/>
        <v>0.4032740673456776</v>
      </c>
      <c r="AC315" s="23"/>
      <c r="AD315" s="22">
        <f t="shared" si="80"/>
        <v>2.4322823963394224</v>
      </c>
      <c r="AE315" s="32">
        <v>385528.9055404178</v>
      </c>
      <c r="AF315" s="25">
        <f t="shared" si="81"/>
        <v>9377.151702259624</v>
      </c>
      <c r="AG315" s="26"/>
      <c r="AH315" s="27">
        <f t="shared" si="82"/>
        <v>3743609094.439902</v>
      </c>
      <c r="AI315" s="21">
        <f t="shared" si="83"/>
        <v>0.394563347491011</v>
      </c>
      <c r="AJ315" s="21">
        <f t="shared" si="84"/>
        <v>1.6145140818727193</v>
      </c>
      <c r="AK315" s="21">
        <f t="shared" si="85"/>
        <v>0.32591890718829086</v>
      </c>
      <c r="AL315" s="21">
        <f t="shared" si="86"/>
        <v>0.3706676672147604</v>
      </c>
      <c r="AM315" s="21">
        <f t="shared" si="94"/>
        <v>2.381</v>
      </c>
    </row>
    <row r="316" spans="1:39" ht="12.75">
      <c r="A316" s="12" t="s">
        <v>668</v>
      </c>
      <c r="B316" s="13" t="s">
        <v>669</v>
      </c>
      <c r="C316" s="14" t="s">
        <v>634</v>
      </c>
      <c r="D316" s="15"/>
      <c r="E316" s="15"/>
      <c r="F316" s="33">
        <v>2276664074</v>
      </c>
      <c r="G316" s="31">
        <v>52.13</v>
      </c>
      <c r="H316" s="18">
        <f t="shared" si="87"/>
        <v>0.5213</v>
      </c>
      <c r="I316" s="16">
        <v>16780714.59</v>
      </c>
      <c r="L316" s="16">
        <v>1426505.13</v>
      </c>
      <c r="M316" s="19">
        <f t="shared" si="88"/>
        <v>18207219.72</v>
      </c>
      <c r="N316" s="16">
        <v>57880132</v>
      </c>
      <c r="Q316" s="19">
        <f t="shared" si="89"/>
        <v>57880132</v>
      </c>
      <c r="R316" s="16">
        <v>26397000.97</v>
      </c>
      <c r="S316" s="16">
        <v>455332.81</v>
      </c>
      <c r="T316" s="16">
        <v>1566940.57</v>
      </c>
      <c r="U316" s="20">
        <f t="shared" si="90"/>
        <v>28419274.349999998</v>
      </c>
      <c r="V316" s="19">
        <f t="shared" si="91"/>
        <v>104506626.07</v>
      </c>
      <c r="W316" s="21">
        <f t="shared" si="92"/>
        <v>1.1594596353260678</v>
      </c>
      <c r="X316" s="21">
        <f t="shared" si="93"/>
        <v>0.06882616490921094</v>
      </c>
      <c r="Y316" s="21">
        <f t="shared" si="76"/>
        <v>0.019999999789165206</v>
      </c>
      <c r="Z316" s="21">
        <f t="shared" si="77"/>
        <v>1.248285800024444</v>
      </c>
      <c r="AA316" s="22">
        <f t="shared" si="78"/>
        <v>2.5423220167175176</v>
      </c>
      <c r="AB316" s="22">
        <f t="shared" si="79"/>
        <v>0.7997323772062124</v>
      </c>
      <c r="AC316" s="23"/>
      <c r="AD316" s="22">
        <f t="shared" si="80"/>
        <v>4.590340193948174</v>
      </c>
      <c r="AE316" s="32">
        <v>143063.03932163937</v>
      </c>
      <c r="AF316" s="25">
        <f t="shared" si="81"/>
        <v>6567.080196665093</v>
      </c>
      <c r="AG316" s="26"/>
      <c r="AH316" s="27">
        <f t="shared" si="82"/>
        <v>4367281937.464032</v>
      </c>
      <c r="AI316" s="21">
        <f t="shared" si="83"/>
        <v>0.41690048823759845</v>
      </c>
      <c r="AJ316" s="21">
        <f t="shared" si="84"/>
        <v>1.325312467314842</v>
      </c>
      <c r="AK316" s="21">
        <f t="shared" si="85"/>
        <v>0.6044263078954791</v>
      </c>
      <c r="AL316" s="21">
        <f t="shared" si="86"/>
        <v>0.6507313875527426</v>
      </c>
      <c r="AM316" s="21">
        <f t="shared" si="94"/>
        <v>2.393</v>
      </c>
    </row>
    <row r="317" spans="1:39" ht="12.75">
      <c r="A317" s="12" t="s">
        <v>670</v>
      </c>
      <c r="B317" s="13" t="s">
        <v>671</v>
      </c>
      <c r="C317" s="14" t="s">
        <v>634</v>
      </c>
      <c r="D317" s="15"/>
      <c r="E317" s="15"/>
      <c r="F317" s="33">
        <v>862233000</v>
      </c>
      <c r="G317" s="31">
        <v>102.78</v>
      </c>
      <c r="H317" s="18">
        <f t="shared" si="87"/>
        <v>1.0278</v>
      </c>
      <c r="I317" s="16">
        <v>3065040.91</v>
      </c>
      <c r="L317" s="16">
        <v>260398.05</v>
      </c>
      <c r="M317" s="19">
        <f t="shared" si="88"/>
        <v>3325438.96</v>
      </c>
      <c r="N317" s="16">
        <v>8792664</v>
      </c>
      <c r="Q317" s="19">
        <f t="shared" si="89"/>
        <v>8792664</v>
      </c>
      <c r="R317" s="16">
        <v>9098825</v>
      </c>
      <c r="T317" s="16">
        <v>292472</v>
      </c>
      <c r="U317" s="20">
        <f t="shared" si="90"/>
        <v>9391297</v>
      </c>
      <c r="V317" s="19">
        <f t="shared" si="91"/>
        <v>21509399.96</v>
      </c>
      <c r="W317" s="21">
        <f t="shared" si="92"/>
        <v>1.0552629045745177</v>
      </c>
      <c r="X317" s="21">
        <f t="shared" si="93"/>
        <v>0.033920297645763965</v>
      </c>
      <c r="Y317" s="21">
        <f t="shared" si="76"/>
        <v>0</v>
      </c>
      <c r="Z317" s="21">
        <f t="shared" si="77"/>
        <v>1.0891832022202814</v>
      </c>
      <c r="AA317" s="22">
        <f t="shared" si="78"/>
        <v>1.0197549850214502</v>
      </c>
      <c r="AB317" s="22">
        <f t="shared" si="79"/>
        <v>0.38567753263908944</v>
      </c>
      <c r="AC317" s="23"/>
      <c r="AD317" s="22">
        <f t="shared" si="80"/>
        <v>2.494615719880821</v>
      </c>
      <c r="AE317" s="32">
        <v>273411.0160029773</v>
      </c>
      <c r="AF317" s="25">
        <f t="shared" si="81"/>
        <v>6820.554185096141</v>
      </c>
      <c r="AG317" s="26"/>
      <c r="AH317" s="27">
        <f t="shared" si="82"/>
        <v>838911266.7834208</v>
      </c>
      <c r="AI317" s="21">
        <f t="shared" si="83"/>
        <v>0.39639936804645615</v>
      </c>
      <c r="AJ317" s="21">
        <f t="shared" si="84"/>
        <v>1.0481041736050465</v>
      </c>
      <c r="AK317" s="21">
        <f t="shared" si="85"/>
        <v>1.0845992133216893</v>
      </c>
      <c r="AL317" s="21">
        <f t="shared" si="86"/>
        <v>1.1194624952420054</v>
      </c>
      <c r="AM317" s="21">
        <f t="shared" si="94"/>
        <v>2.5629999999999997</v>
      </c>
    </row>
    <row r="318" spans="1:39" ht="12.75">
      <c r="A318" s="12" t="s">
        <v>672</v>
      </c>
      <c r="B318" s="13" t="s">
        <v>673</v>
      </c>
      <c r="C318" s="14" t="s">
        <v>634</v>
      </c>
      <c r="D318" s="15"/>
      <c r="E318" s="15"/>
      <c r="F318" s="33">
        <v>3612131311</v>
      </c>
      <c r="G318" s="31">
        <v>45.98</v>
      </c>
      <c r="H318" s="18">
        <f t="shared" si="87"/>
        <v>0.4598</v>
      </c>
      <c r="I318" s="16">
        <v>27040667.01</v>
      </c>
      <c r="L318" s="16">
        <v>2297357.84</v>
      </c>
      <c r="M318" s="19">
        <f t="shared" si="88"/>
        <v>29338024.85</v>
      </c>
      <c r="N318" s="16">
        <v>103054079</v>
      </c>
      <c r="Q318" s="19">
        <f t="shared" si="89"/>
        <v>103054079</v>
      </c>
      <c r="R318" s="16">
        <v>27124979.93</v>
      </c>
      <c r="S318" s="16">
        <v>1444852.52</v>
      </c>
      <c r="T318" s="16">
        <v>2561063</v>
      </c>
      <c r="U318" s="20">
        <f t="shared" si="90"/>
        <v>31130895.45</v>
      </c>
      <c r="V318" s="19">
        <f t="shared" si="91"/>
        <v>163522999.29999998</v>
      </c>
      <c r="W318" s="21">
        <f t="shared" si="92"/>
        <v>0.7509411368129524</v>
      </c>
      <c r="X318" s="21">
        <f t="shared" si="93"/>
        <v>0.07090171368357545</v>
      </c>
      <c r="Y318" s="21">
        <f t="shared" si="76"/>
        <v>0.03999999987818826</v>
      </c>
      <c r="Z318" s="21">
        <f t="shared" si="77"/>
        <v>0.8618428503747161</v>
      </c>
      <c r="AA318" s="22">
        <f t="shared" si="78"/>
        <v>2.8529992441351752</v>
      </c>
      <c r="AB318" s="22">
        <f t="shared" si="79"/>
        <v>0.8122081487086892</v>
      </c>
      <c r="AC318" s="23"/>
      <c r="AD318" s="22">
        <f t="shared" si="80"/>
        <v>4.5270502432185795</v>
      </c>
      <c r="AE318" s="32">
        <v>188339.91653960355</v>
      </c>
      <c r="AF318" s="25">
        <f t="shared" si="81"/>
        <v>8526.242649783793</v>
      </c>
      <c r="AG318" s="26"/>
      <c r="AH318" s="27">
        <f t="shared" si="82"/>
        <v>7855874969.551979</v>
      </c>
      <c r="AI318" s="21">
        <f t="shared" si="83"/>
        <v>0.37345330677625527</v>
      </c>
      <c r="AJ318" s="21">
        <f t="shared" si="84"/>
        <v>1.3118090524533537</v>
      </c>
      <c r="AK318" s="21">
        <f t="shared" si="85"/>
        <v>0.3452827347065955</v>
      </c>
      <c r="AL318" s="21">
        <f t="shared" si="86"/>
        <v>0.39627534260229447</v>
      </c>
      <c r="AM318" s="21">
        <f t="shared" si="94"/>
        <v>2.081</v>
      </c>
    </row>
    <row r="319" spans="1:39" ht="12.75">
      <c r="A319" s="12" t="s">
        <v>674</v>
      </c>
      <c r="B319" s="13" t="s">
        <v>675</v>
      </c>
      <c r="C319" s="14" t="s">
        <v>634</v>
      </c>
      <c r="D319" s="15"/>
      <c r="E319" s="15"/>
      <c r="F319" s="33">
        <v>1399248054</v>
      </c>
      <c r="G319" s="31">
        <v>37.79</v>
      </c>
      <c r="H319" s="18">
        <f t="shared" si="87"/>
        <v>0.3779</v>
      </c>
      <c r="I319" s="16">
        <v>12820006.3</v>
      </c>
      <c r="L319" s="16">
        <v>1089549.78</v>
      </c>
      <c r="M319" s="19">
        <f t="shared" si="88"/>
        <v>13909556.08</v>
      </c>
      <c r="N319" s="16">
        <v>43138070</v>
      </c>
      <c r="Q319" s="19">
        <f t="shared" si="89"/>
        <v>43138070</v>
      </c>
      <c r="R319" s="16">
        <v>17096230</v>
      </c>
      <c r="T319" s="16">
        <v>1223000</v>
      </c>
      <c r="U319" s="20">
        <f t="shared" si="90"/>
        <v>18319230</v>
      </c>
      <c r="V319" s="19">
        <f t="shared" si="91"/>
        <v>75366856.08</v>
      </c>
      <c r="W319" s="21">
        <f t="shared" si="92"/>
        <v>1.2218155280707648</v>
      </c>
      <c r="X319" s="21">
        <f t="shared" si="93"/>
        <v>0.08740408796737908</v>
      </c>
      <c r="Y319" s="21">
        <f t="shared" si="76"/>
        <v>0</v>
      </c>
      <c r="Z319" s="21">
        <f t="shared" si="77"/>
        <v>1.309219616038144</v>
      </c>
      <c r="AA319" s="22">
        <f t="shared" si="78"/>
        <v>3.082946578105443</v>
      </c>
      <c r="AB319" s="22">
        <f t="shared" si="79"/>
        <v>0.9940736412130111</v>
      </c>
      <c r="AC319" s="23"/>
      <c r="AD319" s="22">
        <f t="shared" si="80"/>
        <v>5.386239835356598</v>
      </c>
      <c r="AE319" s="32">
        <v>121501.09090909091</v>
      </c>
      <c r="AF319" s="25">
        <f t="shared" si="81"/>
        <v>6544.340158938288</v>
      </c>
      <c r="AG319" s="26"/>
      <c r="AH319" s="27">
        <f t="shared" si="82"/>
        <v>3702693977.2426567</v>
      </c>
      <c r="AI319" s="21">
        <f t="shared" si="83"/>
        <v>0.3756604290143969</v>
      </c>
      <c r="AJ319" s="21">
        <f t="shared" si="84"/>
        <v>1.165045511866047</v>
      </c>
      <c r="AK319" s="21">
        <f t="shared" si="85"/>
        <v>0.461724088057942</v>
      </c>
      <c r="AL319" s="21">
        <f t="shared" si="86"/>
        <v>0.49475409290081457</v>
      </c>
      <c r="AM319" s="21">
        <f t="shared" si="94"/>
        <v>2.036</v>
      </c>
    </row>
    <row r="320" spans="1:39" ht="12.75">
      <c r="A320" s="12" t="s">
        <v>676</v>
      </c>
      <c r="B320" s="13" t="s">
        <v>677</v>
      </c>
      <c r="C320" s="14" t="s">
        <v>634</v>
      </c>
      <c r="D320" s="15"/>
      <c r="E320" s="15"/>
      <c r="F320" s="33">
        <v>413638494</v>
      </c>
      <c r="G320" s="31">
        <v>31.51</v>
      </c>
      <c r="H320" s="18">
        <f t="shared" si="87"/>
        <v>0.3151</v>
      </c>
      <c r="I320" s="16">
        <v>4688942.36</v>
      </c>
      <c r="L320" s="16">
        <v>398480.87</v>
      </c>
      <c r="M320" s="19">
        <f t="shared" si="88"/>
        <v>5087423.23</v>
      </c>
      <c r="N320" s="16">
        <v>15373187</v>
      </c>
      <c r="Q320" s="19">
        <f t="shared" si="89"/>
        <v>15373187</v>
      </c>
      <c r="R320" s="16">
        <v>7670100.6</v>
      </c>
      <c r="T320" s="16">
        <v>449822.36</v>
      </c>
      <c r="U320" s="20">
        <f t="shared" si="90"/>
        <v>8119922.96</v>
      </c>
      <c r="V320" s="19">
        <f t="shared" si="91"/>
        <v>28580533.19</v>
      </c>
      <c r="W320" s="21">
        <f t="shared" si="92"/>
        <v>1.85430048490603</v>
      </c>
      <c r="X320" s="21">
        <f t="shared" si="93"/>
        <v>0.10874770277062269</v>
      </c>
      <c r="Y320" s="21">
        <f t="shared" si="76"/>
        <v>0</v>
      </c>
      <c r="Z320" s="21">
        <f t="shared" si="77"/>
        <v>1.9630481876766526</v>
      </c>
      <c r="AA320" s="22">
        <f t="shared" si="78"/>
        <v>3.7165755177514983</v>
      </c>
      <c r="AB320" s="22">
        <f t="shared" si="79"/>
        <v>1.2299201606705397</v>
      </c>
      <c r="AC320" s="23"/>
      <c r="AD320" s="22">
        <f t="shared" si="80"/>
        <v>6.909543866098692</v>
      </c>
      <c r="AE320" s="32">
        <v>81506.66968121185</v>
      </c>
      <c r="AF320" s="25">
        <f t="shared" si="81"/>
        <v>5631.739095419495</v>
      </c>
      <c r="AG320" s="26"/>
      <c r="AH320" s="27">
        <f t="shared" si="82"/>
        <v>1312721339.2573786</v>
      </c>
      <c r="AI320" s="21">
        <f t="shared" si="83"/>
        <v>0.3875478426272871</v>
      </c>
      <c r="AJ320" s="21">
        <f t="shared" si="84"/>
        <v>1.171092945643497</v>
      </c>
      <c r="AK320" s="21">
        <f t="shared" si="85"/>
        <v>0.58429008279389</v>
      </c>
      <c r="AL320" s="21">
        <f t="shared" si="86"/>
        <v>0.6185564839369132</v>
      </c>
      <c r="AM320" s="21">
        <f t="shared" si="94"/>
        <v>2.178</v>
      </c>
    </row>
    <row r="321" spans="1:39" ht="12.75">
      <c r="A321" s="12" t="s">
        <v>678</v>
      </c>
      <c r="B321" s="13" t="s">
        <v>679</v>
      </c>
      <c r="C321" s="14" t="s">
        <v>634</v>
      </c>
      <c r="D321" s="15"/>
      <c r="E321" s="15"/>
      <c r="F321" s="33">
        <v>743160216</v>
      </c>
      <c r="G321" s="31">
        <v>98.22</v>
      </c>
      <c r="H321" s="18">
        <f t="shared" si="87"/>
        <v>0.9822</v>
      </c>
      <c r="I321" s="16">
        <v>2776248.84</v>
      </c>
      <c r="L321" s="16">
        <v>235897.69</v>
      </c>
      <c r="M321" s="19">
        <f t="shared" si="88"/>
        <v>3012146.53</v>
      </c>
      <c r="N321" s="16">
        <v>11781247</v>
      </c>
      <c r="Q321" s="19">
        <f t="shared" si="89"/>
        <v>11781247</v>
      </c>
      <c r="R321" s="16">
        <v>6240720.78</v>
      </c>
      <c r="T321" s="16">
        <v>259131.71</v>
      </c>
      <c r="U321" s="20">
        <f t="shared" si="90"/>
        <v>6499852.49</v>
      </c>
      <c r="V321" s="19">
        <f t="shared" si="91"/>
        <v>21293246.020000003</v>
      </c>
      <c r="W321" s="21">
        <f t="shared" si="92"/>
        <v>0.8397544224837784</v>
      </c>
      <c r="X321" s="21">
        <f t="shared" si="93"/>
        <v>0.03486888889111362</v>
      </c>
      <c r="Y321" s="21">
        <f t="shared" si="76"/>
        <v>0</v>
      </c>
      <c r="Z321" s="21">
        <f t="shared" si="77"/>
        <v>0.8746233113748921</v>
      </c>
      <c r="AA321" s="22">
        <f t="shared" si="78"/>
        <v>1.5852903245294283</v>
      </c>
      <c r="AB321" s="22">
        <f t="shared" si="79"/>
        <v>0.4053159016251752</v>
      </c>
      <c r="AC321" s="23"/>
      <c r="AD321" s="22">
        <f t="shared" si="80"/>
        <v>2.865229537529496</v>
      </c>
      <c r="AE321" s="32">
        <v>255141.87327823692</v>
      </c>
      <c r="AF321" s="25">
        <f t="shared" si="81"/>
        <v>7310.40031577412</v>
      </c>
      <c r="AG321" s="26"/>
      <c r="AH321" s="27">
        <f t="shared" si="82"/>
        <v>756628197.92303</v>
      </c>
      <c r="AI321" s="21">
        <f t="shared" si="83"/>
        <v>0.39810127857624705</v>
      </c>
      <c r="AJ321" s="21">
        <f t="shared" si="84"/>
        <v>1.5570721567528043</v>
      </c>
      <c r="AK321" s="21">
        <f t="shared" si="85"/>
        <v>0.824806793763567</v>
      </c>
      <c r="AL321" s="21">
        <f t="shared" si="86"/>
        <v>0.8590550164324189</v>
      </c>
      <c r="AM321" s="21">
        <f t="shared" si="94"/>
        <v>2.814</v>
      </c>
    </row>
    <row r="322" spans="1:39" ht="12.75">
      <c r="A322" s="12" t="s">
        <v>680</v>
      </c>
      <c r="B322" s="13" t="s">
        <v>681</v>
      </c>
      <c r="C322" s="14" t="s">
        <v>634</v>
      </c>
      <c r="D322" s="15"/>
      <c r="E322" s="15"/>
      <c r="F322" s="33">
        <v>3119064067</v>
      </c>
      <c r="G322" s="31">
        <v>29.31</v>
      </c>
      <c r="H322" s="18">
        <f t="shared" si="87"/>
        <v>0.29309999999999997</v>
      </c>
      <c r="I322" s="16">
        <v>38907603.34</v>
      </c>
      <c r="L322" s="16">
        <v>3304824.36</v>
      </c>
      <c r="M322" s="19">
        <f t="shared" si="88"/>
        <v>42212427.7</v>
      </c>
      <c r="N322" s="16">
        <v>165770003</v>
      </c>
      <c r="Q322" s="19">
        <f t="shared" si="89"/>
        <v>165770003</v>
      </c>
      <c r="R322" s="16">
        <v>81179558</v>
      </c>
      <c r="T322" s="16">
        <v>3718048.47</v>
      </c>
      <c r="U322" s="20">
        <f t="shared" si="90"/>
        <v>84897606.47</v>
      </c>
      <c r="V322" s="19">
        <f t="shared" si="91"/>
        <v>292880037.17</v>
      </c>
      <c r="W322" s="21">
        <f aca="true" t="shared" si="95" ref="W322:W385">(R322/$F322)*100</f>
        <v>2.6026896612636974</v>
      </c>
      <c r="X322" s="21">
        <f t="shared" si="93"/>
        <v>0.1192039788261265</v>
      </c>
      <c r="Y322" s="21">
        <f aca="true" t="shared" si="96" ref="Y322:Y385">(S322/$F322)*100</f>
        <v>0</v>
      </c>
      <c r="Z322" s="21">
        <f aca="true" t="shared" si="97" ref="Z322:Z385">(U322/$F322)*100</f>
        <v>2.721893640089824</v>
      </c>
      <c r="AA322" s="22">
        <f aca="true" t="shared" si="98" ref="AA322:AA385">(Q322/F322)*100</f>
        <v>5.314735428292823</v>
      </c>
      <c r="AB322" s="22">
        <f aca="true" t="shared" si="99" ref="AB322:AB385">(M322/F322)*100</f>
        <v>1.3533684077416548</v>
      </c>
      <c r="AC322" s="23"/>
      <c r="AD322" s="22">
        <f aca="true" t="shared" si="100" ref="AD322:AD385">((V322/F322)*100)-AC322</f>
        <v>9.389997476124302</v>
      </c>
      <c r="AE322" s="32">
        <v>75751.28127712572</v>
      </c>
      <c r="AF322" s="25">
        <f aca="true" t="shared" si="101" ref="AF322:AF385">AE322/100*AD322</f>
        <v>7113.043400053925</v>
      </c>
      <c r="AG322" s="26"/>
      <c r="AH322" s="27">
        <f aca="true" t="shared" si="102" ref="AH322:AH385">F322/H322</f>
        <v>10641637894.916412</v>
      </c>
      <c r="AI322" s="21">
        <f aca="true" t="shared" si="103" ref="AI322:AI385">(M322/AH322)*100</f>
        <v>0.396672280309079</v>
      </c>
      <c r="AJ322" s="21">
        <f aca="true" t="shared" si="104" ref="AJ322:AJ385">(Q322/AH322)*100</f>
        <v>1.5577489540326264</v>
      </c>
      <c r="AK322" s="21">
        <f aca="true" t="shared" si="105" ref="AK322:AK385">(R322/AH322)*100</f>
        <v>0.7628483397163895</v>
      </c>
      <c r="AL322" s="21">
        <f aca="true" t="shared" si="106" ref="AL322:AL385">(U322/AH322)*100</f>
        <v>0.7977870259103271</v>
      </c>
      <c r="AM322" s="21">
        <f t="shared" si="94"/>
        <v>2.753</v>
      </c>
    </row>
    <row r="323" spans="1:39" ht="12.75">
      <c r="A323" s="12" t="s">
        <v>682</v>
      </c>
      <c r="B323" s="13" t="s">
        <v>683</v>
      </c>
      <c r="C323" s="14" t="s">
        <v>684</v>
      </c>
      <c r="D323" s="15"/>
      <c r="E323" s="15"/>
      <c r="F323" s="33">
        <v>579849173</v>
      </c>
      <c r="G323" s="31">
        <v>90.27</v>
      </c>
      <c r="H323" s="18">
        <f aca="true" t="shared" si="107" ref="H323:H386">G323/100</f>
        <v>0.9027</v>
      </c>
      <c r="I323" s="16">
        <v>1396459.1900000002</v>
      </c>
      <c r="J323" s="16">
        <v>89575.31</v>
      </c>
      <c r="L323" s="16">
        <v>77489.27</v>
      </c>
      <c r="M323" s="19">
        <f aca="true" t="shared" si="108" ref="M323:M386">SUM(I323:L323)</f>
        <v>1563523.7700000003</v>
      </c>
      <c r="N323" s="16">
        <v>37932</v>
      </c>
      <c r="Q323" s="19">
        <f aca="true" t="shared" si="109" ref="Q323:Q386">SUM(N323:P323)</f>
        <v>37932</v>
      </c>
      <c r="R323" s="16">
        <v>2263203.03</v>
      </c>
      <c r="U323" s="20">
        <f aca="true" t="shared" si="110" ref="U323:U386">SUM(R323:T323)</f>
        <v>2263203.03</v>
      </c>
      <c r="V323" s="19">
        <f aca="true" t="shared" si="111" ref="V323:V386">T323+S323+R323+P323+O323+N323+L323+K323+J323+I323</f>
        <v>3864658.8</v>
      </c>
      <c r="W323" s="21">
        <f t="shared" si="95"/>
        <v>0.3903089174536082</v>
      </c>
      <c r="X323" s="21">
        <f aca="true" t="shared" si="112" ref="X323:X386">(T323/$F323)*100</f>
        <v>0</v>
      </c>
      <c r="Y323" s="21">
        <f t="shared" si="96"/>
        <v>0</v>
      </c>
      <c r="Z323" s="21">
        <f t="shared" si="97"/>
        <v>0.3903089174536082</v>
      </c>
      <c r="AA323" s="22">
        <f t="shared" si="98"/>
        <v>0.0065417011468256415</v>
      </c>
      <c r="AB323" s="22">
        <f t="shared" si="99"/>
        <v>0.2696431835731876</v>
      </c>
      <c r="AC323" s="23"/>
      <c r="AD323" s="22">
        <f t="shared" si="100"/>
        <v>0.6664938021736214</v>
      </c>
      <c r="AE323" s="32">
        <v>1798945.9731543625</v>
      </c>
      <c r="AF323" s="25">
        <f t="shared" si="101"/>
        <v>11989.863415525766</v>
      </c>
      <c r="AG323" s="26"/>
      <c r="AH323" s="27">
        <f t="shared" si="102"/>
        <v>642349809.4605074</v>
      </c>
      <c r="AI323" s="21">
        <f t="shared" si="103"/>
        <v>0.24340690181151645</v>
      </c>
      <c r="AJ323" s="21">
        <f t="shared" si="104"/>
        <v>0.005905193625239506</v>
      </c>
      <c r="AK323" s="21">
        <f t="shared" si="105"/>
        <v>0.3523318597853721</v>
      </c>
      <c r="AL323" s="21">
        <f t="shared" si="106"/>
        <v>0.3523318597853721</v>
      </c>
      <c r="AM323" s="21">
        <f aca="true" t="shared" si="113" ref="AM323:AM386">ROUND(AI323,3)+ROUND(AJ323,3)+ROUND(AL323,3)</f>
        <v>0.601</v>
      </c>
    </row>
    <row r="324" spans="1:39" ht="12.75">
      <c r="A324" s="12" t="s">
        <v>685</v>
      </c>
      <c r="B324" s="13" t="s">
        <v>686</v>
      </c>
      <c r="C324" s="14" t="s">
        <v>684</v>
      </c>
      <c r="D324" s="15"/>
      <c r="E324" s="15"/>
      <c r="F324" s="33">
        <v>191231000</v>
      </c>
      <c r="G324" s="31">
        <v>102.52</v>
      </c>
      <c r="H324" s="18">
        <f t="shared" si="107"/>
        <v>1.0252</v>
      </c>
      <c r="I324" s="16">
        <v>522949.73000000004</v>
      </c>
      <c r="J324" s="16">
        <v>33540.12</v>
      </c>
      <c r="K324" s="16">
        <v>10432.48</v>
      </c>
      <c r="L324" s="16">
        <v>29025.48</v>
      </c>
      <c r="M324" s="19">
        <f t="shared" si="108"/>
        <v>595947.81</v>
      </c>
      <c r="O324" s="16">
        <v>3148682</v>
      </c>
      <c r="Q324" s="19">
        <f t="shared" si="109"/>
        <v>3148682</v>
      </c>
      <c r="R324" s="16">
        <v>1403795</v>
      </c>
      <c r="S324" s="16">
        <v>86053.95</v>
      </c>
      <c r="U324" s="20">
        <f t="shared" si="110"/>
        <v>1489848.95</v>
      </c>
      <c r="V324" s="19">
        <f t="shared" si="111"/>
        <v>5234478.760000002</v>
      </c>
      <c r="W324" s="21">
        <f t="shared" si="95"/>
        <v>0.7340833860618833</v>
      </c>
      <c r="X324" s="21">
        <f t="shared" si="112"/>
        <v>0</v>
      </c>
      <c r="Y324" s="21">
        <f t="shared" si="96"/>
        <v>0.045</v>
      </c>
      <c r="Z324" s="21">
        <f t="shared" si="97"/>
        <v>0.7790833860618833</v>
      </c>
      <c r="AA324" s="22">
        <f t="shared" si="98"/>
        <v>1.6465332503621275</v>
      </c>
      <c r="AB324" s="22">
        <f t="shared" si="99"/>
        <v>0.3116376581202839</v>
      </c>
      <c r="AC324" s="23"/>
      <c r="AD324" s="22">
        <f t="shared" si="100"/>
        <v>2.7372542945442957</v>
      </c>
      <c r="AE324" s="32">
        <v>288114.4781144781</v>
      </c>
      <c r="AF324" s="25">
        <f t="shared" si="101"/>
        <v>7886.4259253924365</v>
      </c>
      <c r="AG324" s="26"/>
      <c r="AH324" s="27">
        <f t="shared" si="102"/>
        <v>186530433.0862271</v>
      </c>
      <c r="AI324" s="21">
        <f t="shared" si="103"/>
        <v>0.319490927104915</v>
      </c>
      <c r="AJ324" s="21">
        <f t="shared" si="104"/>
        <v>1.688025888271253</v>
      </c>
      <c r="AK324" s="21">
        <f t="shared" si="105"/>
        <v>0.7525822873906427</v>
      </c>
      <c r="AL324" s="21">
        <f t="shared" si="106"/>
        <v>0.7987162873906427</v>
      </c>
      <c r="AM324" s="21">
        <f t="shared" si="113"/>
        <v>2.806</v>
      </c>
    </row>
    <row r="325" spans="1:39" ht="12.75">
      <c r="A325" s="12" t="s">
        <v>687</v>
      </c>
      <c r="B325" s="13" t="s">
        <v>688</v>
      </c>
      <c r="C325" s="14" t="s">
        <v>684</v>
      </c>
      <c r="D325" s="15"/>
      <c r="E325" s="15"/>
      <c r="F325" s="33">
        <v>415952515</v>
      </c>
      <c r="G325" s="31">
        <v>34.03</v>
      </c>
      <c r="H325" s="18">
        <f t="shared" si="107"/>
        <v>0.3403</v>
      </c>
      <c r="I325" s="16">
        <v>3199550.11</v>
      </c>
      <c r="K325" s="16">
        <v>63822.34</v>
      </c>
      <c r="L325" s="16">
        <v>177546.15</v>
      </c>
      <c r="M325" s="19">
        <f t="shared" si="108"/>
        <v>3440918.5999999996</v>
      </c>
      <c r="N325" s="16">
        <v>6710562</v>
      </c>
      <c r="Q325" s="19">
        <f t="shared" si="109"/>
        <v>6710562</v>
      </c>
      <c r="R325" s="16">
        <v>14078088.43</v>
      </c>
      <c r="T325" s="16">
        <v>399029</v>
      </c>
      <c r="U325" s="20">
        <f t="shared" si="110"/>
        <v>14477117.43</v>
      </c>
      <c r="V325" s="19">
        <f t="shared" si="111"/>
        <v>24628598.029999997</v>
      </c>
      <c r="W325" s="21">
        <f t="shared" si="95"/>
        <v>3.3845422066987623</v>
      </c>
      <c r="X325" s="21">
        <f t="shared" si="112"/>
        <v>0.09593138293682393</v>
      </c>
      <c r="Y325" s="21">
        <f t="shared" si="96"/>
        <v>0</v>
      </c>
      <c r="Z325" s="21">
        <f t="shared" si="97"/>
        <v>3.480473589635586</v>
      </c>
      <c r="AA325" s="22">
        <f t="shared" si="98"/>
        <v>1.6133000181523125</v>
      </c>
      <c r="AB325" s="22">
        <f t="shared" si="99"/>
        <v>0.827238320701102</v>
      </c>
      <c r="AC325" s="23"/>
      <c r="AD325" s="22">
        <f t="shared" si="100"/>
        <v>5.9210119284889995</v>
      </c>
      <c r="AE325" s="32">
        <v>83884.00594865372</v>
      </c>
      <c r="AF325" s="25">
        <f t="shared" si="101"/>
        <v>4966.781998314209</v>
      </c>
      <c r="AG325" s="26"/>
      <c r="AH325" s="27">
        <f t="shared" si="102"/>
        <v>1222311240.0822804</v>
      </c>
      <c r="AI325" s="21">
        <f t="shared" si="103"/>
        <v>0.281509200534585</v>
      </c>
      <c r="AJ325" s="21">
        <f t="shared" si="104"/>
        <v>0.5490059961772319</v>
      </c>
      <c r="AK325" s="21">
        <f t="shared" si="105"/>
        <v>1.1517597129395887</v>
      </c>
      <c r="AL325" s="21">
        <f t="shared" si="106"/>
        <v>1.1844051625529899</v>
      </c>
      <c r="AM325" s="21">
        <f t="shared" si="113"/>
        <v>2.0149999999999997</v>
      </c>
    </row>
    <row r="326" spans="1:39" ht="12.75">
      <c r="A326" s="12" t="s">
        <v>689</v>
      </c>
      <c r="B326" s="13" t="s">
        <v>690</v>
      </c>
      <c r="C326" s="14" t="s">
        <v>684</v>
      </c>
      <c r="D326" s="15"/>
      <c r="E326" s="15"/>
      <c r="F326" s="33">
        <v>632086285</v>
      </c>
      <c r="G326" s="31">
        <v>83.67</v>
      </c>
      <c r="H326" s="18">
        <f t="shared" si="107"/>
        <v>0.8367</v>
      </c>
      <c r="I326" s="16">
        <v>2033683.3900000001</v>
      </c>
      <c r="J326" s="16">
        <v>130430.42</v>
      </c>
      <c r="K326" s="16">
        <v>40550.26</v>
      </c>
      <c r="L326" s="16">
        <v>112893.58</v>
      </c>
      <c r="M326" s="19">
        <f t="shared" si="108"/>
        <v>2317557.65</v>
      </c>
      <c r="N326" s="16">
        <v>4501172</v>
      </c>
      <c r="O326" s="16">
        <v>3811748</v>
      </c>
      <c r="Q326" s="19">
        <f t="shared" si="109"/>
        <v>8312920</v>
      </c>
      <c r="R326" s="16">
        <v>4741403.62</v>
      </c>
      <c r="S326" s="16">
        <v>63208</v>
      </c>
      <c r="U326" s="20">
        <f t="shared" si="110"/>
        <v>4804611.62</v>
      </c>
      <c r="V326" s="19">
        <f t="shared" si="111"/>
        <v>15435089.270000001</v>
      </c>
      <c r="W326" s="21">
        <f t="shared" si="95"/>
        <v>0.7501196802585267</v>
      </c>
      <c r="X326" s="21">
        <f t="shared" si="112"/>
        <v>0</v>
      </c>
      <c r="Y326" s="21">
        <f t="shared" si="96"/>
        <v>0.009999900567372697</v>
      </c>
      <c r="Z326" s="21">
        <f t="shared" si="97"/>
        <v>0.7601195808258995</v>
      </c>
      <c r="AA326" s="22">
        <f t="shared" si="98"/>
        <v>1.3151558888831134</v>
      </c>
      <c r="AB326" s="22">
        <f t="shared" si="99"/>
        <v>0.36665210193573494</v>
      </c>
      <c r="AC326" s="23"/>
      <c r="AD326" s="22">
        <f t="shared" si="100"/>
        <v>2.441927571644748</v>
      </c>
      <c r="AE326" s="32">
        <v>337248.6552567237</v>
      </c>
      <c r="AF326" s="25">
        <f t="shared" si="101"/>
        <v>8235.367897715081</v>
      </c>
      <c r="AG326" s="26"/>
      <c r="AH326" s="27">
        <f t="shared" si="102"/>
        <v>755451517.8678141</v>
      </c>
      <c r="AI326" s="21">
        <f t="shared" si="103"/>
        <v>0.3067778136896294</v>
      </c>
      <c r="AJ326" s="21">
        <f t="shared" si="104"/>
        <v>1.100390932228501</v>
      </c>
      <c r="AK326" s="21">
        <f t="shared" si="105"/>
        <v>0.6276251364723093</v>
      </c>
      <c r="AL326" s="21">
        <f t="shared" si="106"/>
        <v>0.6359920532770301</v>
      </c>
      <c r="AM326" s="21">
        <f t="shared" si="113"/>
        <v>2.043</v>
      </c>
    </row>
    <row r="327" spans="1:39" ht="12.75">
      <c r="A327" s="12" t="s">
        <v>691</v>
      </c>
      <c r="B327" s="13" t="s">
        <v>692</v>
      </c>
      <c r="C327" s="14" t="s">
        <v>684</v>
      </c>
      <c r="D327" s="15"/>
      <c r="E327" s="15"/>
      <c r="F327" s="33">
        <v>971312200</v>
      </c>
      <c r="G327" s="31">
        <v>97.65</v>
      </c>
      <c r="H327" s="18">
        <f t="shared" si="107"/>
        <v>0.9765</v>
      </c>
      <c r="I327" s="16">
        <v>2643721.46</v>
      </c>
      <c r="K327" s="16">
        <v>52735.07</v>
      </c>
      <c r="L327" s="16">
        <v>146736.95</v>
      </c>
      <c r="M327" s="19">
        <f t="shared" si="108"/>
        <v>2843193.48</v>
      </c>
      <c r="N327" s="16">
        <v>3558345</v>
      </c>
      <c r="Q327" s="19">
        <f t="shared" si="109"/>
        <v>3558345</v>
      </c>
      <c r="R327" s="16">
        <v>3302464</v>
      </c>
      <c r="T327" s="16">
        <v>329575</v>
      </c>
      <c r="U327" s="20">
        <f t="shared" si="110"/>
        <v>3632039</v>
      </c>
      <c r="V327" s="19">
        <f t="shared" si="111"/>
        <v>10033577.48</v>
      </c>
      <c r="W327" s="21">
        <f t="shared" si="95"/>
        <v>0.34000025944284445</v>
      </c>
      <c r="X327" s="21">
        <f t="shared" si="112"/>
        <v>0.033930902957874924</v>
      </c>
      <c r="Y327" s="21">
        <f t="shared" si="96"/>
        <v>0</v>
      </c>
      <c r="Z327" s="21">
        <f t="shared" si="97"/>
        <v>0.37393116240071933</v>
      </c>
      <c r="AA327" s="22">
        <f t="shared" si="98"/>
        <v>0.36634410645722354</v>
      </c>
      <c r="AB327" s="22">
        <f t="shared" si="99"/>
        <v>0.29271674750919424</v>
      </c>
      <c r="AC327" s="23"/>
      <c r="AD327" s="22">
        <f t="shared" si="100"/>
        <v>1.0329920163671373</v>
      </c>
      <c r="AE327" s="32">
        <v>900419.5219123506</v>
      </c>
      <c r="AF327" s="25">
        <f t="shared" si="101"/>
        <v>9301.261775165727</v>
      </c>
      <c r="AG327" s="26"/>
      <c r="AH327" s="27">
        <f t="shared" si="102"/>
        <v>994687352.7905786</v>
      </c>
      <c r="AI327" s="21">
        <f t="shared" si="103"/>
        <v>0.28583790394272823</v>
      </c>
      <c r="AJ327" s="21">
        <f t="shared" si="104"/>
        <v>0.3577350199554788</v>
      </c>
      <c r="AK327" s="21">
        <f t="shared" si="105"/>
        <v>0.3320102533459376</v>
      </c>
      <c r="AL327" s="21">
        <f t="shared" si="106"/>
        <v>0.3651437800843025</v>
      </c>
      <c r="AM327" s="21">
        <f t="shared" si="113"/>
        <v>1.009</v>
      </c>
    </row>
    <row r="328" spans="1:39" ht="12.75">
      <c r="A328" s="12" t="s">
        <v>693</v>
      </c>
      <c r="B328" s="13" t="s">
        <v>694</v>
      </c>
      <c r="C328" s="14" t="s">
        <v>684</v>
      </c>
      <c r="D328" s="15"/>
      <c r="E328" s="15"/>
      <c r="F328" s="33">
        <v>1026035865</v>
      </c>
      <c r="G328" s="31">
        <v>66.69</v>
      </c>
      <c r="H328" s="18">
        <f t="shared" si="107"/>
        <v>0.6668999999999999</v>
      </c>
      <c r="I328" s="16">
        <v>4334069.329999999</v>
      </c>
      <c r="K328" s="16">
        <v>86443.55</v>
      </c>
      <c r="L328" s="16">
        <v>240606.56</v>
      </c>
      <c r="M328" s="19">
        <f t="shared" si="108"/>
        <v>4661119.439999999</v>
      </c>
      <c r="N328" s="16">
        <v>7929372</v>
      </c>
      <c r="Q328" s="19">
        <f t="shared" si="109"/>
        <v>7929372</v>
      </c>
      <c r="R328" s="16">
        <v>6666794.18</v>
      </c>
      <c r="T328" s="16">
        <v>533695.19</v>
      </c>
      <c r="U328" s="20">
        <f t="shared" si="110"/>
        <v>7200489.369999999</v>
      </c>
      <c r="V328" s="19">
        <f t="shared" si="111"/>
        <v>19790980.81</v>
      </c>
      <c r="W328" s="21">
        <f t="shared" si="95"/>
        <v>0.6497622946153057</v>
      </c>
      <c r="X328" s="21">
        <f t="shared" si="112"/>
        <v>0.05201525679611598</v>
      </c>
      <c r="Y328" s="21">
        <f t="shared" si="96"/>
        <v>0</v>
      </c>
      <c r="Z328" s="21">
        <f t="shared" si="97"/>
        <v>0.7017775514114216</v>
      </c>
      <c r="AA328" s="22">
        <f t="shared" si="98"/>
        <v>0.7728162601801448</v>
      </c>
      <c r="AB328" s="22">
        <f t="shared" si="99"/>
        <v>0.45428426032651387</v>
      </c>
      <c r="AC328" s="23"/>
      <c r="AD328" s="22">
        <f t="shared" si="100"/>
        <v>1.9288780719180805</v>
      </c>
      <c r="AE328" s="32">
        <v>336003.3238528631</v>
      </c>
      <c r="AF328" s="25">
        <f t="shared" si="101"/>
        <v>6481.094434713769</v>
      </c>
      <c r="AG328" s="26"/>
      <c r="AH328" s="27">
        <f t="shared" si="102"/>
        <v>1538515317.1390016</v>
      </c>
      <c r="AI328" s="21">
        <f t="shared" si="103"/>
        <v>0.30296217321175206</v>
      </c>
      <c r="AJ328" s="21">
        <f t="shared" si="104"/>
        <v>0.5153911639141385</v>
      </c>
      <c r="AK328" s="21">
        <f t="shared" si="105"/>
        <v>0.4333264742789473</v>
      </c>
      <c r="AL328" s="21">
        <f t="shared" si="106"/>
        <v>0.468015449036277</v>
      </c>
      <c r="AM328" s="21">
        <f t="shared" si="113"/>
        <v>1.286</v>
      </c>
    </row>
    <row r="329" spans="1:39" ht="12.75">
      <c r="A329" s="12" t="s">
        <v>695</v>
      </c>
      <c r="B329" s="13" t="s">
        <v>696</v>
      </c>
      <c r="C329" s="14" t="s">
        <v>684</v>
      </c>
      <c r="D329" s="15"/>
      <c r="E329" s="15"/>
      <c r="F329" s="33">
        <v>1121780200</v>
      </c>
      <c r="G329" s="31">
        <v>103.71</v>
      </c>
      <c r="H329" s="18">
        <f t="shared" si="107"/>
        <v>1.0371</v>
      </c>
      <c r="I329" s="16">
        <v>3024719.7600000002</v>
      </c>
      <c r="K329" s="16">
        <v>60338.19</v>
      </c>
      <c r="L329" s="16">
        <v>167890.48</v>
      </c>
      <c r="M329" s="19">
        <f t="shared" si="108"/>
        <v>3252948.43</v>
      </c>
      <c r="N329" s="16">
        <v>5597573</v>
      </c>
      <c r="Q329" s="19">
        <f t="shared" si="109"/>
        <v>5597573</v>
      </c>
      <c r="R329" s="16">
        <v>6123561.18</v>
      </c>
      <c r="T329" s="16">
        <v>376085.91</v>
      </c>
      <c r="U329" s="20">
        <f t="shared" si="110"/>
        <v>6499647.09</v>
      </c>
      <c r="V329" s="19">
        <f t="shared" si="111"/>
        <v>15350168.52</v>
      </c>
      <c r="W329" s="21">
        <f t="shared" si="95"/>
        <v>0.5458788789461607</v>
      </c>
      <c r="X329" s="21">
        <f t="shared" si="112"/>
        <v>0.033525811027864456</v>
      </c>
      <c r="Y329" s="21">
        <f t="shared" si="96"/>
        <v>0</v>
      </c>
      <c r="Z329" s="21">
        <f t="shared" si="97"/>
        <v>0.5794046899740252</v>
      </c>
      <c r="AA329" s="22">
        <f t="shared" si="98"/>
        <v>0.4989901765069485</v>
      </c>
      <c r="AB329" s="22">
        <f t="shared" si="99"/>
        <v>0.289980909807465</v>
      </c>
      <c r="AC329" s="23"/>
      <c r="AD329" s="22">
        <f t="shared" si="100"/>
        <v>1.3683757762884388</v>
      </c>
      <c r="AE329" s="32">
        <v>523730.7529162248</v>
      </c>
      <c r="AF329" s="25">
        <f t="shared" si="101"/>
        <v>7166.604755878677</v>
      </c>
      <c r="AG329" s="26"/>
      <c r="AH329" s="27">
        <f t="shared" si="102"/>
        <v>1081650949.7637644</v>
      </c>
      <c r="AI329" s="21">
        <f t="shared" si="103"/>
        <v>0.30073920156132194</v>
      </c>
      <c r="AJ329" s="21">
        <f t="shared" si="104"/>
        <v>0.5175027120553563</v>
      </c>
      <c r="AK329" s="21">
        <f t="shared" si="105"/>
        <v>0.5661309853550632</v>
      </c>
      <c r="AL329" s="21">
        <f t="shared" si="106"/>
        <v>0.6009006039720616</v>
      </c>
      <c r="AM329" s="21">
        <f t="shared" si="113"/>
        <v>1.42</v>
      </c>
    </row>
    <row r="330" spans="1:39" ht="12.75">
      <c r="A330" s="12" t="s">
        <v>697</v>
      </c>
      <c r="B330" s="13" t="s">
        <v>698</v>
      </c>
      <c r="C330" s="14" t="s">
        <v>684</v>
      </c>
      <c r="D330" s="15"/>
      <c r="E330" s="15"/>
      <c r="F330" s="33">
        <v>1568084100</v>
      </c>
      <c r="G330" s="31">
        <v>113.31</v>
      </c>
      <c r="H330" s="18">
        <f t="shared" si="107"/>
        <v>1.1331</v>
      </c>
      <c r="I330" s="16">
        <v>3725621.04</v>
      </c>
      <c r="J330" s="16">
        <v>239840.52</v>
      </c>
      <c r="L330" s="16">
        <v>206680.02</v>
      </c>
      <c r="M330" s="19">
        <f t="shared" si="108"/>
        <v>4172141.58</v>
      </c>
      <c r="N330" s="16">
        <v>12578347</v>
      </c>
      <c r="Q330" s="19">
        <f t="shared" si="109"/>
        <v>12578347</v>
      </c>
      <c r="R330" s="16">
        <v>6320152</v>
      </c>
      <c r="U330" s="20">
        <f t="shared" si="110"/>
        <v>6320152</v>
      </c>
      <c r="V330" s="19">
        <f t="shared" si="111"/>
        <v>23070640.58</v>
      </c>
      <c r="W330" s="21">
        <f t="shared" si="95"/>
        <v>0.403049300735847</v>
      </c>
      <c r="X330" s="21">
        <f t="shared" si="112"/>
        <v>0</v>
      </c>
      <c r="Y330" s="21">
        <f t="shared" si="96"/>
        <v>0</v>
      </c>
      <c r="Z330" s="21">
        <f t="shared" si="97"/>
        <v>0.403049300735847</v>
      </c>
      <c r="AA330" s="22">
        <f t="shared" si="98"/>
        <v>0.8021474741055024</v>
      </c>
      <c r="AB330" s="22">
        <f t="shared" si="99"/>
        <v>0.2660661873939032</v>
      </c>
      <c r="AC330" s="23"/>
      <c r="AD330" s="22">
        <f t="shared" si="100"/>
        <v>1.4712629622352524</v>
      </c>
      <c r="AE330" s="32">
        <v>722129.753340185</v>
      </c>
      <c r="AF330" s="25">
        <f t="shared" si="101"/>
        <v>10624.427600174928</v>
      </c>
      <c r="AG330" s="26"/>
      <c r="AH330" s="27">
        <f t="shared" si="102"/>
        <v>1383888535.8750331</v>
      </c>
      <c r="AI330" s="21">
        <f t="shared" si="103"/>
        <v>0.30147959693603166</v>
      </c>
      <c r="AJ330" s="21">
        <f t="shared" si="104"/>
        <v>0.9089133029089447</v>
      </c>
      <c r="AK330" s="21">
        <f t="shared" si="105"/>
        <v>0.4566951626637883</v>
      </c>
      <c r="AL330" s="21">
        <f t="shared" si="106"/>
        <v>0.4566951626637883</v>
      </c>
      <c r="AM330" s="21">
        <f t="shared" si="113"/>
        <v>1.667</v>
      </c>
    </row>
    <row r="331" spans="1:39" ht="12.75">
      <c r="A331" s="12" t="s">
        <v>699</v>
      </c>
      <c r="B331" s="13" t="s">
        <v>700</v>
      </c>
      <c r="C331" s="14" t="s">
        <v>684</v>
      </c>
      <c r="D331" s="15"/>
      <c r="E331" s="15"/>
      <c r="F331" s="33">
        <v>3049072334</v>
      </c>
      <c r="G331" s="31">
        <v>99.44</v>
      </c>
      <c r="H331" s="18">
        <f t="shared" si="107"/>
        <v>0.9944</v>
      </c>
      <c r="I331" s="16">
        <v>8408745.77</v>
      </c>
      <c r="J331" s="16">
        <v>539434.51</v>
      </c>
      <c r="L331" s="16">
        <v>466801.57</v>
      </c>
      <c r="M331" s="19">
        <f t="shared" si="108"/>
        <v>9414981.85</v>
      </c>
      <c r="N331" s="16">
        <v>20922199</v>
      </c>
      <c r="O331" s="16">
        <v>12434919</v>
      </c>
      <c r="Q331" s="19">
        <f t="shared" si="109"/>
        <v>33357118</v>
      </c>
      <c r="R331" s="16">
        <v>6187210</v>
      </c>
      <c r="S331" s="16">
        <v>365888.68</v>
      </c>
      <c r="U331" s="20">
        <f t="shared" si="110"/>
        <v>6553098.68</v>
      </c>
      <c r="V331" s="19">
        <f t="shared" si="111"/>
        <v>49325198.53</v>
      </c>
      <c r="W331" s="21">
        <f t="shared" si="95"/>
        <v>0.20292106326920611</v>
      </c>
      <c r="X331" s="21">
        <f t="shared" si="112"/>
        <v>0</v>
      </c>
      <c r="Y331" s="21">
        <f t="shared" si="96"/>
        <v>0.011999999997376252</v>
      </c>
      <c r="Z331" s="21">
        <f t="shared" si="97"/>
        <v>0.21492106326658236</v>
      </c>
      <c r="AA331" s="22">
        <f t="shared" si="98"/>
        <v>1.0940087458089145</v>
      </c>
      <c r="AB331" s="22">
        <f t="shared" si="99"/>
        <v>0.30878184636730893</v>
      </c>
      <c r="AC331" s="23"/>
      <c r="AD331" s="22">
        <f t="shared" si="100"/>
        <v>1.6177116554428062</v>
      </c>
      <c r="AE331" s="32">
        <v>856651.3661202185</v>
      </c>
      <c r="AF331" s="25">
        <f t="shared" si="101"/>
        <v>13858.148996236801</v>
      </c>
      <c r="AG331" s="26"/>
      <c r="AH331" s="27">
        <f t="shared" si="102"/>
        <v>3066243296.460177</v>
      </c>
      <c r="AI331" s="21">
        <f t="shared" si="103"/>
        <v>0.30705266802765196</v>
      </c>
      <c r="AJ331" s="21">
        <f t="shared" si="104"/>
        <v>1.0878822968323847</v>
      </c>
      <c r="AK331" s="21">
        <f t="shared" si="105"/>
        <v>0.2017847053148986</v>
      </c>
      <c r="AL331" s="21">
        <f t="shared" si="106"/>
        <v>0.21371750531228953</v>
      </c>
      <c r="AM331" s="21">
        <f t="shared" si="113"/>
        <v>1.609</v>
      </c>
    </row>
    <row r="332" spans="1:39" ht="12.75">
      <c r="A332" s="12" t="s">
        <v>701</v>
      </c>
      <c r="B332" s="13" t="s">
        <v>702</v>
      </c>
      <c r="C332" s="14" t="s">
        <v>684</v>
      </c>
      <c r="D332" s="15"/>
      <c r="E332" s="15"/>
      <c r="F332" s="33">
        <v>2181587023</v>
      </c>
      <c r="G332" s="31">
        <v>102.03</v>
      </c>
      <c r="H332" s="18">
        <f t="shared" si="107"/>
        <v>1.0203</v>
      </c>
      <c r="I332" s="16">
        <v>6445275.2700000005</v>
      </c>
      <c r="J332" s="16">
        <v>413480.94</v>
      </c>
      <c r="L332" s="16">
        <v>357658.86</v>
      </c>
      <c r="M332" s="19">
        <f t="shared" si="108"/>
        <v>7216415.070000001</v>
      </c>
      <c r="N332" s="16">
        <v>1967702</v>
      </c>
      <c r="Q332" s="19">
        <f t="shared" si="109"/>
        <v>1967702</v>
      </c>
      <c r="R332" s="16">
        <v>5346468.72</v>
      </c>
      <c r="U332" s="20">
        <f t="shared" si="110"/>
        <v>5346468.72</v>
      </c>
      <c r="V332" s="19">
        <f t="shared" si="111"/>
        <v>14530585.790000001</v>
      </c>
      <c r="W332" s="21">
        <f t="shared" si="95"/>
        <v>0.2450724478846517</v>
      </c>
      <c r="X332" s="21">
        <f t="shared" si="112"/>
        <v>0</v>
      </c>
      <c r="Y332" s="21">
        <f t="shared" si="96"/>
        <v>0</v>
      </c>
      <c r="Z332" s="21">
        <f t="shared" si="97"/>
        <v>0.2450724478846517</v>
      </c>
      <c r="AA332" s="22">
        <f t="shared" si="98"/>
        <v>0.09019589772284779</v>
      </c>
      <c r="AB332" s="22">
        <f t="shared" si="99"/>
        <v>0.3307874035699195</v>
      </c>
      <c r="AC332" s="23"/>
      <c r="AD332" s="22">
        <f t="shared" si="100"/>
        <v>0.6660557491774189</v>
      </c>
      <c r="AE332" s="32">
        <v>2269882.0093457946</v>
      </c>
      <c r="AF332" s="25">
        <f t="shared" si="101"/>
        <v>15118.679622791584</v>
      </c>
      <c r="AG332" s="26"/>
      <c r="AH332" s="27">
        <f t="shared" si="102"/>
        <v>2138181929.8245614</v>
      </c>
      <c r="AI332" s="21">
        <f t="shared" si="103"/>
        <v>0.3375023878623888</v>
      </c>
      <c r="AJ332" s="21">
        <f t="shared" si="104"/>
        <v>0.09202687444662161</v>
      </c>
      <c r="AK332" s="21">
        <f t="shared" si="105"/>
        <v>0.25004741857671015</v>
      </c>
      <c r="AL332" s="21">
        <f t="shared" si="106"/>
        <v>0.25004741857671015</v>
      </c>
      <c r="AM332" s="21">
        <f t="shared" si="113"/>
        <v>0.68</v>
      </c>
    </row>
    <row r="333" spans="1:39" ht="12.75">
      <c r="A333" s="12" t="s">
        <v>703</v>
      </c>
      <c r="B333" s="13" t="s">
        <v>704</v>
      </c>
      <c r="C333" s="14" t="s">
        <v>684</v>
      </c>
      <c r="D333" s="15"/>
      <c r="E333" s="15"/>
      <c r="F333" s="33">
        <v>2030878034</v>
      </c>
      <c r="G333" s="31">
        <v>98.51</v>
      </c>
      <c r="H333" s="18">
        <f t="shared" si="107"/>
        <v>0.9851000000000001</v>
      </c>
      <c r="I333" s="16">
        <v>5532768.27</v>
      </c>
      <c r="J333" s="16">
        <v>355405.52</v>
      </c>
      <c r="K333" s="16">
        <v>112109.65</v>
      </c>
      <c r="L333" s="16">
        <v>306535.12</v>
      </c>
      <c r="M333" s="19">
        <f t="shared" si="108"/>
        <v>6306818.56</v>
      </c>
      <c r="N333" s="16">
        <v>14711648</v>
      </c>
      <c r="O333" s="16">
        <v>8703268</v>
      </c>
      <c r="Q333" s="19">
        <f t="shared" si="109"/>
        <v>23414916</v>
      </c>
      <c r="R333" s="16">
        <v>15459728</v>
      </c>
      <c r="U333" s="20">
        <f t="shared" si="110"/>
        <v>15459728</v>
      </c>
      <c r="V333" s="19">
        <f t="shared" si="111"/>
        <v>45181462.56</v>
      </c>
      <c r="W333" s="21">
        <f t="shared" si="95"/>
        <v>0.7612336999652634</v>
      </c>
      <c r="X333" s="21">
        <f t="shared" si="112"/>
        <v>0</v>
      </c>
      <c r="Y333" s="21">
        <f t="shared" si="96"/>
        <v>0</v>
      </c>
      <c r="Z333" s="21">
        <f t="shared" si="97"/>
        <v>0.7612336999652634</v>
      </c>
      <c r="AA333" s="22">
        <f t="shared" si="98"/>
        <v>1.1529454555122731</v>
      </c>
      <c r="AB333" s="22">
        <f t="shared" si="99"/>
        <v>0.3105463968989878</v>
      </c>
      <c r="AC333" s="23"/>
      <c r="AD333" s="22">
        <f t="shared" si="100"/>
        <v>2.224725552376525</v>
      </c>
      <c r="AE333" s="32">
        <v>300323.4504132231</v>
      </c>
      <c r="AF333" s="25">
        <f t="shared" si="101"/>
        <v>6681.372541121817</v>
      </c>
      <c r="AG333" s="26"/>
      <c r="AH333" s="27">
        <f t="shared" si="102"/>
        <v>2061595811.5927315</v>
      </c>
      <c r="AI333" s="21">
        <f t="shared" si="103"/>
        <v>0.3059192555851929</v>
      </c>
      <c r="AJ333" s="21">
        <f t="shared" si="104"/>
        <v>1.1357665682251405</v>
      </c>
      <c r="AK333" s="21">
        <f t="shared" si="105"/>
        <v>0.7498913178357811</v>
      </c>
      <c r="AL333" s="21">
        <f t="shared" si="106"/>
        <v>0.7498913178357811</v>
      </c>
      <c r="AM333" s="21">
        <f t="shared" si="113"/>
        <v>2.192</v>
      </c>
    </row>
    <row r="334" spans="1:39" ht="12.75">
      <c r="A334" s="12" t="s">
        <v>705</v>
      </c>
      <c r="B334" s="13" t="s">
        <v>706</v>
      </c>
      <c r="C334" s="14" t="s">
        <v>684</v>
      </c>
      <c r="D334" s="15"/>
      <c r="E334" s="15"/>
      <c r="F334" s="33">
        <v>254020900</v>
      </c>
      <c r="G334" s="31">
        <v>114.61</v>
      </c>
      <c r="H334" s="18">
        <f t="shared" si="107"/>
        <v>1.1461</v>
      </c>
      <c r="I334" s="16">
        <v>624238.03</v>
      </c>
      <c r="J334" s="16">
        <v>40147.6</v>
      </c>
      <c r="K334" s="16">
        <v>12452.05</v>
      </c>
      <c r="L334" s="16">
        <v>34563.87</v>
      </c>
      <c r="M334" s="19">
        <f t="shared" si="108"/>
        <v>711401.55</v>
      </c>
      <c r="N334" s="16">
        <v>1996947</v>
      </c>
      <c r="O334" s="16">
        <v>1025153</v>
      </c>
      <c r="Q334" s="19">
        <f t="shared" si="109"/>
        <v>3022100</v>
      </c>
      <c r="R334" s="16">
        <v>1266403.87</v>
      </c>
      <c r="U334" s="20">
        <f t="shared" si="110"/>
        <v>1266403.87</v>
      </c>
      <c r="V334" s="19">
        <f t="shared" si="111"/>
        <v>4999905.42</v>
      </c>
      <c r="W334" s="21">
        <f t="shared" si="95"/>
        <v>0.49854317892740324</v>
      </c>
      <c r="X334" s="21">
        <f t="shared" si="112"/>
        <v>0</v>
      </c>
      <c r="Y334" s="21">
        <f t="shared" si="96"/>
        <v>0</v>
      </c>
      <c r="Z334" s="21">
        <f t="shared" si="97"/>
        <v>0.49854317892740324</v>
      </c>
      <c r="AA334" s="22">
        <f t="shared" si="98"/>
        <v>1.189705256535978</v>
      </c>
      <c r="AB334" s="22">
        <f t="shared" si="99"/>
        <v>0.2800563063905372</v>
      </c>
      <c r="AC334" s="23"/>
      <c r="AD334" s="22">
        <f t="shared" si="100"/>
        <v>1.9683047418539186</v>
      </c>
      <c r="AE334" s="32">
        <v>340816.8316831683</v>
      </c>
      <c r="AF334" s="25">
        <f t="shared" si="101"/>
        <v>6708.31385905609</v>
      </c>
      <c r="AG334" s="26"/>
      <c r="AH334" s="27">
        <f t="shared" si="102"/>
        <v>221639385.74295437</v>
      </c>
      <c r="AI334" s="21">
        <f t="shared" si="103"/>
        <v>0.32097253275419463</v>
      </c>
      <c r="AJ334" s="21">
        <f t="shared" si="104"/>
        <v>1.3635211945158843</v>
      </c>
      <c r="AK334" s="21">
        <f t="shared" si="105"/>
        <v>0.5713803373686969</v>
      </c>
      <c r="AL334" s="21">
        <f t="shared" si="106"/>
        <v>0.5713803373686969</v>
      </c>
      <c r="AM334" s="21">
        <f t="shared" si="113"/>
        <v>2.2560000000000002</v>
      </c>
    </row>
    <row r="335" spans="1:39" ht="12.75">
      <c r="A335" s="12" t="s">
        <v>707</v>
      </c>
      <c r="B335" s="13" t="s">
        <v>708</v>
      </c>
      <c r="C335" s="14" t="s">
        <v>684</v>
      </c>
      <c r="D335" s="15"/>
      <c r="E335" s="15"/>
      <c r="F335" s="33">
        <v>1164475458</v>
      </c>
      <c r="G335" s="31">
        <v>79.86</v>
      </c>
      <c r="H335" s="18">
        <f t="shared" si="107"/>
        <v>0.7986</v>
      </c>
      <c r="I335" s="16">
        <v>3975746.32</v>
      </c>
      <c r="J335" s="16">
        <v>254961.81</v>
      </c>
      <c r="L335" s="16">
        <v>220705.17</v>
      </c>
      <c r="M335" s="19">
        <f t="shared" si="108"/>
        <v>4451413.3</v>
      </c>
      <c r="N335" s="16">
        <v>13239550</v>
      </c>
      <c r="O335" s="16">
        <v>4553065</v>
      </c>
      <c r="Q335" s="19">
        <f t="shared" si="109"/>
        <v>17792615</v>
      </c>
      <c r="R335" s="16">
        <v>5321222.99</v>
      </c>
      <c r="U335" s="20">
        <f t="shared" si="110"/>
        <v>5321222.99</v>
      </c>
      <c r="V335" s="19">
        <f t="shared" si="111"/>
        <v>27565251.290000003</v>
      </c>
      <c r="W335" s="21">
        <f t="shared" si="95"/>
        <v>0.45696308612113323</v>
      </c>
      <c r="X335" s="21">
        <f t="shared" si="112"/>
        <v>0</v>
      </c>
      <c r="Y335" s="21">
        <f t="shared" si="96"/>
        <v>0</v>
      </c>
      <c r="Z335" s="21">
        <f t="shared" si="97"/>
        <v>0.45696308612113323</v>
      </c>
      <c r="AA335" s="22">
        <f t="shared" si="98"/>
        <v>1.5279510510731606</v>
      </c>
      <c r="AB335" s="22">
        <f t="shared" si="99"/>
        <v>0.3822676785000994</v>
      </c>
      <c r="AC335" s="23"/>
      <c r="AD335" s="22">
        <f t="shared" si="100"/>
        <v>2.3671818156943933</v>
      </c>
      <c r="AE335" s="32">
        <v>550677.5419545904</v>
      </c>
      <c r="AF335" s="25">
        <f t="shared" si="101"/>
        <v>13035.538636261927</v>
      </c>
      <c r="AG335" s="26"/>
      <c r="AH335" s="27">
        <f t="shared" si="102"/>
        <v>1458146078.1367393</v>
      </c>
      <c r="AI335" s="21">
        <f t="shared" si="103"/>
        <v>0.30527896805017934</v>
      </c>
      <c r="AJ335" s="21">
        <f t="shared" si="104"/>
        <v>1.220221709387026</v>
      </c>
      <c r="AK335" s="21">
        <f t="shared" si="105"/>
        <v>0.364930720576337</v>
      </c>
      <c r="AL335" s="21">
        <f t="shared" si="106"/>
        <v>0.364930720576337</v>
      </c>
      <c r="AM335" s="21">
        <f t="shared" si="113"/>
        <v>1.89</v>
      </c>
    </row>
    <row r="336" spans="1:39" ht="12.75">
      <c r="A336" s="12" t="s">
        <v>709</v>
      </c>
      <c r="B336" s="13" t="s">
        <v>710</v>
      </c>
      <c r="C336" s="14" t="s">
        <v>684</v>
      </c>
      <c r="D336" s="15"/>
      <c r="E336" s="15"/>
      <c r="F336" s="33">
        <v>151317900</v>
      </c>
      <c r="G336" s="31">
        <v>109.32</v>
      </c>
      <c r="H336" s="18">
        <f t="shared" si="107"/>
        <v>1.0932</v>
      </c>
      <c r="I336" s="16">
        <v>389199.74000000005</v>
      </c>
      <c r="J336" s="16">
        <v>24956.69</v>
      </c>
      <c r="K336" s="16">
        <v>7762.31</v>
      </c>
      <c r="L336" s="16">
        <v>21607.43</v>
      </c>
      <c r="M336" s="19">
        <f t="shared" si="108"/>
        <v>443526.17000000004</v>
      </c>
      <c r="N336" s="16">
        <v>1575281</v>
      </c>
      <c r="O336" s="16">
        <v>599798</v>
      </c>
      <c r="Q336" s="19">
        <f t="shared" si="109"/>
        <v>2175079</v>
      </c>
      <c r="R336" s="16">
        <v>320923.8</v>
      </c>
      <c r="U336" s="20">
        <f t="shared" si="110"/>
        <v>320923.8</v>
      </c>
      <c r="V336" s="19">
        <f t="shared" si="111"/>
        <v>2939528.97</v>
      </c>
      <c r="W336" s="21">
        <f t="shared" si="95"/>
        <v>0.21208581403786333</v>
      </c>
      <c r="X336" s="21">
        <f t="shared" si="112"/>
        <v>0</v>
      </c>
      <c r="Y336" s="21">
        <f t="shared" si="96"/>
        <v>0</v>
      </c>
      <c r="Z336" s="21">
        <f t="shared" si="97"/>
        <v>0.21208581403786333</v>
      </c>
      <c r="AA336" s="22">
        <f t="shared" si="98"/>
        <v>1.4374234641109875</v>
      </c>
      <c r="AB336" s="22">
        <f t="shared" si="99"/>
        <v>0.2931088588990463</v>
      </c>
      <c r="AC336" s="23"/>
      <c r="AD336" s="22">
        <f t="shared" si="100"/>
        <v>1.9426181370478974</v>
      </c>
      <c r="AE336" s="32">
        <v>316699.1549295775</v>
      </c>
      <c r="AF336" s="25">
        <f t="shared" si="101"/>
        <v>6152.255223539392</v>
      </c>
      <c r="AG336" s="26"/>
      <c r="AH336" s="27">
        <f t="shared" si="102"/>
        <v>138417398.46322724</v>
      </c>
      <c r="AI336" s="21">
        <f t="shared" si="103"/>
        <v>0.3204266045484374</v>
      </c>
      <c r="AJ336" s="21">
        <f t="shared" si="104"/>
        <v>1.5713913309661314</v>
      </c>
      <c r="AK336" s="21">
        <f t="shared" si="105"/>
        <v>0.23185221190619218</v>
      </c>
      <c r="AL336" s="21">
        <f t="shared" si="106"/>
        <v>0.23185221190619218</v>
      </c>
      <c r="AM336" s="21">
        <f t="shared" si="113"/>
        <v>2.123</v>
      </c>
    </row>
    <row r="337" spans="1:39" ht="12.75">
      <c r="A337" s="12" t="s">
        <v>711</v>
      </c>
      <c r="B337" s="13" t="s">
        <v>712</v>
      </c>
      <c r="C337" s="14" t="s">
        <v>684</v>
      </c>
      <c r="D337" s="15"/>
      <c r="E337" s="15"/>
      <c r="F337" s="33">
        <v>1062376800</v>
      </c>
      <c r="G337" s="31">
        <v>109.03</v>
      </c>
      <c r="H337" s="18">
        <f t="shared" si="107"/>
        <v>1.0903</v>
      </c>
      <c r="I337" s="16">
        <v>2782992.8099999996</v>
      </c>
      <c r="L337" s="16">
        <v>154467.89</v>
      </c>
      <c r="M337" s="19">
        <f t="shared" si="108"/>
        <v>2937460.6999999997</v>
      </c>
      <c r="N337" s="16">
        <v>9156948</v>
      </c>
      <c r="O337" s="16">
        <v>3414564</v>
      </c>
      <c r="Q337" s="19">
        <f t="shared" si="109"/>
        <v>12571512</v>
      </c>
      <c r="R337" s="16">
        <v>9035412.79</v>
      </c>
      <c r="T337" s="16">
        <v>342503</v>
      </c>
      <c r="U337" s="20">
        <f t="shared" si="110"/>
        <v>9377915.79</v>
      </c>
      <c r="V337" s="19">
        <f t="shared" si="111"/>
        <v>24886888.49</v>
      </c>
      <c r="W337" s="21">
        <f t="shared" si="95"/>
        <v>0.8504904088643501</v>
      </c>
      <c r="X337" s="21">
        <f t="shared" si="112"/>
        <v>0.032239314713950834</v>
      </c>
      <c r="Y337" s="21">
        <f t="shared" si="96"/>
        <v>0</v>
      </c>
      <c r="Z337" s="21">
        <f t="shared" si="97"/>
        <v>0.8827297235783009</v>
      </c>
      <c r="AA337" s="22">
        <f t="shared" si="98"/>
        <v>1.1833383409728073</v>
      </c>
      <c r="AB337" s="22">
        <f t="shared" si="99"/>
        <v>0.27649895027828164</v>
      </c>
      <c r="AC337" s="23"/>
      <c r="AD337" s="22">
        <f t="shared" si="100"/>
        <v>2.34256701482939</v>
      </c>
      <c r="AE337" s="32">
        <v>258386.5495099696</v>
      </c>
      <c r="AF337" s="25">
        <f t="shared" si="101"/>
        <v>6052.878079576359</v>
      </c>
      <c r="AG337" s="26"/>
      <c r="AH337" s="27">
        <f t="shared" si="102"/>
        <v>974389434.1007062</v>
      </c>
      <c r="AI337" s="21">
        <f t="shared" si="103"/>
        <v>0.3014668054884105</v>
      </c>
      <c r="AJ337" s="21">
        <f t="shared" si="104"/>
        <v>1.290193793162652</v>
      </c>
      <c r="AK337" s="21">
        <f t="shared" si="105"/>
        <v>0.9272896927848009</v>
      </c>
      <c r="AL337" s="21">
        <f t="shared" si="106"/>
        <v>0.9624402176174215</v>
      </c>
      <c r="AM337" s="21">
        <f t="shared" si="113"/>
        <v>2.553</v>
      </c>
    </row>
    <row r="338" spans="1:39" ht="12.75">
      <c r="A338" s="12" t="s">
        <v>713</v>
      </c>
      <c r="B338" s="13" t="s">
        <v>714</v>
      </c>
      <c r="C338" s="14" t="s">
        <v>684</v>
      </c>
      <c r="D338" s="15"/>
      <c r="E338" s="15"/>
      <c r="F338" s="33">
        <v>5486811000</v>
      </c>
      <c r="G338" s="31">
        <v>93.99</v>
      </c>
      <c r="H338" s="18">
        <f t="shared" si="107"/>
        <v>0.9399</v>
      </c>
      <c r="I338" s="16">
        <v>16019767.19</v>
      </c>
      <c r="J338" s="16">
        <v>1027566.57</v>
      </c>
      <c r="L338" s="16">
        <v>889274.34</v>
      </c>
      <c r="M338" s="19">
        <f t="shared" si="108"/>
        <v>17936608.099999998</v>
      </c>
      <c r="N338" s="16">
        <v>61287242</v>
      </c>
      <c r="O338" s="16">
        <v>25868895</v>
      </c>
      <c r="Q338" s="19">
        <f t="shared" si="109"/>
        <v>87156137</v>
      </c>
      <c r="R338" s="16">
        <v>19072807.37</v>
      </c>
      <c r="S338" s="16">
        <v>1646040</v>
      </c>
      <c r="U338" s="20">
        <f t="shared" si="110"/>
        <v>20718847.37</v>
      </c>
      <c r="V338" s="19">
        <f t="shared" si="111"/>
        <v>125811592.47</v>
      </c>
      <c r="W338" s="21">
        <f t="shared" si="95"/>
        <v>0.34761188912831154</v>
      </c>
      <c r="X338" s="21">
        <f t="shared" si="112"/>
        <v>0</v>
      </c>
      <c r="Y338" s="21">
        <f t="shared" si="96"/>
        <v>0.029999939855774146</v>
      </c>
      <c r="Z338" s="21">
        <f t="shared" si="97"/>
        <v>0.3776118289840857</v>
      </c>
      <c r="AA338" s="22">
        <f t="shared" si="98"/>
        <v>1.5884661782591019</v>
      </c>
      <c r="AB338" s="22">
        <f t="shared" si="99"/>
        <v>0.32690406321632</v>
      </c>
      <c r="AC338" s="23"/>
      <c r="AD338" s="22">
        <f t="shared" si="100"/>
        <v>2.2929820704595074</v>
      </c>
      <c r="AE338" s="32">
        <v>346985.5996511121</v>
      </c>
      <c r="AF338" s="25">
        <f t="shared" si="101"/>
        <v>7956.317587076408</v>
      </c>
      <c r="AG338" s="26"/>
      <c r="AH338" s="27">
        <f t="shared" si="102"/>
        <v>5837654005.745293</v>
      </c>
      <c r="AI338" s="21">
        <f t="shared" si="103"/>
        <v>0.30725712901701907</v>
      </c>
      <c r="AJ338" s="21">
        <f t="shared" si="104"/>
        <v>1.4929993609457295</v>
      </c>
      <c r="AK338" s="21">
        <f t="shared" si="105"/>
        <v>0.3267204145916999</v>
      </c>
      <c r="AL338" s="21">
        <f t="shared" si="106"/>
        <v>0.3549173580621421</v>
      </c>
      <c r="AM338" s="21">
        <f t="shared" si="113"/>
        <v>2.1550000000000002</v>
      </c>
    </row>
    <row r="339" spans="1:39" ht="13.5" customHeight="1">
      <c r="A339" s="12" t="s">
        <v>715</v>
      </c>
      <c r="B339" s="13" t="s">
        <v>716</v>
      </c>
      <c r="C339" s="14" t="s">
        <v>684</v>
      </c>
      <c r="D339" s="15"/>
      <c r="E339" s="15"/>
      <c r="F339" s="33">
        <v>575346016</v>
      </c>
      <c r="G339" s="31">
        <v>93.82</v>
      </c>
      <c r="H339" s="18">
        <f t="shared" si="107"/>
        <v>0.9381999999999999</v>
      </c>
      <c r="I339" s="16">
        <v>1652775.71</v>
      </c>
      <c r="J339" s="16">
        <v>106026.87</v>
      </c>
      <c r="L339" s="16">
        <v>91736.08</v>
      </c>
      <c r="M339" s="19">
        <f t="shared" si="108"/>
        <v>1850538.6600000001</v>
      </c>
      <c r="N339" s="16">
        <v>2957656</v>
      </c>
      <c r="O339" s="16">
        <v>4065837</v>
      </c>
      <c r="Q339" s="19">
        <f t="shared" si="109"/>
        <v>7023493</v>
      </c>
      <c r="R339" s="16">
        <v>6020852.98</v>
      </c>
      <c r="S339" s="16">
        <v>28764.98</v>
      </c>
      <c r="U339" s="20">
        <f t="shared" si="110"/>
        <v>6049617.960000001</v>
      </c>
      <c r="V339" s="19">
        <f t="shared" si="111"/>
        <v>14923649.620000001</v>
      </c>
      <c r="W339" s="21">
        <f t="shared" si="95"/>
        <v>1.0464751319317382</v>
      </c>
      <c r="X339" s="21">
        <f t="shared" si="112"/>
        <v>0</v>
      </c>
      <c r="Y339" s="21">
        <f t="shared" si="96"/>
        <v>0.004999596625346233</v>
      </c>
      <c r="Z339" s="21">
        <f t="shared" si="97"/>
        <v>1.0514747285570847</v>
      </c>
      <c r="AA339" s="22">
        <f t="shared" si="98"/>
        <v>1.2207424410148344</v>
      </c>
      <c r="AB339" s="22">
        <f t="shared" si="99"/>
        <v>0.3216392585570628</v>
      </c>
      <c r="AC339" s="23"/>
      <c r="AD339" s="22">
        <f t="shared" si="100"/>
        <v>2.5938564281289818</v>
      </c>
      <c r="AE339" s="32">
        <v>224235.44360231832</v>
      </c>
      <c r="AF339" s="25">
        <f t="shared" si="101"/>
        <v>5816.345468022271</v>
      </c>
      <c r="AG339" s="26"/>
      <c r="AH339" s="27">
        <f t="shared" si="102"/>
        <v>613244527.8192284</v>
      </c>
      <c r="AI339" s="21">
        <f t="shared" si="103"/>
        <v>0.3017619523782363</v>
      </c>
      <c r="AJ339" s="21">
        <f t="shared" si="104"/>
        <v>1.1453005581601177</v>
      </c>
      <c r="AK339" s="21">
        <f t="shared" si="105"/>
        <v>0.9818029687783567</v>
      </c>
      <c r="AL339" s="21">
        <f t="shared" si="106"/>
        <v>0.9864935903322566</v>
      </c>
      <c r="AM339" s="21">
        <f t="shared" si="113"/>
        <v>2.433</v>
      </c>
    </row>
    <row r="340" spans="1:39" ht="12.75">
      <c r="A340" s="12" t="s">
        <v>717</v>
      </c>
      <c r="B340" s="13" t="s">
        <v>718</v>
      </c>
      <c r="C340" s="14" t="s">
        <v>684</v>
      </c>
      <c r="D340" s="15"/>
      <c r="E340" s="15"/>
      <c r="F340" s="33">
        <v>3834615944</v>
      </c>
      <c r="G340" s="31">
        <v>95.18</v>
      </c>
      <c r="H340" s="18">
        <f t="shared" si="107"/>
        <v>0.9518000000000001</v>
      </c>
      <c r="I340" s="16">
        <v>11188005.88</v>
      </c>
      <c r="J340" s="16">
        <v>717673.34</v>
      </c>
      <c r="K340" s="16">
        <v>223411.74</v>
      </c>
      <c r="L340" s="16">
        <v>620966.55</v>
      </c>
      <c r="M340" s="19">
        <f t="shared" si="108"/>
        <v>12750057.510000002</v>
      </c>
      <c r="N340" s="16">
        <v>51421761</v>
      </c>
      <c r="Q340" s="19">
        <f t="shared" si="109"/>
        <v>51421761</v>
      </c>
      <c r="R340" s="16">
        <v>13818804.84</v>
      </c>
      <c r="S340" s="16">
        <v>958653.99</v>
      </c>
      <c r="U340" s="20">
        <f t="shared" si="110"/>
        <v>14777458.83</v>
      </c>
      <c r="V340" s="19">
        <f t="shared" si="111"/>
        <v>78949277.33999999</v>
      </c>
      <c r="W340" s="21">
        <f t="shared" si="95"/>
        <v>0.36036998337792336</v>
      </c>
      <c r="X340" s="21">
        <f t="shared" si="112"/>
        <v>0</v>
      </c>
      <c r="Y340" s="21">
        <f t="shared" si="96"/>
        <v>0.025000000104312924</v>
      </c>
      <c r="Z340" s="21">
        <f t="shared" si="97"/>
        <v>0.38536998348223633</v>
      </c>
      <c r="AA340" s="22">
        <f t="shared" si="98"/>
        <v>1.340988556636534</v>
      </c>
      <c r="AB340" s="22">
        <f t="shared" si="99"/>
        <v>0.3324989437325513</v>
      </c>
      <c r="AC340" s="23"/>
      <c r="AD340" s="22">
        <f t="shared" si="100"/>
        <v>2.0588574838513214</v>
      </c>
      <c r="AE340" s="32">
        <v>617328.4721664537</v>
      </c>
      <c r="AF340" s="25">
        <f t="shared" si="101"/>
        <v>12709.913449144053</v>
      </c>
      <c r="AG340" s="26"/>
      <c r="AH340" s="27">
        <f t="shared" si="102"/>
        <v>4028804311.830216</v>
      </c>
      <c r="AI340" s="21">
        <f t="shared" si="103"/>
        <v>0.3164724946446424</v>
      </c>
      <c r="AJ340" s="21">
        <f t="shared" si="104"/>
        <v>1.2763529082066531</v>
      </c>
      <c r="AK340" s="21">
        <f t="shared" si="105"/>
        <v>0.3430001501791075</v>
      </c>
      <c r="AL340" s="21">
        <f t="shared" si="106"/>
        <v>0.36679515027839255</v>
      </c>
      <c r="AM340" s="21">
        <f t="shared" si="113"/>
        <v>1.959</v>
      </c>
    </row>
    <row r="341" spans="1:39" ht="12.75">
      <c r="A341" s="12" t="s">
        <v>719</v>
      </c>
      <c r="B341" s="13" t="s">
        <v>720</v>
      </c>
      <c r="C341" s="14" t="s">
        <v>684</v>
      </c>
      <c r="D341" s="15"/>
      <c r="E341" s="15"/>
      <c r="F341" s="33">
        <v>5533011286</v>
      </c>
      <c r="G341" s="31">
        <v>90.88</v>
      </c>
      <c r="H341" s="18">
        <f t="shared" si="107"/>
        <v>0.9087999999999999</v>
      </c>
      <c r="I341" s="16">
        <v>16894390.59</v>
      </c>
      <c r="J341" s="16">
        <v>1083817.32</v>
      </c>
      <c r="K341" s="16">
        <v>336909.84</v>
      </c>
      <c r="L341" s="16">
        <v>937507.24</v>
      </c>
      <c r="M341" s="19">
        <f t="shared" si="108"/>
        <v>19252624.99</v>
      </c>
      <c r="N341" s="16">
        <v>70638900</v>
      </c>
      <c r="O341" s="16">
        <v>26727999</v>
      </c>
      <c r="Q341" s="19">
        <f t="shared" si="109"/>
        <v>97366899</v>
      </c>
      <c r="R341" s="16">
        <v>25300000</v>
      </c>
      <c r="S341" s="16">
        <v>1104845.34</v>
      </c>
      <c r="U341" s="20">
        <f t="shared" si="110"/>
        <v>26404845.34</v>
      </c>
      <c r="V341" s="19">
        <f t="shared" si="111"/>
        <v>143024369.32999998</v>
      </c>
      <c r="W341" s="21">
        <f t="shared" si="95"/>
        <v>0.45725552854041296</v>
      </c>
      <c r="X341" s="21">
        <f t="shared" si="112"/>
        <v>0</v>
      </c>
      <c r="Y341" s="21">
        <f t="shared" si="96"/>
        <v>0.019968246636249496</v>
      </c>
      <c r="Z341" s="21">
        <f t="shared" si="97"/>
        <v>0.4772237751766624</v>
      </c>
      <c r="AA341" s="22">
        <f t="shared" si="98"/>
        <v>1.7597451725132809</v>
      </c>
      <c r="AB341" s="22">
        <f t="shared" si="99"/>
        <v>0.3479592575333127</v>
      </c>
      <c r="AC341" s="23"/>
      <c r="AD341" s="22">
        <f t="shared" si="100"/>
        <v>2.584928205223256</v>
      </c>
      <c r="AE341" s="32">
        <v>277125.5786350148</v>
      </c>
      <c r="AF341" s="25">
        <f t="shared" si="101"/>
        <v>7163.497246024652</v>
      </c>
      <c r="AG341" s="26"/>
      <c r="AH341" s="27">
        <f t="shared" si="102"/>
        <v>6088260658.010564</v>
      </c>
      <c r="AI341" s="21">
        <f t="shared" si="103"/>
        <v>0.3162253732462746</v>
      </c>
      <c r="AJ341" s="21">
        <f t="shared" si="104"/>
        <v>1.5992564127800695</v>
      </c>
      <c r="AK341" s="21">
        <f t="shared" si="105"/>
        <v>0.41555382433752724</v>
      </c>
      <c r="AL341" s="21">
        <f t="shared" si="106"/>
        <v>0.43370096688055076</v>
      </c>
      <c r="AM341" s="21">
        <f t="shared" si="113"/>
        <v>2.349</v>
      </c>
    </row>
    <row r="342" spans="1:39" ht="12.75">
      <c r="A342" s="12" t="s">
        <v>721</v>
      </c>
      <c r="B342" s="13" t="s">
        <v>722</v>
      </c>
      <c r="C342" s="14" t="s">
        <v>684</v>
      </c>
      <c r="D342" s="15"/>
      <c r="E342" s="15"/>
      <c r="F342" s="33">
        <v>226829448</v>
      </c>
      <c r="G342" s="31">
        <v>88.58</v>
      </c>
      <c r="H342" s="18">
        <f t="shared" si="107"/>
        <v>0.8858</v>
      </c>
      <c r="I342" s="16">
        <v>673495.71</v>
      </c>
      <c r="J342" s="16">
        <v>43183.3</v>
      </c>
      <c r="L342" s="16">
        <v>37392.93</v>
      </c>
      <c r="M342" s="19">
        <f t="shared" si="108"/>
        <v>754071.9400000001</v>
      </c>
      <c r="N342" s="16">
        <v>737345</v>
      </c>
      <c r="Q342" s="19">
        <f t="shared" si="109"/>
        <v>737345</v>
      </c>
      <c r="R342" s="16">
        <v>1829971.95</v>
      </c>
      <c r="U342" s="20">
        <f t="shared" si="110"/>
        <v>1829971.95</v>
      </c>
      <c r="V342" s="19">
        <f t="shared" si="111"/>
        <v>3321388.89</v>
      </c>
      <c r="W342" s="21">
        <f t="shared" si="95"/>
        <v>0.8067611882562973</v>
      </c>
      <c r="X342" s="21">
        <f t="shared" si="112"/>
        <v>0</v>
      </c>
      <c r="Y342" s="21">
        <f t="shared" si="96"/>
        <v>0</v>
      </c>
      <c r="Z342" s="21">
        <f t="shared" si="97"/>
        <v>0.8067611882562973</v>
      </c>
      <c r="AA342" s="22">
        <f t="shared" si="98"/>
        <v>0.3250658177328016</v>
      </c>
      <c r="AB342" s="22">
        <f t="shared" si="99"/>
        <v>0.3324400542560947</v>
      </c>
      <c r="AC342" s="23"/>
      <c r="AD342" s="22">
        <f t="shared" si="100"/>
        <v>1.4642670602451935</v>
      </c>
      <c r="AE342" s="32">
        <v>568398.2412060301</v>
      </c>
      <c r="AF342" s="25">
        <f t="shared" si="101"/>
        <v>8322.868216992922</v>
      </c>
      <c r="AG342" s="26"/>
      <c r="AH342" s="27">
        <f t="shared" si="102"/>
        <v>256072982.61458567</v>
      </c>
      <c r="AI342" s="21">
        <f t="shared" si="103"/>
        <v>0.2944754000600487</v>
      </c>
      <c r="AJ342" s="21">
        <f t="shared" si="104"/>
        <v>0.2879433013477157</v>
      </c>
      <c r="AK342" s="21">
        <f t="shared" si="105"/>
        <v>0.7146290605574283</v>
      </c>
      <c r="AL342" s="21">
        <f t="shared" si="106"/>
        <v>0.7146290605574283</v>
      </c>
      <c r="AM342" s="21">
        <f t="shared" si="113"/>
        <v>1.297</v>
      </c>
    </row>
    <row r="343" spans="1:39" ht="12.75">
      <c r="A343" s="12" t="s">
        <v>723</v>
      </c>
      <c r="B343" s="13" t="s">
        <v>724</v>
      </c>
      <c r="C343" s="14" t="s">
        <v>684</v>
      </c>
      <c r="D343" s="15"/>
      <c r="E343" s="15"/>
      <c r="F343" s="33">
        <v>485659140</v>
      </c>
      <c r="G343" s="31">
        <v>90.49</v>
      </c>
      <c r="H343" s="18">
        <f t="shared" si="107"/>
        <v>0.9048999999999999</v>
      </c>
      <c r="I343" s="16">
        <v>1488041.24</v>
      </c>
      <c r="J343" s="16">
        <v>95458.82</v>
      </c>
      <c r="L343" s="16">
        <v>82596.07</v>
      </c>
      <c r="M343" s="19">
        <f t="shared" si="108"/>
        <v>1666096.1300000001</v>
      </c>
      <c r="N343" s="16">
        <v>4790749</v>
      </c>
      <c r="Q343" s="19">
        <f t="shared" si="109"/>
        <v>4790749</v>
      </c>
      <c r="R343" s="16">
        <v>9967578.37</v>
      </c>
      <c r="U343" s="20">
        <f t="shared" si="110"/>
        <v>9967578.37</v>
      </c>
      <c r="V343" s="19">
        <f t="shared" si="111"/>
        <v>16424423.5</v>
      </c>
      <c r="W343" s="21">
        <f t="shared" si="95"/>
        <v>2.0523815056790653</v>
      </c>
      <c r="X343" s="21">
        <f t="shared" si="112"/>
        <v>0</v>
      </c>
      <c r="Y343" s="21">
        <f t="shared" si="96"/>
        <v>0</v>
      </c>
      <c r="Z343" s="21">
        <f t="shared" si="97"/>
        <v>2.0523815056790653</v>
      </c>
      <c r="AA343" s="22">
        <f t="shared" si="98"/>
        <v>0.9864426725295441</v>
      </c>
      <c r="AB343" s="22">
        <f t="shared" si="99"/>
        <v>0.34305874074561843</v>
      </c>
      <c r="AC343" s="23"/>
      <c r="AD343" s="22">
        <f t="shared" si="100"/>
        <v>3.381882918954228</v>
      </c>
      <c r="AE343" s="32">
        <v>136670.5434062293</v>
      </c>
      <c r="AF343" s="25">
        <f t="shared" si="101"/>
        <v>4622.037762697192</v>
      </c>
      <c r="AG343" s="26"/>
      <c r="AH343" s="27">
        <f t="shared" si="102"/>
        <v>536699237.484805</v>
      </c>
      <c r="AI343" s="21">
        <f t="shared" si="103"/>
        <v>0.3104338545007101</v>
      </c>
      <c r="AJ343" s="21">
        <f t="shared" si="104"/>
        <v>0.8926319743719843</v>
      </c>
      <c r="AK343" s="21">
        <f t="shared" si="105"/>
        <v>1.857200024488986</v>
      </c>
      <c r="AL343" s="21">
        <f t="shared" si="106"/>
        <v>1.857200024488986</v>
      </c>
      <c r="AM343" s="21">
        <f t="shared" si="113"/>
        <v>3.06</v>
      </c>
    </row>
    <row r="344" spans="1:39" ht="12.75">
      <c r="A344" s="12" t="s">
        <v>725</v>
      </c>
      <c r="B344" s="13" t="s">
        <v>726</v>
      </c>
      <c r="C344" s="14" t="s">
        <v>684</v>
      </c>
      <c r="D344" s="15"/>
      <c r="E344" s="15"/>
      <c r="F344" s="33">
        <v>733669411</v>
      </c>
      <c r="G344" s="31">
        <v>110.09</v>
      </c>
      <c r="H344" s="18">
        <f t="shared" si="107"/>
        <v>1.1009</v>
      </c>
      <c r="I344" s="16">
        <v>1802243.4</v>
      </c>
      <c r="K344" s="16">
        <v>36008.14</v>
      </c>
      <c r="L344" s="16">
        <v>99981.82</v>
      </c>
      <c r="M344" s="19">
        <f t="shared" si="108"/>
        <v>1938233.3599999999</v>
      </c>
      <c r="N344" s="16">
        <v>8554629</v>
      </c>
      <c r="Q344" s="19">
        <f t="shared" si="109"/>
        <v>8554629</v>
      </c>
      <c r="R344" s="16">
        <v>5535650.53</v>
      </c>
      <c r="S344" s="16">
        <v>183417</v>
      </c>
      <c r="T344" s="16">
        <v>225870</v>
      </c>
      <c r="U344" s="20">
        <f t="shared" si="110"/>
        <v>5944937.53</v>
      </c>
      <c r="V344" s="19">
        <f t="shared" si="111"/>
        <v>16437799.890000002</v>
      </c>
      <c r="W344" s="21">
        <f t="shared" si="95"/>
        <v>0.7545156506463645</v>
      </c>
      <c r="X344" s="21">
        <f t="shared" si="112"/>
        <v>0.030786345541125467</v>
      </c>
      <c r="Y344" s="21">
        <f t="shared" si="96"/>
        <v>0.024999951919761853</v>
      </c>
      <c r="Z344" s="21">
        <f t="shared" si="97"/>
        <v>0.8103019481072518</v>
      </c>
      <c r="AA344" s="22">
        <f t="shared" si="98"/>
        <v>1.1660059519641062</v>
      </c>
      <c r="AB344" s="22">
        <f t="shared" si="99"/>
        <v>0.26418347704563083</v>
      </c>
      <c r="AC344" s="23"/>
      <c r="AD344" s="22">
        <f t="shared" si="100"/>
        <v>2.240491377116989</v>
      </c>
      <c r="AE344" s="32">
        <v>271155.7418699187</v>
      </c>
      <c r="AF344" s="25">
        <f t="shared" si="101"/>
        <v>6075.22101515313</v>
      </c>
      <c r="AG344" s="26"/>
      <c r="AH344" s="27">
        <f t="shared" si="102"/>
        <v>666426933.4181125</v>
      </c>
      <c r="AI344" s="21">
        <f t="shared" si="103"/>
        <v>0.29083958987953495</v>
      </c>
      <c r="AJ344" s="21">
        <f t="shared" si="104"/>
        <v>1.2836559525172841</v>
      </c>
      <c r="AK344" s="21">
        <f t="shared" si="105"/>
        <v>0.8306462797965826</v>
      </c>
      <c r="AL344" s="21">
        <f t="shared" si="106"/>
        <v>0.8920614146712734</v>
      </c>
      <c r="AM344" s="21">
        <f t="shared" si="113"/>
        <v>2.467</v>
      </c>
    </row>
    <row r="345" spans="1:39" ht="12.75">
      <c r="A345" s="12" t="s">
        <v>727</v>
      </c>
      <c r="B345" s="13" t="s">
        <v>728</v>
      </c>
      <c r="C345" s="14" t="s">
        <v>684</v>
      </c>
      <c r="D345" s="15"/>
      <c r="E345" s="15"/>
      <c r="F345" s="33">
        <v>1355393497</v>
      </c>
      <c r="G345" s="31">
        <v>85.1</v>
      </c>
      <c r="H345" s="18">
        <f t="shared" si="107"/>
        <v>0.851</v>
      </c>
      <c r="I345" s="16">
        <v>4281424.65</v>
      </c>
      <c r="J345" s="16">
        <v>274556.31</v>
      </c>
      <c r="L345" s="16">
        <v>237676.03</v>
      </c>
      <c r="M345" s="19">
        <f t="shared" si="108"/>
        <v>4793656.99</v>
      </c>
      <c r="N345" s="16">
        <v>11951122</v>
      </c>
      <c r="O345" s="16">
        <v>6909595</v>
      </c>
      <c r="Q345" s="19">
        <f t="shared" si="109"/>
        <v>18860717</v>
      </c>
      <c r="R345" s="16">
        <v>6617947.05</v>
      </c>
      <c r="S345" s="16">
        <v>135398.83</v>
      </c>
      <c r="U345" s="20">
        <f t="shared" si="110"/>
        <v>6753345.88</v>
      </c>
      <c r="V345" s="19">
        <f t="shared" si="111"/>
        <v>30407719.869999997</v>
      </c>
      <c r="W345" s="21">
        <f t="shared" si="95"/>
        <v>0.4882675816763197</v>
      </c>
      <c r="X345" s="21">
        <f t="shared" si="112"/>
        <v>0</v>
      </c>
      <c r="Y345" s="21">
        <f t="shared" si="96"/>
        <v>0.009989632553180236</v>
      </c>
      <c r="Z345" s="21">
        <f t="shared" si="97"/>
        <v>0.49825721422949987</v>
      </c>
      <c r="AA345" s="22">
        <f t="shared" si="98"/>
        <v>1.3915307282900442</v>
      </c>
      <c r="AB345" s="22">
        <f t="shared" si="99"/>
        <v>0.3536727157545157</v>
      </c>
      <c r="AC345" s="23"/>
      <c r="AD345" s="22">
        <f t="shared" si="100"/>
        <v>2.24346065827406</v>
      </c>
      <c r="AE345" s="32">
        <v>536991.7570498915</v>
      </c>
      <c r="AF345" s="25">
        <f t="shared" si="101"/>
        <v>12047.198807588937</v>
      </c>
      <c r="AG345" s="26"/>
      <c r="AH345" s="27">
        <f t="shared" si="102"/>
        <v>1592706811.985899</v>
      </c>
      <c r="AI345" s="21">
        <f t="shared" si="103"/>
        <v>0.3009754811070929</v>
      </c>
      <c r="AJ345" s="21">
        <f t="shared" si="104"/>
        <v>1.1841926497748279</v>
      </c>
      <c r="AK345" s="21">
        <f t="shared" si="105"/>
        <v>0.41551571200654797</v>
      </c>
      <c r="AL345" s="21">
        <f t="shared" si="106"/>
        <v>0.42401688930930437</v>
      </c>
      <c r="AM345" s="21">
        <f t="shared" si="113"/>
        <v>1.9089999999999998</v>
      </c>
    </row>
    <row r="346" spans="1:39" ht="12.75">
      <c r="A346" s="12" t="s">
        <v>729</v>
      </c>
      <c r="B346" s="13" t="s">
        <v>730</v>
      </c>
      <c r="C346" s="14" t="s">
        <v>684</v>
      </c>
      <c r="D346" s="15"/>
      <c r="E346" s="15"/>
      <c r="F346" s="33">
        <v>154491845</v>
      </c>
      <c r="G346" s="31">
        <v>101.72</v>
      </c>
      <c r="H346" s="18">
        <f t="shared" si="107"/>
        <v>1.0171999999999999</v>
      </c>
      <c r="I346" s="16">
        <v>410484.24</v>
      </c>
      <c r="J346" s="16">
        <v>26335.59</v>
      </c>
      <c r="L346" s="16">
        <v>22782.72</v>
      </c>
      <c r="M346" s="19">
        <f t="shared" si="108"/>
        <v>459602.55000000005</v>
      </c>
      <c r="O346" s="16">
        <v>2056482</v>
      </c>
      <c r="Q346" s="19">
        <f t="shared" si="109"/>
        <v>2056482</v>
      </c>
      <c r="R346" s="16">
        <v>615126</v>
      </c>
      <c r="S346" s="16">
        <v>7710</v>
      </c>
      <c r="U346" s="20">
        <f t="shared" si="110"/>
        <v>622836</v>
      </c>
      <c r="V346" s="19">
        <f t="shared" si="111"/>
        <v>3138920.55</v>
      </c>
      <c r="W346" s="21">
        <f t="shared" si="95"/>
        <v>0.3981608220162042</v>
      </c>
      <c r="X346" s="21">
        <f t="shared" si="112"/>
        <v>0</v>
      </c>
      <c r="Y346" s="21">
        <f t="shared" si="96"/>
        <v>0.004990554679439553</v>
      </c>
      <c r="Z346" s="21">
        <f t="shared" si="97"/>
        <v>0.4031513766956437</v>
      </c>
      <c r="AA346" s="22">
        <f t="shared" si="98"/>
        <v>1.3311265717617653</v>
      </c>
      <c r="AB346" s="22">
        <f t="shared" si="99"/>
        <v>0.29749308126911167</v>
      </c>
      <c r="AC346" s="23"/>
      <c r="AD346" s="22">
        <f t="shared" si="100"/>
        <v>2.0317710297265204</v>
      </c>
      <c r="AE346" s="32">
        <v>1071876.6917293232</v>
      </c>
      <c r="AF346" s="25">
        <f t="shared" si="101"/>
        <v>21778.080096947433</v>
      </c>
      <c r="AG346" s="26"/>
      <c r="AH346" s="27">
        <f t="shared" si="102"/>
        <v>151879517.30239877</v>
      </c>
      <c r="AI346" s="21">
        <f t="shared" si="103"/>
        <v>0.30260996226694037</v>
      </c>
      <c r="AJ346" s="21">
        <f t="shared" si="104"/>
        <v>1.3540219487960672</v>
      </c>
      <c r="AK346" s="21">
        <f t="shared" si="105"/>
        <v>0.40500918815488285</v>
      </c>
      <c r="AL346" s="21">
        <f t="shared" si="106"/>
        <v>0.4100855803748087</v>
      </c>
      <c r="AM346" s="21">
        <f t="shared" si="113"/>
        <v>2.067</v>
      </c>
    </row>
    <row r="347" spans="1:39" ht="12.75">
      <c r="A347" s="12" t="s">
        <v>731</v>
      </c>
      <c r="B347" s="13" t="s">
        <v>732</v>
      </c>
      <c r="C347" s="14" t="s">
        <v>684</v>
      </c>
      <c r="D347" s="15"/>
      <c r="E347" s="15"/>
      <c r="F347" s="33">
        <v>4045489748</v>
      </c>
      <c r="G347" s="31">
        <v>92.5</v>
      </c>
      <c r="H347" s="18">
        <f t="shared" si="107"/>
        <v>0.925</v>
      </c>
      <c r="I347" s="16">
        <v>12200702.21</v>
      </c>
      <c r="L347" s="16">
        <v>677144.52</v>
      </c>
      <c r="M347" s="19">
        <f t="shared" si="108"/>
        <v>12877846.73</v>
      </c>
      <c r="N347" s="16">
        <v>32788800</v>
      </c>
      <c r="Q347" s="19">
        <f t="shared" si="109"/>
        <v>32788800</v>
      </c>
      <c r="R347" s="16">
        <v>35428140.91</v>
      </c>
      <c r="T347" s="16">
        <v>1514290</v>
      </c>
      <c r="U347" s="20">
        <f t="shared" si="110"/>
        <v>36942430.91</v>
      </c>
      <c r="V347" s="19">
        <f t="shared" si="111"/>
        <v>82609077.63999999</v>
      </c>
      <c r="W347" s="21">
        <f t="shared" si="95"/>
        <v>0.8757441772659262</v>
      </c>
      <c r="X347" s="21">
        <f t="shared" si="112"/>
        <v>0.03743156192025035</v>
      </c>
      <c r="Y347" s="21">
        <f t="shared" si="96"/>
        <v>0</v>
      </c>
      <c r="Z347" s="21">
        <f t="shared" si="97"/>
        <v>0.9131757391861766</v>
      </c>
      <c r="AA347" s="22">
        <f t="shared" si="98"/>
        <v>0.810502610127984</v>
      </c>
      <c r="AB347" s="22">
        <f t="shared" si="99"/>
        <v>0.3183260255786465</v>
      </c>
      <c r="AC347" s="23"/>
      <c r="AD347" s="22">
        <f t="shared" si="100"/>
        <v>2.042004374892807</v>
      </c>
      <c r="AE347" s="32">
        <v>378736.3227105793</v>
      </c>
      <c r="AF347" s="25">
        <f t="shared" si="101"/>
        <v>7733.812279058169</v>
      </c>
      <c r="AG347" s="26"/>
      <c r="AH347" s="27">
        <f t="shared" si="102"/>
        <v>4373502430.27027</v>
      </c>
      <c r="AI347" s="21">
        <f t="shared" si="103"/>
        <v>0.294451573660248</v>
      </c>
      <c r="AJ347" s="21">
        <f t="shared" si="104"/>
        <v>0.7497149143683851</v>
      </c>
      <c r="AK347" s="21">
        <f t="shared" si="105"/>
        <v>0.8100633639709819</v>
      </c>
      <c r="AL347" s="21">
        <f t="shared" si="106"/>
        <v>0.8446875587472135</v>
      </c>
      <c r="AM347" s="21">
        <f t="shared" si="113"/>
        <v>1.889</v>
      </c>
    </row>
    <row r="348" spans="1:39" ht="12.75">
      <c r="A348" s="12" t="s">
        <v>733</v>
      </c>
      <c r="B348" s="13" t="s">
        <v>734</v>
      </c>
      <c r="C348" s="14" t="s">
        <v>684</v>
      </c>
      <c r="D348" s="15"/>
      <c r="E348" s="15"/>
      <c r="F348" s="33">
        <v>5791041500</v>
      </c>
      <c r="G348" s="31">
        <v>94.78</v>
      </c>
      <c r="H348" s="18">
        <f t="shared" si="107"/>
        <v>0.9478</v>
      </c>
      <c r="I348" s="16">
        <v>16353346.35</v>
      </c>
      <c r="J348" s="16">
        <v>1048761.76</v>
      </c>
      <c r="L348" s="16">
        <v>907747.19</v>
      </c>
      <c r="M348" s="19">
        <f t="shared" si="108"/>
        <v>18309855.3</v>
      </c>
      <c r="N348" s="16">
        <v>53558099</v>
      </c>
      <c r="O348" s="16">
        <v>24598386</v>
      </c>
      <c r="Q348" s="19">
        <f t="shared" si="109"/>
        <v>78156485</v>
      </c>
      <c r="R348" s="16">
        <v>19945043</v>
      </c>
      <c r="S348" s="16">
        <v>1158208.3</v>
      </c>
      <c r="U348" s="20">
        <f t="shared" si="110"/>
        <v>21103251.3</v>
      </c>
      <c r="V348" s="19">
        <f t="shared" si="111"/>
        <v>117569591.6</v>
      </c>
      <c r="W348" s="21">
        <f t="shared" si="95"/>
        <v>0.34441201984133596</v>
      </c>
      <c r="X348" s="21">
        <f t="shared" si="112"/>
        <v>0</v>
      </c>
      <c r="Y348" s="21">
        <f t="shared" si="96"/>
        <v>0.02</v>
      </c>
      <c r="Z348" s="21">
        <f t="shared" si="97"/>
        <v>0.364412019841336</v>
      </c>
      <c r="AA348" s="22">
        <f t="shared" si="98"/>
        <v>1.3496101694315263</v>
      </c>
      <c r="AB348" s="22">
        <f t="shared" si="99"/>
        <v>0.3161755152333134</v>
      </c>
      <c r="AC348" s="23"/>
      <c r="AD348" s="22">
        <f t="shared" si="100"/>
        <v>2.0301977045061754</v>
      </c>
      <c r="AE348" s="32">
        <v>379421.38078291813</v>
      </c>
      <c r="AF348" s="25">
        <f t="shared" si="101"/>
        <v>7703.004163060439</v>
      </c>
      <c r="AG348" s="26"/>
      <c r="AH348" s="27">
        <f t="shared" si="102"/>
        <v>6109982591.26398</v>
      </c>
      <c r="AI348" s="21">
        <f t="shared" si="103"/>
        <v>0.29967115333813443</v>
      </c>
      <c r="AJ348" s="21">
        <f t="shared" si="104"/>
        <v>1.2791605185872006</v>
      </c>
      <c r="AK348" s="21">
        <f t="shared" si="105"/>
        <v>0.32643371240561825</v>
      </c>
      <c r="AL348" s="21">
        <f t="shared" si="106"/>
        <v>0.3453897124056182</v>
      </c>
      <c r="AM348" s="21">
        <f t="shared" si="113"/>
        <v>1.924</v>
      </c>
    </row>
    <row r="349" spans="1:39" ht="12.75">
      <c r="A349" s="12" t="s">
        <v>735</v>
      </c>
      <c r="B349" s="13" t="s">
        <v>736</v>
      </c>
      <c r="C349" s="14" t="s">
        <v>684</v>
      </c>
      <c r="D349" s="15"/>
      <c r="E349" s="15"/>
      <c r="F349" s="33">
        <v>1521996500</v>
      </c>
      <c r="G349" s="31">
        <v>79.65</v>
      </c>
      <c r="H349" s="18">
        <f t="shared" si="107"/>
        <v>0.7965000000000001</v>
      </c>
      <c r="I349" s="16">
        <v>5177222.77</v>
      </c>
      <c r="J349" s="16">
        <v>332208.58</v>
      </c>
      <c r="K349" s="16">
        <v>103214.96</v>
      </c>
      <c r="L349" s="16">
        <v>287367.93</v>
      </c>
      <c r="M349" s="19">
        <f t="shared" si="108"/>
        <v>5900014.239999999</v>
      </c>
      <c r="N349" s="16">
        <v>13085044</v>
      </c>
      <c r="Q349" s="19">
        <f t="shared" si="109"/>
        <v>13085044</v>
      </c>
      <c r="R349" s="16">
        <v>5688855.64</v>
      </c>
      <c r="S349" s="16">
        <v>76099.82</v>
      </c>
      <c r="U349" s="20">
        <f t="shared" si="110"/>
        <v>5764955.46</v>
      </c>
      <c r="V349" s="19">
        <f t="shared" si="111"/>
        <v>24750013.7</v>
      </c>
      <c r="W349" s="21">
        <f t="shared" si="95"/>
        <v>0.37377586873557195</v>
      </c>
      <c r="X349" s="21">
        <f t="shared" si="112"/>
        <v>0</v>
      </c>
      <c r="Y349" s="21">
        <f t="shared" si="96"/>
        <v>0.004999999671484133</v>
      </c>
      <c r="Z349" s="21">
        <f t="shared" si="97"/>
        <v>0.3787758684070561</v>
      </c>
      <c r="AA349" s="22">
        <f t="shared" si="98"/>
        <v>0.8597289152767433</v>
      </c>
      <c r="AB349" s="22">
        <f t="shared" si="99"/>
        <v>0.38764965885269775</v>
      </c>
      <c r="AC349" s="23"/>
      <c r="AD349" s="22">
        <f t="shared" si="100"/>
        <v>1.626154442536497</v>
      </c>
      <c r="AE349" s="32">
        <v>473771.92921582237</v>
      </c>
      <c r="AF349" s="25">
        <f t="shared" si="101"/>
        <v>7704.2632744339635</v>
      </c>
      <c r="AG349" s="26"/>
      <c r="AH349" s="27">
        <f t="shared" si="102"/>
        <v>1910855618.3301945</v>
      </c>
      <c r="AI349" s="21">
        <f t="shared" si="103"/>
        <v>0.30876295327617376</v>
      </c>
      <c r="AJ349" s="21">
        <f t="shared" si="104"/>
        <v>0.6847740810179261</v>
      </c>
      <c r="AK349" s="21">
        <f t="shared" si="105"/>
        <v>0.2977124794478831</v>
      </c>
      <c r="AL349" s="21">
        <f t="shared" si="106"/>
        <v>0.30169497918622024</v>
      </c>
      <c r="AM349" s="21">
        <f t="shared" si="113"/>
        <v>1.296</v>
      </c>
    </row>
    <row r="350" spans="1:39" ht="12.75">
      <c r="A350" s="12" t="s">
        <v>737</v>
      </c>
      <c r="B350" s="13" t="s">
        <v>738</v>
      </c>
      <c r="C350" s="14" t="s">
        <v>684</v>
      </c>
      <c r="D350" s="15"/>
      <c r="E350" s="15"/>
      <c r="F350" s="33">
        <v>6749578000</v>
      </c>
      <c r="G350" s="31">
        <v>96.24</v>
      </c>
      <c r="H350" s="18">
        <f t="shared" si="107"/>
        <v>0.9623999999999999</v>
      </c>
      <c r="I350" s="16">
        <v>18766407.21</v>
      </c>
      <c r="J350" s="16">
        <v>1203762.11</v>
      </c>
      <c r="K350" s="16">
        <v>374418.18</v>
      </c>
      <c r="L350" s="16">
        <v>1041650.92</v>
      </c>
      <c r="M350" s="19">
        <f t="shared" si="108"/>
        <v>21386238.42</v>
      </c>
      <c r="N350" s="16">
        <v>66488993</v>
      </c>
      <c r="O350" s="16">
        <v>29189774</v>
      </c>
      <c r="Q350" s="19">
        <f t="shared" si="109"/>
        <v>95678767</v>
      </c>
      <c r="R350" s="16">
        <v>24304697</v>
      </c>
      <c r="S350" s="16">
        <v>674958</v>
      </c>
      <c r="U350" s="20">
        <f t="shared" si="110"/>
        <v>24979655</v>
      </c>
      <c r="V350" s="19">
        <f t="shared" si="111"/>
        <v>142044660.42000002</v>
      </c>
      <c r="W350" s="21">
        <f t="shared" si="95"/>
        <v>0.36009209760965794</v>
      </c>
      <c r="X350" s="21">
        <f t="shared" si="112"/>
        <v>0</v>
      </c>
      <c r="Y350" s="21">
        <f t="shared" si="96"/>
        <v>0.010000002963148215</v>
      </c>
      <c r="Z350" s="21">
        <f t="shared" si="97"/>
        <v>0.37009210057280617</v>
      </c>
      <c r="AA350" s="22">
        <f t="shared" si="98"/>
        <v>1.4175518380556533</v>
      </c>
      <c r="AB350" s="22">
        <f t="shared" si="99"/>
        <v>0.31685297095611015</v>
      </c>
      <c r="AC350" s="23"/>
      <c r="AD350" s="22">
        <f t="shared" si="100"/>
        <v>2.10449690958457</v>
      </c>
      <c r="AE350" s="32">
        <v>467755.28442885465</v>
      </c>
      <c r="AF350" s="25">
        <f t="shared" si="101"/>
        <v>9843.895505223762</v>
      </c>
      <c r="AG350" s="26"/>
      <c r="AH350" s="27">
        <f t="shared" si="102"/>
        <v>7013277223.607648</v>
      </c>
      <c r="AI350" s="21">
        <f t="shared" si="103"/>
        <v>0.3049392992481604</v>
      </c>
      <c r="AJ350" s="21">
        <f t="shared" si="104"/>
        <v>1.3642518889447608</v>
      </c>
      <c r="AK350" s="21">
        <f t="shared" si="105"/>
        <v>0.3465526347395348</v>
      </c>
      <c r="AL350" s="21">
        <f t="shared" si="106"/>
        <v>0.35617663759126866</v>
      </c>
      <c r="AM350" s="21">
        <f t="shared" si="113"/>
        <v>2.025</v>
      </c>
    </row>
    <row r="351" spans="1:39" ht="12.75">
      <c r="A351" s="12" t="s">
        <v>739</v>
      </c>
      <c r="B351" s="13" t="s">
        <v>740</v>
      </c>
      <c r="C351" s="14" t="s">
        <v>684</v>
      </c>
      <c r="D351" s="15"/>
      <c r="E351" s="15"/>
      <c r="F351" s="33">
        <v>1039690200</v>
      </c>
      <c r="G351" s="31">
        <v>112.53</v>
      </c>
      <c r="H351" s="18">
        <f t="shared" si="107"/>
        <v>1.1253</v>
      </c>
      <c r="I351" s="16">
        <v>2632012.3699999996</v>
      </c>
      <c r="K351" s="16">
        <v>52486.2</v>
      </c>
      <c r="L351" s="16">
        <v>146106.97</v>
      </c>
      <c r="M351" s="19">
        <f t="shared" si="108"/>
        <v>2830605.54</v>
      </c>
      <c r="O351" s="16">
        <v>15305020</v>
      </c>
      <c r="Q351" s="19">
        <f t="shared" si="109"/>
        <v>15305020</v>
      </c>
      <c r="R351" s="16">
        <v>7484009.33</v>
      </c>
      <c r="T351" s="16">
        <v>325031</v>
      </c>
      <c r="U351" s="20">
        <f t="shared" si="110"/>
        <v>7809040.33</v>
      </c>
      <c r="V351" s="19">
        <f t="shared" si="111"/>
        <v>25944665.869999997</v>
      </c>
      <c r="W351" s="21">
        <f t="shared" si="95"/>
        <v>0.7198307082244307</v>
      </c>
      <c r="X351" s="21">
        <f t="shared" si="112"/>
        <v>0.03126229332545406</v>
      </c>
      <c r="Y351" s="21">
        <f t="shared" si="96"/>
        <v>0</v>
      </c>
      <c r="Z351" s="21">
        <f t="shared" si="97"/>
        <v>0.7510930015498848</v>
      </c>
      <c r="AA351" s="22">
        <f t="shared" si="98"/>
        <v>1.4720750469707227</v>
      </c>
      <c r="AB351" s="22">
        <f t="shared" si="99"/>
        <v>0.2722547101049909</v>
      </c>
      <c r="AC351" s="23"/>
      <c r="AD351" s="22">
        <f t="shared" si="100"/>
        <v>2.495422758625598</v>
      </c>
      <c r="AE351" s="32">
        <v>333749.63474025973</v>
      </c>
      <c r="AF351" s="25">
        <f t="shared" si="101"/>
        <v>8328.464342138246</v>
      </c>
      <c r="AG351" s="26"/>
      <c r="AH351" s="27">
        <f t="shared" si="102"/>
        <v>923922687.2833911</v>
      </c>
      <c r="AI351" s="21">
        <f t="shared" si="103"/>
        <v>0.30636822528114627</v>
      </c>
      <c r="AJ351" s="21">
        <f t="shared" si="104"/>
        <v>1.656526050356154</v>
      </c>
      <c r="AK351" s="21">
        <f t="shared" si="105"/>
        <v>0.8100254959649519</v>
      </c>
      <c r="AL351" s="21">
        <f t="shared" si="106"/>
        <v>0.8452049546440852</v>
      </c>
      <c r="AM351" s="21">
        <f t="shared" si="113"/>
        <v>2.808</v>
      </c>
    </row>
    <row r="352" spans="1:39" ht="12.75">
      <c r="A352" s="12" t="s">
        <v>741</v>
      </c>
      <c r="B352" s="13" t="s">
        <v>742</v>
      </c>
      <c r="C352" s="14" t="s">
        <v>684</v>
      </c>
      <c r="D352" s="15"/>
      <c r="E352" s="15"/>
      <c r="F352" s="33">
        <v>2065109250</v>
      </c>
      <c r="G352" s="31">
        <v>101.81</v>
      </c>
      <c r="H352" s="18">
        <f t="shared" si="107"/>
        <v>1.0181</v>
      </c>
      <c r="I352" s="16">
        <v>5704507.459999999</v>
      </c>
      <c r="K352" s="16">
        <v>113814.91</v>
      </c>
      <c r="L352" s="16">
        <v>316506.93</v>
      </c>
      <c r="M352" s="19">
        <f t="shared" si="108"/>
        <v>6134829.299999999</v>
      </c>
      <c r="O352" s="16">
        <v>32991677</v>
      </c>
      <c r="Q352" s="19">
        <f t="shared" si="109"/>
        <v>32991677</v>
      </c>
      <c r="R352" s="16">
        <v>9723666.27</v>
      </c>
      <c r="T352" s="16">
        <v>703591</v>
      </c>
      <c r="U352" s="20">
        <f t="shared" si="110"/>
        <v>10427257.27</v>
      </c>
      <c r="V352" s="19">
        <f t="shared" si="111"/>
        <v>49553763.56999999</v>
      </c>
      <c r="W352" s="21">
        <f t="shared" si="95"/>
        <v>0.47085481167642823</v>
      </c>
      <c r="X352" s="21">
        <f t="shared" si="112"/>
        <v>0.034070400875885865</v>
      </c>
      <c r="Y352" s="21">
        <f t="shared" si="96"/>
        <v>0</v>
      </c>
      <c r="Z352" s="21">
        <f t="shared" si="97"/>
        <v>0.5049252125523142</v>
      </c>
      <c r="AA352" s="22">
        <f t="shared" si="98"/>
        <v>1.597575382513056</v>
      </c>
      <c r="AB352" s="22">
        <f t="shared" si="99"/>
        <v>0.2970704479678254</v>
      </c>
      <c r="AC352" s="23"/>
      <c r="AD352" s="22">
        <f t="shared" si="100"/>
        <v>2.399571043033195</v>
      </c>
      <c r="AE352" s="32">
        <v>280886.91738990677</v>
      </c>
      <c r="AF352" s="25">
        <f t="shared" si="101"/>
        <v>6740.081133356775</v>
      </c>
      <c r="AG352" s="26"/>
      <c r="AH352" s="27">
        <f t="shared" si="102"/>
        <v>2028395295.1576467</v>
      </c>
      <c r="AI352" s="21">
        <f t="shared" si="103"/>
        <v>0.302447423076043</v>
      </c>
      <c r="AJ352" s="21">
        <f t="shared" si="104"/>
        <v>1.6264914969365423</v>
      </c>
      <c r="AK352" s="21">
        <f t="shared" si="105"/>
        <v>0.47937728376777156</v>
      </c>
      <c r="AL352" s="21">
        <f t="shared" si="106"/>
        <v>0.514064358899511</v>
      </c>
      <c r="AM352" s="21">
        <f t="shared" si="113"/>
        <v>2.442</v>
      </c>
    </row>
    <row r="353" spans="1:39" ht="12.75">
      <c r="A353" s="12" t="s">
        <v>743</v>
      </c>
      <c r="B353" s="13" t="s">
        <v>744</v>
      </c>
      <c r="C353" s="14" t="s">
        <v>684</v>
      </c>
      <c r="D353" s="15"/>
      <c r="E353" s="15"/>
      <c r="F353" s="33">
        <v>9818850218</v>
      </c>
      <c r="G353" s="31">
        <v>96.61</v>
      </c>
      <c r="H353" s="18">
        <f t="shared" si="107"/>
        <v>0.9661</v>
      </c>
      <c r="I353" s="16">
        <v>28077529.93</v>
      </c>
      <c r="L353" s="16">
        <v>1558465.54</v>
      </c>
      <c r="M353" s="19">
        <f t="shared" si="108"/>
        <v>29635995.47</v>
      </c>
      <c r="N353" s="16">
        <v>129932022</v>
      </c>
      <c r="Q353" s="19">
        <f t="shared" si="109"/>
        <v>129932022</v>
      </c>
      <c r="R353" s="16">
        <v>45051886.89</v>
      </c>
      <c r="S353" s="16">
        <v>1960962.44</v>
      </c>
      <c r="T353" s="16">
        <v>3472820</v>
      </c>
      <c r="U353" s="20">
        <f t="shared" si="110"/>
        <v>50485669.33</v>
      </c>
      <c r="V353" s="19">
        <f t="shared" si="111"/>
        <v>210053686.79999998</v>
      </c>
      <c r="W353" s="21">
        <f t="shared" si="95"/>
        <v>0.4588305747592575</v>
      </c>
      <c r="X353" s="21">
        <f t="shared" si="112"/>
        <v>0.03536890697888024</v>
      </c>
      <c r="Y353" s="21">
        <f t="shared" si="96"/>
        <v>0.019971405984023943</v>
      </c>
      <c r="Z353" s="21">
        <f t="shared" si="97"/>
        <v>0.5141708877221616</v>
      </c>
      <c r="AA353" s="22">
        <f t="shared" si="98"/>
        <v>1.3232916188272992</v>
      </c>
      <c r="AB353" s="22">
        <f t="shared" si="99"/>
        <v>0.30182755426568214</v>
      </c>
      <c r="AC353" s="23"/>
      <c r="AD353" s="22">
        <f t="shared" si="100"/>
        <v>2.1392900608151426</v>
      </c>
      <c r="AE353" s="32">
        <v>379489.2144222647</v>
      </c>
      <c r="AF353" s="25">
        <f t="shared" si="101"/>
        <v>8118.375046000974</v>
      </c>
      <c r="AG353" s="26"/>
      <c r="AH353" s="27">
        <f t="shared" si="102"/>
        <v>10163389108.78791</v>
      </c>
      <c r="AI353" s="21">
        <f t="shared" si="103"/>
        <v>0.2915956001760755</v>
      </c>
      <c r="AJ353" s="21">
        <f t="shared" si="104"/>
        <v>1.2784320329490537</v>
      </c>
      <c r="AK353" s="21">
        <f t="shared" si="105"/>
        <v>0.44327621827491864</v>
      </c>
      <c r="AL353" s="21">
        <f t="shared" si="106"/>
        <v>0.4967404946283803</v>
      </c>
      <c r="AM353" s="21">
        <f t="shared" si="113"/>
        <v>2.067</v>
      </c>
    </row>
    <row r="354" spans="1:39" ht="12.75">
      <c r="A354" s="12" t="s">
        <v>745</v>
      </c>
      <c r="B354" s="13" t="s">
        <v>746</v>
      </c>
      <c r="C354" s="14" t="s">
        <v>684</v>
      </c>
      <c r="D354" s="15"/>
      <c r="E354" s="15"/>
      <c r="F354" s="33">
        <v>1567289829</v>
      </c>
      <c r="G354" s="31">
        <v>90.79</v>
      </c>
      <c r="H354" s="18">
        <f t="shared" si="107"/>
        <v>0.9079</v>
      </c>
      <c r="I354" s="16">
        <v>4848613.369999999</v>
      </c>
      <c r="J354" s="16">
        <v>310884.16</v>
      </c>
      <c r="K354" s="16">
        <v>96700.65</v>
      </c>
      <c r="L354" s="16">
        <v>269198.26</v>
      </c>
      <c r="M354" s="19">
        <f t="shared" si="108"/>
        <v>5525396.4399999995</v>
      </c>
      <c r="N354" s="16">
        <v>29877655</v>
      </c>
      <c r="Q354" s="19">
        <f t="shared" si="109"/>
        <v>29877655</v>
      </c>
      <c r="R354" s="16">
        <v>2590456.72</v>
      </c>
      <c r="S354" s="16">
        <v>940490.78</v>
      </c>
      <c r="U354" s="20">
        <f t="shared" si="110"/>
        <v>3530947.5</v>
      </c>
      <c r="V354" s="19">
        <f t="shared" si="111"/>
        <v>38933998.93999999</v>
      </c>
      <c r="W354" s="21">
        <f t="shared" si="95"/>
        <v>0.16528255795884453</v>
      </c>
      <c r="X354" s="21">
        <f t="shared" si="112"/>
        <v>0</v>
      </c>
      <c r="Y354" s="21">
        <f t="shared" si="96"/>
        <v>0.060007457625120594</v>
      </c>
      <c r="Z354" s="21">
        <f t="shared" si="97"/>
        <v>0.2252900155839651</v>
      </c>
      <c r="AA354" s="22">
        <f t="shared" si="98"/>
        <v>1.9063260953504215</v>
      </c>
      <c r="AB354" s="22">
        <f t="shared" si="99"/>
        <v>0.3525446498638638</v>
      </c>
      <c r="AC354" s="23"/>
      <c r="AD354" s="22">
        <f t="shared" si="100"/>
        <v>2.48416076079825</v>
      </c>
      <c r="AE354" s="32">
        <v>442456.81265206815</v>
      </c>
      <c r="AF354" s="25">
        <f t="shared" si="101"/>
        <v>10991.338523381302</v>
      </c>
      <c r="AG354" s="26"/>
      <c r="AH354" s="27">
        <f t="shared" si="102"/>
        <v>1726280239.013107</v>
      </c>
      <c r="AI354" s="21">
        <f t="shared" si="103"/>
        <v>0.32007528761140197</v>
      </c>
      <c r="AJ354" s="21">
        <f t="shared" si="104"/>
        <v>1.7307534619686478</v>
      </c>
      <c r="AK354" s="21">
        <f t="shared" si="105"/>
        <v>0.15006003437083495</v>
      </c>
      <c r="AL354" s="21">
        <f t="shared" si="106"/>
        <v>0.20454080514868195</v>
      </c>
      <c r="AM354" s="21">
        <f t="shared" si="113"/>
        <v>2.2560000000000002</v>
      </c>
    </row>
    <row r="355" spans="1:39" ht="12.75">
      <c r="A355" s="12" t="s">
        <v>747</v>
      </c>
      <c r="B355" s="13" t="s">
        <v>748</v>
      </c>
      <c r="C355" s="14" t="s">
        <v>684</v>
      </c>
      <c r="D355" s="15"/>
      <c r="E355" s="15"/>
      <c r="F355" s="33">
        <v>1210767732</v>
      </c>
      <c r="G355" s="31">
        <v>95.37</v>
      </c>
      <c r="H355" s="18">
        <f t="shared" si="107"/>
        <v>0.9537</v>
      </c>
      <c r="I355" s="16">
        <v>3372841.4</v>
      </c>
      <c r="J355" s="16">
        <v>216343.56</v>
      </c>
      <c r="L355" s="16">
        <v>187224.96</v>
      </c>
      <c r="M355" s="19">
        <f t="shared" si="108"/>
        <v>3776409.92</v>
      </c>
      <c r="N355" s="16">
        <v>4149172</v>
      </c>
      <c r="O355" s="16">
        <v>3627914</v>
      </c>
      <c r="Q355" s="19">
        <f t="shared" si="109"/>
        <v>7777086</v>
      </c>
      <c r="R355" s="16">
        <v>3971318</v>
      </c>
      <c r="U355" s="20">
        <f t="shared" si="110"/>
        <v>3971318</v>
      </c>
      <c r="V355" s="19">
        <f t="shared" si="111"/>
        <v>15524813.920000002</v>
      </c>
      <c r="W355" s="21">
        <f t="shared" si="95"/>
        <v>0.3279999867059556</v>
      </c>
      <c r="X355" s="21">
        <f t="shared" si="112"/>
        <v>0</v>
      </c>
      <c r="Y355" s="21">
        <f t="shared" si="96"/>
        <v>0</v>
      </c>
      <c r="Z355" s="21">
        <f t="shared" si="97"/>
        <v>0.3279999867059556</v>
      </c>
      <c r="AA355" s="22">
        <f t="shared" si="98"/>
        <v>0.6423268306922472</v>
      </c>
      <c r="AB355" s="22">
        <f t="shared" si="99"/>
        <v>0.31190209486025516</v>
      </c>
      <c r="AC355" s="23"/>
      <c r="AD355" s="22">
        <f t="shared" si="100"/>
        <v>1.282228912258458</v>
      </c>
      <c r="AE355" s="32">
        <v>583553.2630522088</v>
      </c>
      <c r="AF355" s="25">
        <f t="shared" si="101"/>
        <v>7482.488657283075</v>
      </c>
      <c r="AG355" s="26"/>
      <c r="AH355" s="27">
        <f t="shared" si="102"/>
        <v>1269547794.904058</v>
      </c>
      <c r="AI355" s="21">
        <f t="shared" si="103"/>
        <v>0.2974610278682253</v>
      </c>
      <c r="AJ355" s="21">
        <f t="shared" si="104"/>
        <v>0.6125870984311961</v>
      </c>
      <c r="AK355" s="21">
        <f t="shared" si="105"/>
        <v>0.3128135873214698</v>
      </c>
      <c r="AL355" s="21">
        <f t="shared" si="106"/>
        <v>0.3128135873214698</v>
      </c>
      <c r="AM355" s="21">
        <f t="shared" si="113"/>
        <v>1.2229999999999999</v>
      </c>
    </row>
    <row r="356" spans="1:39" ht="12.75">
      <c r="A356" s="12" t="s">
        <v>749</v>
      </c>
      <c r="B356" s="13" t="s">
        <v>750</v>
      </c>
      <c r="C356" s="14" t="s">
        <v>684</v>
      </c>
      <c r="D356" s="15"/>
      <c r="E356" s="15"/>
      <c r="F356" s="33">
        <v>2902760800</v>
      </c>
      <c r="G356" s="31">
        <v>82.56</v>
      </c>
      <c r="H356" s="18">
        <f t="shared" si="107"/>
        <v>0.8256</v>
      </c>
      <c r="I356" s="16">
        <v>9780725.29</v>
      </c>
      <c r="K356" s="16">
        <v>195034.03</v>
      </c>
      <c r="L356" s="16">
        <v>542971.12</v>
      </c>
      <c r="M356" s="19">
        <f t="shared" si="108"/>
        <v>10518730.439999998</v>
      </c>
      <c r="N356" s="16">
        <v>34636342</v>
      </c>
      <c r="Q356" s="19">
        <f t="shared" si="109"/>
        <v>34636342</v>
      </c>
      <c r="R356" s="16">
        <v>24298856.47</v>
      </c>
      <c r="T356" s="16">
        <v>1199050</v>
      </c>
      <c r="U356" s="20">
        <f t="shared" si="110"/>
        <v>25497906.47</v>
      </c>
      <c r="V356" s="19">
        <f t="shared" si="111"/>
        <v>70652978.91</v>
      </c>
      <c r="W356" s="21">
        <f t="shared" si="95"/>
        <v>0.8370946882705596</v>
      </c>
      <c r="X356" s="21">
        <f t="shared" si="112"/>
        <v>0.041307227243801835</v>
      </c>
      <c r="Y356" s="21">
        <f t="shared" si="96"/>
        <v>0</v>
      </c>
      <c r="Z356" s="21">
        <f t="shared" si="97"/>
        <v>0.8784019155143614</v>
      </c>
      <c r="AA356" s="22">
        <f t="shared" si="98"/>
        <v>1.1932206746074288</v>
      </c>
      <c r="AB356" s="22">
        <f t="shared" si="99"/>
        <v>0.362369866645574</v>
      </c>
      <c r="AC356" s="23"/>
      <c r="AD356" s="22">
        <f t="shared" si="100"/>
        <v>2.4339924567673643</v>
      </c>
      <c r="AE356" s="32">
        <v>239506.67493283737</v>
      </c>
      <c r="AF356" s="25">
        <f t="shared" si="101"/>
        <v>5829.574401319594</v>
      </c>
      <c r="AG356" s="26"/>
      <c r="AH356" s="27">
        <f t="shared" si="102"/>
        <v>3515940891.4728684</v>
      </c>
      <c r="AI356" s="21">
        <f t="shared" si="103"/>
        <v>0.2991725619025859</v>
      </c>
      <c r="AJ356" s="21">
        <f t="shared" si="104"/>
        <v>0.9851229889558933</v>
      </c>
      <c r="AK356" s="21">
        <f t="shared" si="105"/>
        <v>0.6911053746361738</v>
      </c>
      <c r="AL356" s="21">
        <f t="shared" si="106"/>
        <v>0.7252086214486567</v>
      </c>
      <c r="AM356" s="21">
        <f t="shared" si="113"/>
        <v>2.009</v>
      </c>
    </row>
    <row r="357" spans="1:39" ht="12.75">
      <c r="A357" s="12" t="s">
        <v>751</v>
      </c>
      <c r="B357" s="13" t="s">
        <v>752</v>
      </c>
      <c r="C357" s="14" t="s">
        <v>684</v>
      </c>
      <c r="D357" s="15"/>
      <c r="E357" s="15"/>
      <c r="F357" s="33">
        <v>434732400</v>
      </c>
      <c r="G357" s="31">
        <v>89.88</v>
      </c>
      <c r="H357" s="18">
        <f t="shared" si="107"/>
        <v>0.8987999999999999</v>
      </c>
      <c r="I357" s="16">
        <v>1360894.07</v>
      </c>
      <c r="J357" s="16">
        <v>87259.95</v>
      </c>
      <c r="K357" s="16">
        <v>27142.14</v>
      </c>
      <c r="L357" s="16">
        <v>75556.17</v>
      </c>
      <c r="M357" s="19">
        <f t="shared" si="108"/>
        <v>1550852.3299999998</v>
      </c>
      <c r="N357" s="16">
        <v>5891628</v>
      </c>
      <c r="Q357" s="19">
        <f t="shared" si="109"/>
        <v>5891628</v>
      </c>
      <c r="R357" s="16">
        <v>4711486.16</v>
      </c>
      <c r="U357" s="20">
        <f t="shared" si="110"/>
        <v>4711486.16</v>
      </c>
      <c r="V357" s="19">
        <f t="shared" si="111"/>
        <v>12153966.49</v>
      </c>
      <c r="W357" s="21">
        <f t="shared" si="95"/>
        <v>1.08376697020972</v>
      </c>
      <c r="X357" s="21">
        <f t="shared" si="112"/>
        <v>0</v>
      </c>
      <c r="Y357" s="21">
        <f t="shared" si="96"/>
        <v>0</v>
      </c>
      <c r="Z357" s="21">
        <f t="shared" si="97"/>
        <v>1.08376697020972</v>
      </c>
      <c r="AA357" s="22">
        <f t="shared" si="98"/>
        <v>1.3552309420691901</v>
      </c>
      <c r="AB357" s="22">
        <f t="shared" si="99"/>
        <v>0.3567372319155416</v>
      </c>
      <c r="AC357" s="23"/>
      <c r="AD357" s="22">
        <f t="shared" si="100"/>
        <v>2.7957351441944516</v>
      </c>
      <c r="AE357" s="32">
        <v>211261.76075268816</v>
      </c>
      <c r="AF357" s="25">
        <f t="shared" si="101"/>
        <v>5906.319291606904</v>
      </c>
      <c r="AG357" s="26"/>
      <c r="AH357" s="27">
        <f t="shared" si="102"/>
        <v>483680907.8771696</v>
      </c>
      <c r="AI357" s="21">
        <f t="shared" si="103"/>
        <v>0.32063542404568873</v>
      </c>
      <c r="AJ357" s="21">
        <f t="shared" si="104"/>
        <v>1.2180815707317878</v>
      </c>
      <c r="AK357" s="21">
        <f t="shared" si="105"/>
        <v>0.9740897528244962</v>
      </c>
      <c r="AL357" s="21">
        <f t="shared" si="106"/>
        <v>0.9740897528244962</v>
      </c>
      <c r="AM357" s="21">
        <f t="shared" si="113"/>
        <v>2.513</v>
      </c>
    </row>
    <row r="358" spans="1:39" ht="12.75">
      <c r="A358" s="12" t="s">
        <v>753</v>
      </c>
      <c r="B358" s="13" t="s">
        <v>754</v>
      </c>
      <c r="C358" s="14" t="s">
        <v>684</v>
      </c>
      <c r="D358" s="15"/>
      <c r="E358" s="15"/>
      <c r="F358" s="33">
        <v>2758923296</v>
      </c>
      <c r="G358" s="31">
        <v>90.52</v>
      </c>
      <c r="H358" s="18">
        <f t="shared" si="107"/>
        <v>0.9052</v>
      </c>
      <c r="I358" s="16">
        <v>7736929.29</v>
      </c>
      <c r="J358" s="16">
        <v>496392.29</v>
      </c>
      <c r="L358" s="16">
        <v>429342.48</v>
      </c>
      <c r="M358" s="19">
        <f t="shared" si="108"/>
        <v>8662664.06</v>
      </c>
      <c r="N358" s="16">
        <v>21046655</v>
      </c>
      <c r="O358" s="16">
        <v>11188541</v>
      </c>
      <c r="Q358" s="19">
        <f t="shared" si="109"/>
        <v>32235196</v>
      </c>
      <c r="R358" s="16">
        <v>12514968</v>
      </c>
      <c r="S358" s="16">
        <v>634552.36</v>
      </c>
      <c r="U358" s="20">
        <f t="shared" si="110"/>
        <v>13149520.36</v>
      </c>
      <c r="V358" s="19">
        <f t="shared" si="111"/>
        <v>54047380.419999994</v>
      </c>
      <c r="W358" s="21">
        <f t="shared" si="95"/>
        <v>0.45361783048280874</v>
      </c>
      <c r="X358" s="21">
        <f t="shared" si="112"/>
        <v>0</v>
      </c>
      <c r="Y358" s="21">
        <f t="shared" si="96"/>
        <v>0.023000000069592366</v>
      </c>
      <c r="Z358" s="21">
        <f t="shared" si="97"/>
        <v>0.4766178305524011</v>
      </c>
      <c r="AA358" s="22">
        <f t="shared" si="98"/>
        <v>1.1683976878493108</v>
      </c>
      <c r="AB358" s="22">
        <f t="shared" si="99"/>
        <v>0.31398712941963575</v>
      </c>
      <c r="AC358" s="23"/>
      <c r="AD358" s="22">
        <f t="shared" si="100"/>
        <v>1.9590026478213476</v>
      </c>
      <c r="AE358" s="32">
        <v>306086.3218946351</v>
      </c>
      <c r="AF358" s="25">
        <f t="shared" si="101"/>
        <v>5996.239150534875</v>
      </c>
      <c r="AG358" s="26"/>
      <c r="AH358" s="27">
        <f t="shared" si="102"/>
        <v>3047860468.4047723</v>
      </c>
      <c r="AI358" s="21">
        <f t="shared" si="103"/>
        <v>0.2842211495506543</v>
      </c>
      <c r="AJ358" s="21">
        <f t="shared" si="104"/>
        <v>1.0576335870411961</v>
      </c>
      <c r="AK358" s="21">
        <f t="shared" si="105"/>
        <v>0.4106148601530385</v>
      </c>
      <c r="AL358" s="21">
        <f t="shared" si="106"/>
        <v>0.4314344602160335</v>
      </c>
      <c r="AM358" s="21">
        <f t="shared" si="113"/>
        <v>1.7730000000000001</v>
      </c>
    </row>
    <row r="359" spans="1:39" ht="12.75">
      <c r="A359" s="12" t="s">
        <v>755</v>
      </c>
      <c r="B359" s="13" t="s">
        <v>756</v>
      </c>
      <c r="C359" s="14" t="s">
        <v>684</v>
      </c>
      <c r="D359" s="15"/>
      <c r="E359" s="15"/>
      <c r="F359" s="33">
        <v>4268798477</v>
      </c>
      <c r="G359" s="31">
        <v>95.41</v>
      </c>
      <c r="H359" s="18">
        <f t="shared" si="107"/>
        <v>0.9541</v>
      </c>
      <c r="I359" s="16">
        <v>12286938.8</v>
      </c>
      <c r="J359" s="16">
        <v>788279.06</v>
      </c>
      <c r="L359" s="16">
        <v>681821.91</v>
      </c>
      <c r="M359" s="19">
        <f t="shared" si="108"/>
        <v>13757039.770000001</v>
      </c>
      <c r="O359" s="16">
        <v>58135560</v>
      </c>
      <c r="Q359" s="19">
        <f t="shared" si="109"/>
        <v>58135560</v>
      </c>
      <c r="R359" s="16">
        <v>20069785.6</v>
      </c>
      <c r="U359" s="20">
        <f t="shared" si="110"/>
        <v>20069785.6</v>
      </c>
      <c r="V359" s="19">
        <f t="shared" si="111"/>
        <v>91962385.36999999</v>
      </c>
      <c r="W359" s="21">
        <f t="shared" si="95"/>
        <v>0.4701506924755212</v>
      </c>
      <c r="X359" s="21">
        <f t="shared" si="112"/>
        <v>0</v>
      </c>
      <c r="Y359" s="21">
        <f t="shared" si="96"/>
        <v>0</v>
      </c>
      <c r="Z359" s="21">
        <f t="shared" si="97"/>
        <v>0.4701506924755212</v>
      </c>
      <c r="AA359" s="22">
        <f t="shared" si="98"/>
        <v>1.361871737755495</v>
      </c>
      <c r="AB359" s="22">
        <f t="shared" si="99"/>
        <v>0.3222695998445935</v>
      </c>
      <c r="AC359" s="23"/>
      <c r="AD359" s="22">
        <f t="shared" si="100"/>
        <v>2.1542920300756094</v>
      </c>
      <c r="AE359" s="32">
        <v>404617.25974025973</v>
      </c>
      <c r="AF359" s="25">
        <f t="shared" si="101"/>
        <v>8716.637378894742</v>
      </c>
      <c r="AG359" s="26"/>
      <c r="AH359" s="27">
        <f t="shared" si="102"/>
        <v>4474162537.469867</v>
      </c>
      <c r="AI359" s="21">
        <f t="shared" si="103"/>
        <v>0.30747742521172666</v>
      </c>
      <c r="AJ359" s="21">
        <f t="shared" si="104"/>
        <v>1.2993618249925178</v>
      </c>
      <c r="AK359" s="21">
        <f t="shared" si="105"/>
        <v>0.4485707756908948</v>
      </c>
      <c r="AL359" s="21">
        <f t="shared" si="106"/>
        <v>0.4485707756908948</v>
      </c>
      <c r="AM359" s="21">
        <f t="shared" si="113"/>
        <v>2.0549999999999997</v>
      </c>
    </row>
    <row r="360" spans="1:39" ht="12.75">
      <c r="A360" s="12" t="s">
        <v>757</v>
      </c>
      <c r="B360" s="13" t="s">
        <v>758</v>
      </c>
      <c r="C360" s="14" t="s">
        <v>684</v>
      </c>
      <c r="D360" s="15"/>
      <c r="E360" s="15"/>
      <c r="F360" s="33">
        <v>1020133815</v>
      </c>
      <c r="G360" s="31">
        <v>90.7</v>
      </c>
      <c r="H360" s="18">
        <f t="shared" si="107"/>
        <v>0.907</v>
      </c>
      <c r="I360" s="16">
        <v>3094850.1599999997</v>
      </c>
      <c r="J360" s="16">
        <v>198486.41</v>
      </c>
      <c r="K360" s="16">
        <v>61721.95</v>
      </c>
      <c r="L360" s="16">
        <v>171816.25</v>
      </c>
      <c r="M360" s="19">
        <f t="shared" si="108"/>
        <v>3526874.77</v>
      </c>
      <c r="N360" s="16">
        <v>8001324</v>
      </c>
      <c r="O360" s="16">
        <v>4126318</v>
      </c>
      <c r="Q360" s="19">
        <f t="shared" si="109"/>
        <v>12127642</v>
      </c>
      <c r="R360" s="16">
        <v>5182280</v>
      </c>
      <c r="S360" s="16">
        <v>204026.76</v>
      </c>
      <c r="U360" s="20">
        <f t="shared" si="110"/>
        <v>5386306.76</v>
      </c>
      <c r="V360" s="19">
        <f t="shared" si="111"/>
        <v>21040823.529999997</v>
      </c>
      <c r="W360" s="21">
        <f t="shared" si="95"/>
        <v>0.508000021546193</v>
      </c>
      <c r="X360" s="21">
        <f t="shared" si="112"/>
        <v>0</v>
      </c>
      <c r="Y360" s="21">
        <f t="shared" si="96"/>
        <v>0.019999999705920934</v>
      </c>
      <c r="Z360" s="21">
        <f t="shared" si="97"/>
        <v>0.5280000212521139</v>
      </c>
      <c r="AA360" s="22">
        <f t="shared" si="98"/>
        <v>1.1888285459883514</v>
      </c>
      <c r="AB360" s="22">
        <f t="shared" si="99"/>
        <v>0.34572667998462536</v>
      </c>
      <c r="AC360" s="23"/>
      <c r="AD360" s="22">
        <f t="shared" si="100"/>
        <v>2.0625552472250903</v>
      </c>
      <c r="AE360" s="32">
        <v>435125.0738916256</v>
      </c>
      <c r="AF360" s="25">
        <f t="shared" si="101"/>
        <v>8974.695043543776</v>
      </c>
      <c r="AG360" s="26"/>
      <c r="AH360" s="27">
        <f t="shared" si="102"/>
        <v>1124734084.8952591</v>
      </c>
      <c r="AI360" s="21">
        <f t="shared" si="103"/>
        <v>0.3135740987460552</v>
      </c>
      <c r="AJ360" s="21">
        <f t="shared" si="104"/>
        <v>1.078267491211435</v>
      </c>
      <c r="AK360" s="21">
        <f t="shared" si="105"/>
        <v>0.460756019542397</v>
      </c>
      <c r="AL360" s="21">
        <f t="shared" si="106"/>
        <v>0.4788960192756673</v>
      </c>
      <c r="AM360" s="21">
        <f t="shared" si="113"/>
        <v>1.871</v>
      </c>
    </row>
    <row r="361" spans="1:39" ht="12.75">
      <c r="A361" s="12" t="s">
        <v>759</v>
      </c>
      <c r="B361" s="13" t="s">
        <v>760</v>
      </c>
      <c r="C361" s="14" t="s">
        <v>684</v>
      </c>
      <c r="D361" s="15"/>
      <c r="E361" s="15"/>
      <c r="F361" s="33">
        <v>2051183777</v>
      </c>
      <c r="G361" s="31">
        <v>91.86</v>
      </c>
      <c r="H361" s="18">
        <f t="shared" si="107"/>
        <v>0.9186</v>
      </c>
      <c r="I361" s="16">
        <v>6290459.630000001</v>
      </c>
      <c r="J361" s="16">
        <v>403523.27</v>
      </c>
      <c r="K361" s="16">
        <v>125504.57</v>
      </c>
      <c r="L361" s="16">
        <v>349096.57</v>
      </c>
      <c r="M361" s="19">
        <f t="shared" si="108"/>
        <v>7168584.040000001</v>
      </c>
      <c r="N361" s="16">
        <v>34196393</v>
      </c>
      <c r="Q361" s="19">
        <f t="shared" si="109"/>
        <v>34196393</v>
      </c>
      <c r="R361" s="16">
        <v>13650000</v>
      </c>
      <c r="S361" s="16">
        <v>205118.37</v>
      </c>
      <c r="U361" s="20">
        <f t="shared" si="110"/>
        <v>13855118.37</v>
      </c>
      <c r="V361" s="19">
        <f t="shared" si="111"/>
        <v>55220095.410000004</v>
      </c>
      <c r="W361" s="21">
        <f t="shared" si="95"/>
        <v>0.6654693817812893</v>
      </c>
      <c r="X361" s="21">
        <f t="shared" si="112"/>
        <v>0</v>
      </c>
      <c r="Y361" s="21">
        <f t="shared" si="96"/>
        <v>0.009999999624607014</v>
      </c>
      <c r="Z361" s="21">
        <f t="shared" si="97"/>
        <v>0.6754693814058963</v>
      </c>
      <c r="AA361" s="22">
        <f t="shared" si="98"/>
        <v>1.6671540299531142</v>
      </c>
      <c r="AB361" s="22">
        <f t="shared" si="99"/>
        <v>0.3494852153367046</v>
      </c>
      <c r="AC361" s="23"/>
      <c r="AD361" s="22">
        <f t="shared" si="100"/>
        <v>2.6921086266957155</v>
      </c>
      <c r="AE361" s="32">
        <v>259977.34375</v>
      </c>
      <c r="AF361" s="25">
        <f t="shared" si="101"/>
        <v>6998.872498548125</v>
      </c>
      <c r="AG361" s="26"/>
      <c r="AH361" s="27">
        <f t="shared" si="102"/>
        <v>2232945544.3065534</v>
      </c>
      <c r="AI361" s="21">
        <f t="shared" si="103"/>
        <v>0.32103711880829683</v>
      </c>
      <c r="AJ361" s="21">
        <f t="shared" si="104"/>
        <v>1.5314476919149307</v>
      </c>
      <c r="AK361" s="21">
        <f t="shared" si="105"/>
        <v>0.6113001741042924</v>
      </c>
      <c r="AL361" s="21">
        <f t="shared" si="106"/>
        <v>0.6204861737594564</v>
      </c>
      <c r="AM361" s="21">
        <f t="shared" si="113"/>
        <v>2.472</v>
      </c>
    </row>
    <row r="362" spans="1:39" ht="12.75">
      <c r="A362" s="12" t="s">
        <v>761</v>
      </c>
      <c r="B362" s="13" t="s">
        <v>762</v>
      </c>
      <c r="C362" s="14" t="s">
        <v>684</v>
      </c>
      <c r="D362" s="15"/>
      <c r="E362" s="15"/>
      <c r="F362" s="33">
        <v>2228146086</v>
      </c>
      <c r="G362" s="31">
        <v>111.1</v>
      </c>
      <c r="H362" s="18">
        <f t="shared" si="107"/>
        <v>1.111</v>
      </c>
      <c r="I362" s="16">
        <v>5390031.8</v>
      </c>
      <c r="L362" s="16">
        <v>298943.89</v>
      </c>
      <c r="M362" s="19">
        <f t="shared" si="108"/>
        <v>5688975.6899999995</v>
      </c>
      <c r="N362" s="16">
        <v>13719552</v>
      </c>
      <c r="O362" s="16">
        <v>8551214</v>
      </c>
      <c r="Q362" s="19">
        <f t="shared" si="109"/>
        <v>22270766</v>
      </c>
      <c r="R362" s="16">
        <v>11691653.86</v>
      </c>
      <c r="T362" s="16">
        <v>671124</v>
      </c>
      <c r="U362" s="20">
        <f t="shared" si="110"/>
        <v>12362777.86</v>
      </c>
      <c r="V362" s="19">
        <f t="shared" si="111"/>
        <v>40322519.55</v>
      </c>
      <c r="W362" s="21">
        <f t="shared" si="95"/>
        <v>0.5247256422485757</v>
      </c>
      <c r="X362" s="21">
        <f t="shared" si="112"/>
        <v>0.030120287184796375</v>
      </c>
      <c r="Y362" s="21">
        <f t="shared" si="96"/>
        <v>0</v>
      </c>
      <c r="Z362" s="21">
        <f t="shared" si="97"/>
        <v>0.554845929433372</v>
      </c>
      <c r="AA362" s="22">
        <f t="shared" si="98"/>
        <v>0.9995200108257175</v>
      </c>
      <c r="AB362" s="22">
        <f t="shared" si="99"/>
        <v>0.2553232808990963</v>
      </c>
      <c r="AC362" s="23"/>
      <c r="AD362" s="22">
        <f t="shared" si="100"/>
        <v>1.8096892211581856</v>
      </c>
      <c r="AE362" s="32">
        <v>395947.91646989377</v>
      </c>
      <c r="AF362" s="25">
        <f t="shared" si="101"/>
        <v>7165.426765756084</v>
      </c>
      <c r="AG362" s="26"/>
      <c r="AH362" s="27">
        <f t="shared" si="102"/>
        <v>2005532030.6030602</v>
      </c>
      <c r="AI362" s="21">
        <f t="shared" si="103"/>
        <v>0.28366416507889597</v>
      </c>
      <c r="AJ362" s="21">
        <f t="shared" si="104"/>
        <v>1.110466732027372</v>
      </c>
      <c r="AK362" s="21">
        <f t="shared" si="105"/>
        <v>0.5829701885381675</v>
      </c>
      <c r="AL362" s="21">
        <f t="shared" si="106"/>
        <v>0.6164338276004763</v>
      </c>
      <c r="AM362" s="21">
        <f t="shared" si="113"/>
        <v>2.0100000000000002</v>
      </c>
    </row>
    <row r="363" spans="1:39" ht="12.75">
      <c r="A363" s="12" t="s">
        <v>763</v>
      </c>
      <c r="B363" s="13" t="s">
        <v>764</v>
      </c>
      <c r="C363" s="14" t="s">
        <v>684</v>
      </c>
      <c r="D363" s="15"/>
      <c r="E363" s="15"/>
      <c r="F363" s="33">
        <v>84211290</v>
      </c>
      <c r="G363" s="31">
        <v>103.2</v>
      </c>
      <c r="H363" s="18">
        <f t="shared" si="107"/>
        <v>1.032</v>
      </c>
      <c r="I363" s="16">
        <v>230810.44</v>
      </c>
      <c r="J363" s="16">
        <v>14799.14</v>
      </c>
      <c r="K363" s="16">
        <v>4603.28</v>
      </c>
      <c r="L363" s="16">
        <v>12814.75</v>
      </c>
      <c r="M363" s="19">
        <f t="shared" si="108"/>
        <v>263027.61</v>
      </c>
      <c r="N363" s="16">
        <v>1559624</v>
      </c>
      <c r="Q363" s="19">
        <f t="shared" si="109"/>
        <v>1559624</v>
      </c>
      <c r="R363" s="16">
        <v>630000</v>
      </c>
      <c r="U363" s="20">
        <f t="shared" si="110"/>
        <v>630000</v>
      </c>
      <c r="V363" s="19">
        <f t="shared" si="111"/>
        <v>2452651.61</v>
      </c>
      <c r="W363" s="21">
        <f t="shared" si="95"/>
        <v>0.7481182155029331</v>
      </c>
      <c r="X363" s="21">
        <f t="shared" si="112"/>
        <v>0</v>
      </c>
      <c r="Y363" s="21">
        <f t="shared" si="96"/>
        <v>0</v>
      </c>
      <c r="Z363" s="21">
        <f t="shared" si="97"/>
        <v>0.7481182155029331</v>
      </c>
      <c r="AA363" s="22">
        <f t="shared" si="98"/>
        <v>1.8520367043421373</v>
      </c>
      <c r="AB363" s="22">
        <f t="shared" si="99"/>
        <v>0.31234245431936736</v>
      </c>
      <c r="AC363" s="23"/>
      <c r="AD363" s="22">
        <f t="shared" si="100"/>
        <v>2.9124973741644378</v>
      </c>
      <c r="AE363" s="32">
        <v>250816.50793650793</v>
      </c>
      <c r="AF363" s="25">
        <f t="shared" si="101"/>
        <v>7305.024207621732</v>
      </c>
      <c r="AG363" s="26"/>
      <c r="AH363" s="27">
        <f t="shared" si="102"/>
        <v>81600087.20930232</v>
      </c>
      <c r="AI363" s="21">
        <f t="shared" si="103"/>
        <v>0.32233741285758716</v>
      </c>
      <c r="AJ363" s="21">
        <f t="shared" si="104"/>
        <v>1.911301878881086</v>
      </c>
      <c r="AK363" s="21">
        <f t="shared" si="105"/>
        <v>0.772057998399027</v>
      </c>
      <c r="AL363" s="21">
        <f t="shared" si="106"/>
        <v>0.772057998399027</v>
      </c>
      <c r="AM363" s="21">
        <f t="shared" si="113"/>
        <v>3.005</v>
      </c>
    </row>
    <row r="364" spans="1:39" ht="12.75">
      <c r="A364" s="12" t="s">
        <v>765</v>
      </c>
      <c r="B364" s="13" t="s">
        <v>766</v>
      </c>
      <c r="C364" s="14" t="s">
        <v>684</v>
      </c>
      <c r="D364" s="15"/>
      <c r="E364" s="15"/>
      <c r="F364" s="33">
        <v>2913694130</v>
      </c>
      <c r="G364" s="31">
        <v>87.75</v>
      </c>
      <c r="H364" s="18">
        <f t="shared" si="107"/>
        <v>0.8775</v>
      </c>
      <c r="I364" s="16">
        <v>8994062.38</v>
      </c>
      <c r="J364" s="16">
        <v>577251.47</v>
      </c>
      <c r="L364" s="16">
        <v>499222.47</v>
      </c>
      <c r="M364" s="19">
        <f t="shared" si="108"/>
        <v>10070536.320000002</v>
      </c>
      <c r="N364" s="16">
        <v>14442789</v>
      </c>
      <c r="O364" s="16">
        <v>11866570</v>
      </c>
      <c r="Q364" s="19">
        <f t="shared" si="109"/>
        <v>26309359</v>
      </c>
      <c r="R364" s="16">
        <v>10459099.15</v>
      </c>
      <c r="U364" s="20">
        <f t="shared" si="110"/>
        <v>10459099.15</v>
      </c>
      <c r="V364" s="19">
        <f t="shared" si="111"/>
        <v>46838994.47</v>
      </c>
      <c r="W364" s="21">
        <f t="shared" si="95"/>
        <v>0.35896352476778337</v>
      </c>
      <c r="X364" s="21">
        <f t="shared" si="112"/>
        <v>0</v>
      </c>
      <c r="Y364" s="21">
        <f t="shared" si="96"/>
        <v>0</v>
      </c>
      <c r="Z364" s="21">
        <f t="shared" si="97"/>
        <v>0.35896352476778337</v>
      </c>
      <c r="AA364" s="22">
        <f t="shared" si="98"/>
        <v>0.9029554176299212</v>
      </c>
      <c r="AB364" s="22">
        <f t="shared" si="99"/>
        <v>0.3456277793990683</v>
      </c>
      <c r="AC364" s="23"/>
      <c r="AD364" s="22">
        <f t="shared" si="100"/>
        <v>1.6075467217967727</v>
      </c>
      <c r="AE364" s="32">
        <v>1132857.8882497945</v>
      </c>
      <c r="AF364" s="25">
        <f t="shared" si="101"/>
        <v>18211.219845175718</v>
      </c>
      <c r="AG364" s="26"/>
      <c r="AH364" s="27">
        <f t="shared" si="102"/>
        <v>3320449150.9971514</v>
      </c>
      <c r="AI364" s="21">
        <f t="shared" si="103"/>
        <v>0.30328837642268236</v>
      </c>
      <c r="AJ364" s="21">
        <f t="shared" si="104"/>
        <v>0.7923433789702558</v>
      </c>
      <c r="AK364" s="21">
        <f t="shared" si="105"/>
        <v>0.3149904929837299</v>
      </c>
      <c r="AL364" s="21">
        <f t="shared" si="106"/>
        <v>0.3149904929837299</v>
      </c>
      <c r="AM364" s="21">
        <f t="shared" si="113"/>
        <v>1.41</v>
      </c>
    </row>
    <row r="365" spans="1:39" ht="12.75">
      <c r="A365" s="12" t="s">
        <v>767</v>
      </c>
      <c r="B365" s="13" t="s">
        <v>768</v>
      </c>
      <c r="C365" s="14" t="s">
        <v>684</v>
      </c>
      <c r="D365" s="15"/>
      <c r="E365" s="15"/>
      <c r="F365" s="33">
        <v>447804294</v>
      </c>
      <c r="G365" s="31">
        <v>64.52</v>
      </c>
      <c r="H365" s="18">
        <f t="shared" si="107"/>
        <v>0.6452</v>
      </c>
      <c r="I365" s="16">
        <v>1695286.8399999999</v>
      </c>
      <c r="J365" s="16">
        <v>108864.45</v>
      </c>
      <c r="L365" s="16">
        <v>93948.29</v>
      </c>
      <c r="M365" s="19">
        <f t="shared" si="108"/>
        <v>1898099.5799999998</v>
      </c>
      <c r="N365" s="16">
        <v>711340</v>
      </c>
      <c r="O365" s="16">
        <v>1986369</v>
      </c>
      <c r="Q365" s="19">
        <f t="shared" si="109"/>
        <v>2697709</v>
      </c>
      <c r="R365" s="16">
        <v>3471157.35</v>
      </c>
      <c r="U365" s="20">
        <f t="shared" si="110"/>
        <v>3471157.35</v>
      </c>
      <c r="V365" s="19">
        <f t="shared" si="111"/>
        <v>8066965.93</v>
      </c>
      <c r="W365" s="21">
        <f t="shared" si="95"/>
        <v>0.7751505281456725</v>
      </c>
      <c r="X365" s="21">
        <f t="shared" si="112"/>
        <v>0</v>
      </c>
      <c r="Y365" s="21">
        <f t="shared" si="96"/>
        <v>0</v>
      </c>
      <c r="Z365" s="21">
        <f t="shared" si="97"/>
        <v>0.7751505281456725</v>
      </c>
      <c r="AA365" s="22">
        <f t="shared" si="98"/>
        <v>0.6024303554355823</v>
      </c>
      <c r="AB365" s="22">
        <f t="shared" si="99"/>
        <v>0.42386810609725856</v>
      </c>
      <c r="AC365" s="23"/>
      <c r="AD365" s="22">
        <f t="shared" si="100"/>
        <v>1.8014489896785133</v>
      </c>
      <c r="AE365" s="32">
        <v>363579.6949475691</v>
      </c>
      <c r="AF365" s="25">
        <f t="shared" si="101"/>
        <v>6549.702741309205</v>
      </c>
      <c r="AG365" s="26"/>
      <c r="AH365" s="27">
        <f t="shared" si="102"/>
        <v>694055012.399256</v>
      </c>
      <c r="AI365" s="21">
        <f t="shared" si="103"/>
        <v>0.2734797020539513</v>
      </c>
      <c r="AJ365" s="21">
        <f t="shared" si="104"/>
        <v>0.38868806532703776</v>
      </c>
      <c r="AK365" s="21">
        <f t="shared" si="105"/>
        <v>0.500127120759588</v>
      </c>
      <c r="AL365" s="21">
        <f t="shared" si="106"/>
        <v>0.500127120759588</v>
      </c>
      <c r="AM365" s="21">
        <f t="shared" si="113"/>
        <v>1.162</v>
      </c>
    </row>
    <row r="366" spans="1:39" ht="12.75">
      <c r="A366" s="12" t="s">
        <v>769</v>
      </c>
      <c r="B366" s="13" t="s">
        <v>770</v>
      </c>
      <c r="C366" s="14" t="s">
        <v>684</v>
      </c>
      <c r="D366" s="15"/>
      <c r="E366" s="15"/>
      <c r="F366" s="33">
        <v>1989763300</v>
      </c>
      <c r="G366" s="31">
        <v>95.86</v>
      </c>
      <c r="H366" s="18">
        <f t="shared" si="107"/>
        <v>0.9586</v>
      </c>
      <c r="I366" s="16">
        <v>5474187.489999999</v>
      </c>
      <c r="J366" s="16">
        <v>351035.8</v>
      </c>
      <c r="L366" s="16">
        <v>303911.64</v>
      </c>
      <c r="M366" s="19">
        <f t="shared" si="108"/>
        <v>6129134.929999999</v>
      </c>
      <c r="N366" s="16">
        <v>4092488</v>
      </c>
      <c r="Q366" s="19">
        <f t="shared" si="109"/>
        <v>4092488</v>
      </c>
      <c r="R366" s="16">
        <v>5198540</v>
      </c>
      <c r="U366" s="20">
        <f t="shared" si="110"/>
        <v>5198540</v>
      </c>
      <c r="V366" s="19">
        <f t="shared" si="111"/>
        <v>15420162.93</v>
      </c>
      <c r="W366" s="21">
        <f t="shared" si="95"/>
        <v>0.2612642418321817</v>
      </c>
      <c r="X366" s="21">
        <f t="shared" si="112"/>
        <v>0</v>
      </c>
      <c r="Y366" s="21">
        <f t="shared" si="96"/>
        <v>0</v>
      </c>
      <c r="Z366" s="21">
        <f t="shared" si="97"/>
        <v>0.2612642418321817</v>
      </c>
      <c r="AA366" s="22">
        <f t="shared" si="98"/>
        <v>0.205677127525671</v>
      </c>
      <c r="AB366" s="22">
        <f t="shared" si="99"/>
        <v>0.30803336909470586</v>
      </c>
      <c r="AC366" s="23"/>
      <c r="AD366" s="22">
        <f t="shared" si="100"/>
        <v>0.7749747384525586</v>
      </c>
      <c r="AE366" s="32">
        <v>1543448.4577922078</v>
      </c>
      <c r="AF366" s="25">
        <f t="shared" si="101"/>
        <v>11961.335648925211</v>
      </c>
      <c r="AG366" s="26"/>
      <c r="AH366" s="27">
        <f t="shared" si="102"/>
        <v>2075697162.5286877</v>
      </c>
      <c r="AI366" s="21">
        <f t="shared" si="103"/>
        <v>0.295280787614185</v>
      </c>
      <c r="AJ366" s="21">
        <f t="shared" si="104"/>
        <v>0.19716209444610822</v>
      </c>
      <c r="AK366" s="21">
        <f t="shared" si="105"/>
        <v>0.2504479022203294</v>
      </c>
      <c r="AL366" s="21">
        <f t="shared" si="106"/>
        <v>0.2504479022203294</v>
      </c>
      <c r="AM366" s="21">
        <f t="shared" si="113"/>
        <v>0.742</v>
      </c>
    </row>
    <row r="367" spans="1:39" ht="12.75">
      <c r="A367" s="12" t="s">
        <v>771</v>
      </c>
      <c r="B367" s="13" t="s">
        <v>772</v>
      </c>
      <c r="C367" s="14" t="s">
        <v>684</v>
      </c>
      <c r="D367" s="15"/>
      <c r="E367" s="15"/>
      <c r="F367" s="33">
        <v>1001423693</v>
      </c>
      <c r="G367" s="31">
        <v>95.5</v>
      </c>
      <c r="H367" s="18">
        <f t="shared" si="107"/>
        <v>0.955</v>
      </c>
      <c r="I367" s="16">
        <v>2741342.8099999996</v>
      </c>
      <c r="J367" s="16">
        <v>175800.77</v>
      </c>
      <c r="L367" s="16">
        <v>152180.62</v>
      </c>
      <c r="M367" s="19">
        <f t="shared" si="108"/>
        <v>3069324.1999999997</v>
      </c>
      <c r="N367" s="16">
        <v>7504695</v>
      </c>
      <c r="O367" s="16">
        <v>4637949</v>
      </c>
      <c r="Q367" s="19">
        <f t="shared" si="109"/>
        <v>12142644</v>
      </c>
      <c r="R367" s="16">
        <v>6393226.78</v>
      </c>
      <c r="S367" s="16">
        <v>100000</v>
      </c>
      <c r="U367" s="20">
        <f t="shared" si="110"/>
        <v>6493226.78</v>
      </c>
      <c r="V367" s="19">
        <f t="shared" si="111"/>
        <v>21705194.98</v>
      </c>
      <c r="W367" s="21">
        <f t="shared" si="95"/>
        <v>0.6384137727805888</v>
      </c>
      <c r="X367" s="21">
        <f t="shared" si="112"/>
        <v>0</v>
      </c>
      <c r="Y367" s="21">
        <f t="shared" si="96"/>
        <v>0.009985783310201748</v>
      </c>
      <c r="Z367" s="21">
        <f t="shared" si="97"/>
        <v>0.6483995560907905</v>
      </c>
      <c r="AA367" s="22">
        <f t="shared" si="98"/>
        <v>1.212538117969214</v>
      </c>
      <c r="AB367" s="22">
        <f t="shared" si="99"/>
        <v>0.3064960636995833</v>
      </c>
      <c r="AC367" s="23"/>
      <c r="AD367" s="22">
        <f t="shared" si="100"/>
        <v>2.167433737759588</v>
      </c>
      <c r="AE367" s="32">
        <v>471316.8573607933</v>
      </c>
      <c r="AF367" s="25">
        <f t="shared" si="101"/>
        <v>10215.480578186067</v>
      </c>
      <c r="AG367" s="26"/>
      <c r="AH367" s="27">
        <f t="shared" si="102"/>
        <v>1048611196.8586388</v>
      </c>
      <c r="AI367" s="21">
        <f t="shared" si="103"/>
        <v>0.2927037408331021</v>
      </c>
      <c r="AJ367" s="21">
        <f t="shared" si="104"/>
        <v>1.1579739026605993</v>
      </c>
      <c r="AK367" s="21">
        <f t="shared" si="105"/>
        <v>0.6096851530054622</v>
      </c>
      <c r="AL367" s="21">
        <f t="shared" si="106"/>
        <v>0.6192215760667048</v>
      </c>
      <c r="AM367" s="21">
        <f t="shared" si="113"/>
        <v>2.07</v>
      </c>
    </row>
    <row r="368" spans="1:39" ht="12.75">
      <c r="A368" s="12" t="s">
        <v>773</v>
      </c>
      <c r="B368" s="13" t="s">
        <v>774</v>
      </c>
      <c r="C368" s="14" t="s">
        <v>684</v>
      </c>
      <c r="D368" s="15"/>
      <c r="E368" s="15"/>
      <c r="F368" s="33">
        <v>56847388</v>
      </c>
      <c r="G368" s="31">
        <v>104.32</v>
      </c>
      <c r="H368" s="18">
        <f t="shared" si="107"/>
        <v>1.0432</v>
      </c>
      <c r="I368" s="16">
        <v>165558.7</v>
      </c>
      <c r="J368" s="16">
        <v>10615.32</v>
      </c>
      <c r="K368" s="16">
        <v>3301.9</v>
      </c>
      <c r="L368" s="16">
        <v>9191.93</v>
      </c>
      <c r="M368" s="19">
        <f t="shared" si="108"/>
        <v>188667.85</v>
      </c>
      <c r="N368" s="16">
        <v>440913</v>
      </c>
      <c r="O368" s="16">
        <v>242436</v>
      </c>
      <c r="Q368" s="19">
        <f t="shared" si="109"/>
        <v>683349</v>
      </c>
      <c r="R368" s="16">
        <v>812522.05</v>
      </c>
      <c r="U368" s="20">
        <f t="shared" si="110"/>
        <v>812522.05</v>
      </c>
      <c r="V368" s="19">
        <f t="shared" si="111"/>
        <v>1684538.9</v>
      </c>
      <c r="W368" s="21">
        <f t="shared" si="95"/>
        <v>1.4293041045263153</v>
      </c>
      <c r="X368" s="21">
        <f t="shared" si="112"/>
        <v>0</v>
      </c>
      <c r="Y368" s="21">
        <f t="shared" si="96"/>
        <v>0</v>
      </c>
      <c r="Z368" s="21">
        <f t="shared" si="97"/>
        <v>1.4293041045263153</v>
      </c>
      <c r="AA368" s="22">
        <f t="shared" si="98"/>
        <v>1.2020763381423962</v>
      </c>
      <c r="AB368" s="22">
        <f t="shared" si="99"/>
        <v>0.33188481764544747</v>
      </c>
      <c r="AC368" s="23"/>
      <c r="AD368" s="22">
        <f t="shared" si="100"/>
        <v>2.963265260314159</v>
      </c>
      <c r="AE368" s="32">
        <v>167989.34426229508</v>
      </c>
      <c r="AF368" s="25">
        <f t="shared" si="101"/>
        <v>4977.969879554146</v>
      </c>
      <c r="AG368" s="26"/>
      <c r="AH368" s="27">
        <f t="shared" si="102"/>
        <v>54493278.374233134</v>
      </c>
      <c r="AI368" s="21">
        <f t="shared" si="103"/>
        <v>0.3462222417677308</v>
      </c>
      <c r="AJ368" s="21">
        <f t="shared" si="104"/>
        <v>1.2540060359501477</v>
      </c>
      <c r="AK368" s="21">
        <f t="shared" si="105"/>
        <v>1.491050041841852</v>
      </c>
      <c r="AL368" s="21">
        <f t="shared" si="106"/>
        <v>1.491050041841852</v>
      </c>
      <c r="AM368" s="21">
        <f t="shared" si="113"/>
        <v>3.091</v>
      </c>
    </row>
    <row r="369" spans="1:39" ht="12.75">
      <c r="A369" s="12" t="s">
        <v>775</v>
      </c>
      <c r="B369" s="13" t="s">
        <v>776</v>
      </c>
      <c r="C369" s="14" t="s">
        <v>684</v>
      </c>
      <c r="D369" s="15"/>
      <c r="E369" s="15"/>
      <c r="F369" s="33">
        <v>388790000</v>
      </c>
      <c r="G369" s="31">
        <v>106.08</v>
      </c>
      <c r="H369" s="18">
        <f t="shared" si="107"/>
        <v>1.0608</v>
      </c>
      <c r="I369" s="16">
        <v>1033233.45</v>
      </c>
      <c r="J369" s="16">
        <v>66276.24</v>
      </c>
      <c r="K369" s="16">
        <v>20608.41</v>
      </c>
      <c r="L369" s="16">
        <v>57348.83</v>
      </c>
      <c r="M369" s="19">
        <f t="shared" si="108"/>
        <v>1177466.93</v>
      </c>
      <c r="N369" s="16">
        <v>3022000</v>
      </c>
      <c r="Q369" s="19">
        <f t="shared" si="109"/>
        <v>3022000</v>
      </c>
      <c r="R369" s="16">
        <v>2289358.55</v>
      </c>
      <c r="U369" s="20">
        <f t="shared" si="110"/>
        <v>2289358.55</v>
      </c>
      <c r="V369" s="19">
        <f t="shared" si="111"/>
        <v>6488825.48</v>
      </c>
      <c r="W369" s="21">
        <f t="shared" si="95"/>
        <v>0.5888419326628771</v>
      </c>
      <c r="X369" s="21">
        <f t="shared" si="112"/>
        <v>0</v>
      </c>
      <c r="Y369" s="21">
        <f t="shared" si="96"/>
        <v>0</v>
      </c>
      <c r="Z369" s="21">
        <f t="shared" si="97"/>
        <v>0.5888419326628771</v>
      </c>
      <c r="AA369" s="22">
        <f t="shared" si="98"/>
        <v>0.7772833663417269</v>
      </c>
      <c r="AB369" s="22">
        <f t="shared" si="99"/>
        <v>0.302854222073613</v>
      </c>
      <c r="AC369" s="23"/>
      <c r="AD369" s="22">
        <f t="shared" si="100"/>
        <v>1.668979521078217</v>
      </c>
      <c r="AE369" s="32">
        <v>383840.3699673558</v>
      </c>
      <c r="AF369" s="25">
        <f t="shared" si="101"/>
        <v>6406.2171683860315</v>
      </c>
      <c r="AG369" s="26"/>
      <c r="AH369" s="27">
        <f t="shared" si="102"/>
        <v>366506410.25641024</v>
      </c>
      <c r="AI369" s="21">
        <f t="shared" si="103"/>
        <v>0.3212677587756887</v>
      </c>
      <c r="AJ369" s="21">
        <f t="shared" si="104"/>
        <v>0.8245421950153039</v>
      </c>
      <c r="AK369" s="21">
        <f t="shared" si="105"/>
        <v>0.62464352216878</v>
      </c>
      <c r="AL369" s="21">
        <f t="shared" si="106"/>
        <v>0.62464352216878</v>
      </c>
      <c r="AM369" s="21">
        <f t="shared" si="113"/>
        <v>1.771</v>
      </c>
    </row>
    <row r="370" spans="1:39" ht="12.75">
      <c r="A370" s="12" t="s">
        <v>777</v>
      </c>
      <c r="B370" s="13" t="s">
        <v>778</v>
      </c>
      <c r="C370" s="14" t="s">
        <v>684</v>
      </c>
      <c r="D370" s="15"/>
      <c r="E370" s="15"/>
      <c r="F370" s="33">
        <v>3399889500</v>
      </c>
      <c r="G370" s="31">
        <v>101.62</v>
      </c>
      <c r="H370" s="18">
        <f t="shared" si="107"/>
        <v>1.0162</v>
      </c>
      <c r="I370" s="16">
        <v>9154947.4</v>
      </c>
      <c r="L370" s="16">
        <v>508238.47</v>
      </c>
      <c r="M370" s="19">
        <f t="shared" si="108"/>
        <v>9663185.870000001</v>
      </c>
      <c r="N370" s="16">
        <v>6058552</v>
      </c>
      <c r="Q370" s="19">
        <f t="shared" si="109"/>
        <v>6058552</v>
      </c>
      <c r="R370" s="16">
        <v>5964753.62</v>
      </c>
      <c r="T370" s="16">
        <v>1122548</v>
      </c>
      <c r="U370" s="20">
        <f t="shared" si="110"/>
        <v>7087301.62</v>
      </c>
      <c r="V370" s="19">
        <f t="shared" si="111"/>
        <v>22809039.490000002</v>
      </c>
      <c r="W370" s="21">
        <f t="shared" si="95"/>
        <v>0.1754396317880331</v>
      </c>
      <c r="X370" s="21">
        <f t="shared" si="112"/>
        <v>0.03301719070575676</v>
      </c>
      <c r="Y370" s="21">
        <f t="shared" si="96"/>
        <v>0</v>
      </c>
      <c r="Z370" s="21">
        <f t="shared" si="97"/>
        <v>0.20845682249378988</v>
      </c>
      <c r="AA370" s="22">
        <f t="shared" si="98"/>
        <v>0.17819849733351628</v>
      </c>
      <c r="AB370" s="22">
        <f t="shared" si="99"/>
        <v>0.2842205862867014</v>
      </c>
      <c r="AC370" s="23"/>
      <c r="AD370" s="22">
        <f t="shared" si="100"/>
        <v>0.6708759061140076</v>
      </c>
      <c r="AE370" s="32">
        <v>1675274.405076679</v>
      </c>
      <c r="AF370" s="25">
        <f t="shared" si="101"/>
        <v>11239.012344954222</v>
      </c>
      <c r="AG370" s="26"/>
      <c r="AH370" s="27">
        <f t="shared" si="102"/>
        <v>3345689332.808502</v>
      </c>
      <c r="AI370" s="21">
        <f t="shared" si="103"/>
        <v>0.288824959784546</v>
      </c>
      <c r="AJ370" s="21">
        <f t="shared" si="104"/>
        <v>0.18108531299031924</v>
      </c>
      <c r="AK370" s="21">
        <f t="shared" si="105"/>
        <v>0.17828175382299927</v>
      </c>
      <c r="AL370" s="21">
        <f t="shared" si="106"/>
        <v>0.21183382301818926</v>
      </c>
      <c r="AM370" s="21">
        <f t="shared" si="113"/>
        <v>0.6819999999999999</v>
      </c>
    </row>
    <row r="371" spans="1:39" ht="12.75">
      <c r="A371" s="12" t="s">
        <v>779</v>
      </c>
      <c r="B371" s="13" t="s">
        <v>780</v>
      </c>
      <c r="C371" s="14" t="s">
        <v>684</v>
      </c>
      <c r="D371" s="15"/>
      <c r="E371" s="15"/>
      <c r="F371" s="33">
        <v>1155836700</v>
      </c>
      <c r="G371" s="31">
        <v>104.98</v>
      </c>
      <c r="H371" s="18">
        <f t="shared" si="107"/>
        <v>1.0498</v>
      </c>
      <c r="I371" s="16">
        <v>2888623.82</v>
      </c>
      <c r="J371" s="16">
        <v>185370.05</v>
      </c>
      <c r="L371" s="16">
        <v>160226.21</v>
      </c>
      <c r="M371" s="19">
        <f t="shared" si="108"/>
        <v>3234220.0799999996</v>
      </c>
      <c r="N371" s="16">
        <v>7549425</v>
      </c>
      <c r="Q371" s="19">
        <f t="shared" si="109"/>
        <v>7549425</v>
      </c>
      <c r="R371" s="16">
        <v>3887260.34</v>
      </c>
      <c r="S371" s="16">
        <v>115584</v>
      </c>
      <c r="U371" s="20">
        <f t="shared" si="110"/>
        <v>4002844.34</v>
      </c>
      <c r="V371" s="19">
        <f t="shared" si="111"/>
        <v>14786489.420000002</v>
      </c>
      <c r="W371" s="21">
        <f t="shared" si="95"/>
        <v>0.336315704458943</v>
      </c>
      <c r="X371" s="21">
        <f t="shared" si="112"/>
        <v>0</v>
      </c>
      <c r="Y371" s="21">
        <f t="shared" si="96"/>
        <v>0.010000028550745967</v>
      </c>
      <c r="Z371" s="21">
        <f t="shared" si="97"/>
        <v>0.346315733009689</v>
      </c>
      <c r="AA371" s="22">
        <f t="shared" si="98"/>
        <v>0.6531567132277423</v>
      </c>
      <c r="AB371" s="22">
        <f t="shared" si="99"/>
        <v>0.27981635121985654</v>
      </c>
      <c r="AC371" s="23"/>
      <c r="AD371" s="22">
        <f t="shared" si="100"/>
        <v>1.279288797457288</v>
      </c>
      <c r="AE371" s="32">
        <v>458147.88732394367</v>
      </c>
      <c r="AF371" s="25">
        <f t="shared" si="101"/>
        <v>5861.034598322449</v>
      </c>
      <c r="AG371" s="26"/>
      <c r="AH371" s="27">
        <f t="shared" si="102"/>
        <v>1101006572.6805105</v>
      </c>
      <c r="AI371" s="21">
        <f t="shared" si="103"/>
        <v>0.2937512055106054</v>
      </c>
      <c r="AJ371" s="21">
        <f t="shared" si="104"/>
        <v>0.6856839175464838</v>
      </c>
      <c r="AK371" s="21">
        <f t="shared" si="105"/>
        <v>0.3530642265409984</v>
      </c>
      <c r="AL371" s="21">
        <f t="shared" si="106"/>
        <v>0.3635622565135715</v>
      </c>
      <c r="AM371" s="21">
        <f t="shared" si="113"/>
        <v>1.3439999999999999</v>
      </c>
    </row>
    <row r="372" spans="1:39" ht="12.75">
      <c r="A372" s="12" t="s">
        <v>781</v>
      </c>
      <c r="B372" s="13" t="s">
        <v>782</v>
      </c>
      <c r="C372" s="14" t="s">
        <v>684</v>
      </c>
      <c r="D372" s="15"/>
      <c r="E372" s="15"/>
      <c r="F372" s="33">
        <v>402664408</v>
      </c>
      <c r="G372" s="31">
        <v>74.24</v>
      </c>
      <c r="H372" s="18">
        <f t="shared" si="107"/>
        <v>0.7424</v>
      </c>
      <c r="I372" s="16">
        <v>1427547.27</v>
      </c>
      <c r="J372" s="16">
        <v>91548.37</v>
      </c>
      <c r="K372" s="16">
        <v>28473.2</v>
      </c>
      <c r="L372" s="16">
        <v>79245.21</v>
      </c>
      <c r="M372" s="19">
        <f t="shared" si="108"/>
        <v>1626814.05</v>
      </c>
      <c r="N372" s="16">
        <v>5985425</v>
      </c>
      <c r="Q372" s="19">
        <f t="shared" si="109"/>
        <v>5985425</v>
      </c>
      <c r="R372" s="16">
        <v>5911972</v>
      </c>
      <c r="U372" s="20">
        <f t="shared" si="110"/>
        <v>5911972</v>
      </c>
      <c r="V372" s="19">
        <f t="shared" si="111"/>
        <v>13524211.049999999</v>
      </c>
      <c r="W372" s="21">
        <f t="shared" si="95"/>
        <v>1.4682132024939238</v>
      </c>
      <c r="X372" s="21">
        <f t="shared" si="112"/>
        <v>0</v>
      </c>
      <c r="Y372" s="21">
        <f t="shared" si="96"/>
        <v>0</v>
      </c>
      <c r="Z372" s="21">
        <f t="shared" si="97"/>
        <v>1.4682132024939238</v>
      </c>
      <c r="AA372" s="22">
        <f t="shared" si="98"/>
        <v>1.4864549438896522</v>
      </c>
      <c r="AB372" s="22">
        <f t="shared" si="99"/>
        <v>0.40401237797009365</v>
      </c>
      <c r="AC372" s="23"/>
      <c r="AD372" s="22">
        <f t="shared" si="100"/>
        <v>3.3586805243536695</v>
      </c>
      <c r="AE372" s="32">
        <v>166179.32715748416</v>
      </c>
      <c r="AF372" s="25">
        <f t="shared" si="101"/>
        <v>5581.432696740389</v>
      </c>
      <c r="AG372" s="26"/>
      <c r="AH372" s="27">
        <f t="shared" si="102"/>
        <v>542382015.0862069</v>
      </c>
      <c r="AI372" s="21">
        <f t="shared" si="103"/>
        <v>0.2999387894049975</v>
      </c>
      <c r="AJ372" s="21">
        <f t="shared" si="104"/>
        <v>1.1035441503436776</v>
      </c>
      <c r="AK372" s="21">
        <f t="shared" si="105"/>
        <v>1.0900014815314891</v>
      </c>
      <c r="AL372" s="21">
        <f t="shared" si="106"/>
        <v>1.0900014815314891</v>
      </c>
      <c r="AM372" s="21">
        <f t="shared" si="113"/>
        <v>2.494</v>
      </c>
    </row>
    <row r="373" spans="1:39" ht="12.75">
      <c r="A373" s="12" t="s">
        <v>783</v>
      </c>
      <c r="B373" s="13" t="s">
        <v>784</v>
      </c>
      <c r="C373" s="14" t="s">
        <v>684</v>
      </c>
      <c r="D373" s="15"/>
      <c r="E373" s="15"/>
      <c r="F373" s="33">
        <v>1192718962</v>
      </c>
      <c r="G373" s="31">
        <v>98.89</v>
      </c>
      <c r="H373" s="18">
        <f t="shared" si="107"/>
        <v>0.9889</v>
      </c>
      <c r="I373" s="16">
        <v>3396475.9599999995</v>
      </c>
      <c r="J373" s="16">
        <v>217816.8</v>
      </c>
      <c r="L373" s="16">
        <v>188563.04</v>
      </c>
      <c r="M373" s="19">
        <f t="shared" si="108"/>
        <v>3802855.7999999993</v>
      </c>
      <c r="O373" s="16">
        <v>19939125</v>
      </c>
      <c r="Q373" s="19">
        <f t="shared" si="109"/>
        <v>19939125</v>
      </c>
      <c r="R373" s="16">
        <v>2353449</v>
      </c>
      <c r="S373" s="16">
        <v>715000</v>
      </c>
      <c r="U373" s="20">
        <f t="shared" si="110"/>
        <v>3068449</v>
      </c>
      <c r="V373" s="19">
        <f t="shared" si="111"/>
        <v>26810429.8</v>
      </c>
      <c r="W373" s="21">
        <f t="shared" si="95"/>
        <v>0.19731798311092835</v>
      </c>
      <c r="X373" s="21">
        <f t="shared" si="112"/>
        <v>0</v>
      </c>
      <c r="Y373" s="21">
        <f t="shared" si="96"/>
        <v>0.05994706404273633</v>
      </c>
      <c r="Z373" s="21">
        <f t="shared" si="97"/>
        <v>0.2572650471536647</v>
      </c>
      <c r="AA373" s="22">
        <f t="shared" si="98"/>
        <v>1.671737067595979</v>
      </c>
      <c r="AB373" s="22">
        <f t="shared" si="99"/>
        <v>0.31883921704600177</v>
      </c>
      <c r="AC373" s="23"/>
      <c r="AD373" s="22">
        <f t="shared" si="100"/>
        <v>2.2478413317956454</v>
      </c>
      <c r="AE373" s="32">
        <v>454433.2365145228</v>
      </c>
      <c r="AF373" s="25">
        <f t="shared" si="101"/>
        <v>10214.938115790104</v>
      </c>
      <c r="AG373" s="26"/>
      <c r="AH373" s="27">
        <f t="shared" si="102"/>
        <v>1206106746.8904843</v>
      </c>
      <c r="AI373" s="21">
        <f t="shared" si="103"/>
        <v>0.3153001017367912</v>
      </c>
      <c r="AJ373" s="21">
        <f t="shared" si="104"/>
        <v>1.6531807861456638</v>
      </c>
      <c r="AK373" s="21">
        <f t="shared" si="105"/>
        <v>0.19512775349839706</v>
      </c>
      <c r="AL373" s="21">
        <f t="shared" si="106"/>
        <v>0.254409405130259</v>
      </c>
      <c r="AM373" s="21">
        <f t="shared" si="113"/>
        <v>2.222</v>
      </c>
    </row>
    <row r="374" spans="1:39" ht="12.75">
      <c r="A374" s="12" t="s">
        <v>785</v>
      </c>
      <c r="B374" s="13" t="s">
        <v>786</v>
      </c>
      <c r="C374" s="14" t="s">
        <v>684</v>
      </c>
      <c r="D374" s="15"/>
      <c r="E374" s="15"/>
      <c r="F374" s="33">
        <v>3711101868</v>
      </c>
      <c r="G374" s="31">
        <v>68.17</v>
      </c>
      <c r="H374" s="18">
        <f t="shared" si="107"/>
        <v>0.6817</v>
      </c>
      <c r="I374" s="16">
        <v>15265993.86</v>
      </c>
      <c r="J374" s="16">
        <v>979820.42</v>
      </c>
      <c r="L374" s="16">
        <v>847131.1</v>
      </c>
      <c r="M374" s="19">
        <f t="shared" si="108"/>
        <v>17092945.38</v>
      </c>
      <c r="N374" s="16">
        <v>60901558</v>
      </c>
      <c r="Q374" s="19">
        <f t="shared" si="109"/>
        <v>60901558</v>
      </c>
      <c r="R374" s="16">
        <v>25637110.29</v>
      </c>
      <c r="U374" s="20">
        <f t="shared" si="110"/>
        <v>25637110.29</v>
      </c>
      <c r="V374" s="19">
        <f t="shared" si="111"/>
        <v>103631613.66999999</v>
      </c>
      <c r="W374" s="21">
        <f t="shared" si="95"/>
        <v>0.6908220577576449</v>
      </c>
      <c r="X374" s="21">
        <f t="shared" si="112"/>
        <v>0</v>
      </c>
      <c r="Y374" s="21">
        <f t="shared" si="96"/>
        <v>0</v>
      </c>
      <c r="Z374" s="21">
        <f t="shared" si="97"/>
        <v>0.6908220577576449</v>
      </c>
      <c r="AA374" s="22">
        <f t="shared" si="98"/>
        <v>1.6410640334381679</v>
      </c>
      <c r="AB374" s="22">
        <f t="shared" si="99"/>
        <v>0.46058949573410085</v>
      </c>
      <c r="AC374" s="23"/>
      <c r="AD374" s="22">
        <f t="shared" si="100"/>
        <v>2.7924755869299136</v>
      </c>
      <c r="AE374" s="32">
        <v>303143.40962068236</v>
      </c>
      <c r="AF374" s="25">
        <f t="shared" si="101"/>
        <v>8465.205707044503</v>
      </c>
      <c r="AG374" s="26"/>
      <c r="AH374" s="27">
        <f t="shared" si="102"/>
        <v>5443893014.522517</v>
      </c>
      <c r="AI374" s="21">
        <f t="shared" si="103"/>
        <v>0.3139838592419366</v>
      </c>
      <c r="AJ374" s="21">
        <f t="shared" si="104"/>
        <v>1.1187133515947991</v>
      </c>
      <c r="AK374" s="21">
        <f t="shared" si="105"/>
        <v>0.4709333967733866</v>
      </c>
      <c r="AL374" s="21">
        <f t="shared" si="106"/>
        <v>0.4709333967733866</v>
      </c>
      <c r="AM374" s="21">
        <f t="shared" si="113"/>
        <v>1.904</v>
      </c>
    </row>
    <row r="375" spans="1:39" ht="12.75">
      <c r="A375" s="12" t="s">
        <v>787</v>
      </c>
      <c r="B375" s="13" t="s">
        <v>788</v>
      </c>
      <c r="C375" s="14" t="s">
        <v>684</v>
      </c>
      <c r="D375" s="15"/>
      <c r="E375" s="15"/>
      <c r="F375" s="33">
        <v>1122639005</v>
      </c>
      <c r="G375" s="31">
        <v>90.08</v>
      </c>
      <c r="H375" s="18">
        <f t="shared" si="107"/>
        <v>0.9007999999999999</v>
      </c>
      <c r="I375" s="16">
        <v>3482548.64</v>
      </c>
      <c r="J375" s="16">
        <v>223508.46</v>
      </c>
      <c r="L375" s="16">
        <v>193233.65</v>
      </c>
      <c r="M375" s="19">
        <f t="shared" si="108"/>
        <v>3899290.75</v>
      </c>
      <c r="N375" s="16">
        <v>9726748</v>
      </c>
      <c r="O375" s="16">
        <v>4802918</v>
      </c>
      <c r="Q375" s="19">
        <f t="shared" si="109"/>
        <v>14529666</v>
      </c>
      <c r="R375" s="16">
        <v>7512255.84</v>
      </c>
      <c r="U375" s="20">
        <f t="shared" si="110"/>
        <v>7512255.84</v>
      </c>
      <c r="V375" s="19">
        <f t="shared" si="111"/>
        <v>25941212.59</v>
      </c>
      <c r="W375" s="21">
        <f t="shared" si="95"/>
        <v>0.6691604163530733</v>
      </c>
      <c r="X375" s="21">
        <f t="shared" si="112"/>
        <v>0</v>
      </c>
      <c r="Y375" s="21">
        <f t="shared" si="96"/>
        <v>0</v>
      </c>
      <c r="Z375" s="21">
        <f t="shared" si="97"/>
        <v>0.6691604163530733</v>
      </c>
      <c r="AA375" s="22">
        <f t="shared" si="98"/>
        <v>1.2942420435498765</v>
      </c>
      <c r="AB375" s="22">
        <f t="shared" si="99"/>
        <v>0.34733255593591283</v>
      </c>
      <c r="AC375" s="23"/>
      <c r="AD375" s="22">
        <f t="shared" si="100"/>
        <v>2.310735015838863</v>
      </c>
      <c r="AE375" s="32">
        <v>383108.78348704433</v>
      </c>
      <c r="AF375" s="25">
        <f t="shared" si="101"/>
        <v>8852.628808789428</v>
      </c>
      <c r="AG375" s="26"/>
      <c r="AH375" s="27">
        <f t="shared" si="102"/>
        <v>1246268877.6642985</v>
      </c>
      <c r="AI375" s="21">
        <f t="shared" si="103"/>
        <v>0.3128771663870702</v>
      </c>
      <c r="AJ375" s="21">
        <f t="shared" si="104"/>
        <v>1.1658532328297286</v>
      </c>
      <c r="AK375" s="21">
        <f t="shared" si="105"/>
        <v>0.6027797030508484</v>
      </c>
      <c r="AL375" s="21">
        <f t="shared" si="106"/>
        <v>0.6027797030508484</v>
      </c>
      <c r="AM375" s="21">
        <f t="shared" si="113"/>
        <v>2.082</v>
      </c>
    </row>
    <row r="376" spans="1:39" ht="12.75">
      <c r="A376" s="12" t="s">
        <v>789</v>
      </c>
      <c r="B376" s="13" t="s">
        <v>790</v>
      </c>
      <c r="C376" s="14" t="s">
        <v>791</v>
      </c>
      <c r="D376" s="15"/>
      <c r="E376" s="15"/>
      <c r="F376" s="33">
        <v>1103740600</v>
      </c>
      <c r="G376" s="31">
        <v>101.7</v>
      </c>
      <c r="H376" s="18">
        <f t="shared" si="107"/>
        <v>1.0170000000000001</v>
      </c>
      <c r="I376" s="16">
        <v>2675438.12</v>
      </c>
      <c r="L376" s="16">
        <v>125850</v>
      </c>
      <c r="M376" s="19">
        <f t="shared" si="108"/>
        <v>2801288.12</v>
      </c>
      <c r="N376" s="16">
        <v>17495697</v>
      </c>
      <c r="Q376" s="19">
        <f t="shared" si="109"/>
        <v>17495697</v>
      </c>
      <c r="R376" s="16">
        <v>7896340.36</v>
      </c>
      <c r="T376" s="16">
        <v>367220.63</v>
      </c>
      <c r="U376" s="20">
        <f t="shared" si="110"/>
        <v>8263560.99</v>
      </c>
      <c r="V376" s="19">
        <f t="shared" si="111"/>
        <v>28560546.110000003</v>
      </c>
      <c r="W376" s="21">
        <f t="shared" si="95"/>
        <v>0.7154163179283248</v>
      </c>
      <c r="X376" s="21">
        <f t="shared" si="112"/>
        <v>0.03327055559974871</v>
      </c>
      <c r="Y376" s="21">
        <f t="shared" si="96"/>
        <v>0</v>
      </c>
      <c r="Z376" s="21">
        <f t="shared" si="97"/>
        <v>0.7486868735280735</v>
      </c>
      <c r="AA376" s="22">
        <f t="shared" si="98"/>
        <v>1.5851276105998093</v>
      </c>
      <c r="AB376" s="22">
        <f t="shared" si="99"/>
        <v>0.2537994996288077</v>
      </c>
      <c r="AC376" s="23"/>
      <c r="AD376" s="22">
        <f t="shared" si="100"/>
        <v>2.587613983756691</v>
      </c>
      <c r="AE376" s="32">
        <v>359013.582842725</v>
      </c>
      <c r="AF376" s="25">
        <f t="shared" si="101"/>
        <v>9289.885673224264</v>
      </c>
      <c r="AG376" s="26"/>
      <c r="AH376" s="27">
        <f t="shared" si="102"/>
        <v>1085290658.800393</v>
      </c>
      <c r="AI376" s="21">
        <f t="shared" si="103"/>
        <v>0.2581140911224975</v>
      </c>
      <c r="AJ376" s="21">
        <f t="shared" si="104"/>
        <v>1.6120747799800064</v>
      </c>
      <c r="AK376" s="21">
        <f t="shared" si="105"/>
        <v>0.7275783953331065</v>
      </c>
      <c r="AL376" s="21">
        <f t="shared" si="106"/>
        <v>0.761414550378051</v>
      </c>
      <c r="AM376" s="21">
        <f t="shared" si="113"/>
        <v>2.6310000000000002</v>
      </c>
    </row>
    <row r="377" spans="1:39" ht="12.75">
      <c r="A377" s="12" t="s">
        <v>792</v>
      </c>
      <c r="B377" s="13" t="s">
        <v>793</v>
      </c>
      <c r="C377" s="14" t="s">
        <v>791</v>
      </c>
      <c r="D377" s="15"/>
      <c r="E377" s="15"/>
      <c r="F377" s="33">
        <v>957942700</v>
      </c>
      <c r="G377" s="31">
        <v>103.68</v>
      </c>
      <c r="H377" s="18">
        <f t="shared" si="107"/>
        <v>1.0368000000000002</v>
      </c>
      <c r="I377" s="16">
        <v>2290469.38</v>
      </c>
      <c r="L377" s="16">
        <v>107631.44</v>
      </c>
      <c r="M377" s="19">
        <f t="shared" si="108"/>
        <v>2398100.82</v>
      </c>
      <c r="N377" s="16">
        <v>12155230</v>
      </c>
      <c r="Q377" s="19">
        <f t="shared" si="109"/>
        <v>12155230</v>
      </c>
      <c r="R377" s="16">
        <v>3468045.26</v>
      </c>
      <c r="S377" s="16">
        <v>287382.81</v>
      </c>
      <c r="U377" s="20">
        <f t="shared" si="110"/>
        <v>3755428.07</v>
      </c>
      <c r="V377" s="19">
        <f t="shared" si="111"/>
        <v>18308758.89</v>
      </c>
      <c r="W377" s="21">
        <f t="shared" si="95"/>
        <v>0.3620305536020056</v>
      </c>
      <c r="X377" s="21">
        <f t="shared" si="112"/>
        <v>0</v>
      </c>
      <c r="Y377" s="21">
        <f t="shared" si="96"/>
        <v>0.03</v>
      </c>
      <c r="Z377" s="21">
        <f t="shared" si="97"/>
        <v>0.3920305536020056</v>
      </c>
      <c r="AA377" s="22">
        <f t="shared" si="98"/>
        <v>1.2688890473302838</v>
      </c>
      <c r="AB377" s="22">
        <f t="shared" si="99"/>
        <v>0.2503386496916778</v>
      </c>
      <c r="AC377" s="23"/>
      <c r="AD377" s="22">
        <f t="shared" si="100"/>
        <v>1.9112582506239675</v>
      </c>
      <c r="AE377" s="32">
        <v>593534.0273259596</v>
      </c>
      <c r="AF377" s="25">
        <f t="shared" si="101"/>
        <v>11343.968067528118</v>
      </c>
      <c r="AG377" s="26"/>
      <c r="AH377" s="27">
        <f t="shared" si="102"/>
        <v>923941647.376543</v>
      </c>
      <c r="AI377" s="21">
        <f t="shared" si="103"/>
        <v>0.2595511120003316</v>
      </c>
      <c r="AJ377" s="21">
        <f t="shared" si="104"/>
        <v>1.3155841642720387</v>
      </c>
      <c r="AK377" s="21">
        <f t="shared" si="105"/>
        <v>0.3753532779745595</v>
      </c>
      <c r="AL377" s="21">
        <f t="shared" si="106"/>
        <v>0.4064572779745595</v>
      </c>
      <c r="AM377" s="21">
        <f t="shared" si="113"/>
        <v>1.9820000000000002</v>
      </c>
    </row>
    <row r="378" spans="1:39" ht="12.75">
      <c r="A378" s="12" t="s">
        <v>794</v>
      </c>
      <c r="B378" s="13" t="s">
        <v>795</v>
      </c>
      <c r="C378" s="14" t="s">
        <v>791</v>
      </c>
      <c r="D378" s="15"/>
      <c r="E378" s="15"/>
      <c r="F378" s="33">
        <v>749474173</v>
      </c>
      <c r="G378" s="31">
        <v>78.51</v>
      </c>
      <c r="H378" s="18">
        <f t="shared" si="107"/>
        <v>0.7851</v>
      </c>
      <c r="I378" s="16">
        <v>2378558.05</v>
      </c>
      <c r="L378" s="16">
        <v>110980.78</v>
      </c>
      <c r="M378" s="19">
        <f t="shared" si="108"/>
        <v>2489538.8299999996</v>
      </c>
      <c r="N378" s="16">
        <v>14668331</v>
      </c>
      <c r="Q378" s="19">
        <f t="shared" si="109"/>
        <v>14668331</v>
      </c>
      <c r="R378" s="16">
        <v>6423015.01</v>
      </c>
      <c r="T378" s="16">
        <v>328838.36</v>
      </c>
      <c r="U378" s="20">
        <f t="shared" si="110"/>
        <v>6751853.37</v>
      </c>
      <c r="V378" s="19">
        <f t="shared" si="111"/>
        <v>23909723.200000003</v>
      </c>
      <c r="W378" s="21">
        <f t="shared" si="95"/>
        <v>0.8570028483156282</v>
      </c>
      <c r="X378" s="21">
        <f t="shared" si="112"/>
        <v>0.04387587616044509</v>
      </c>
      <c r="Y378" s="21">
        <f t="shared" si="96"/>
        <v>0</v>
      </c>
      <c r="Z378" s="21">
        <f t="shared" si="97"/>
        <v>0.9008787244760735</v>
      </c>
      <c r="AA378" s="22">
        <f t="shared" si="98"/>
        <v>1.9571496294909685</v>
      </c>
      <c r="AB378" s="22">
        <f t="shared" si="99"/>
        <v>0.3321713969188368</v>
      </c>
      <c r="AC378" s="23"/>
      <c r="AD378" s="22">
        <f t="shared" si="100"/>
        <v>3.190199750885879</v>
      </c>
      <c r="AE378" s="32">
        <v>251612.21945137158</v>
      </c>
      <c r="AF378" s="25">
        <f t="shared" si="101"/>
        <v>8026.932398136088</v>
      </c>
      <c r="AG378" s="26"/>
      <c r="AH378" s="27">
        <f t="shared" si="102"/>
        <v>954622561.4571391</v>
      </c>
      <c r="AI378" s="21">
        <f t="shared" si="103"/>
        <v>0.26078776372097884</v>
      </c>
      <c r="AJ378" s="21">
        <f t="shared" si="104"/>
        <v>1.5365581741133596</v>
      </c>
      <c r="AK378" s="21">
        <f t="shared" si="105"/>
        <v>0.6728329362125999</v>
      </c>
      <c r="AL378" s="21">
        <f t="shared" si="106"/>
        <v>0.7072798865861654</v>
      </c>
      <c r="AM378" s="21">
        <f t="shared" si="113"/>
        <v>2.505</v>
      </c>
    </row>
    <row r="379" spans="1:39" ht="12.75">
      <c r="A379" s="12" t="s">
        <v>796</v>
      </c>
      <c r="B379" s="13" t="s">
        <v>797</v>
      </c>
      <c r="C379" s="14" t="s">
        <v>791</v>
      </c>
      <c r="D379" s="15"/>
      <c r="E379" s="15"/>
      <c r="F379" s="33">
        <v>2056543173</v>
      </c>
      <c r="G379" s="31">
        <v>90.44</v>
      </c>
      <c r="H379" s="18">
        <f t="shared" si="107"/>
        <v>0.9044</v>
      </c>
      <c r="I379" s="16">
        <v>5538178.380000001</v>
      </c>
      <c r="L379" s="16">
        <v>260082.05</v>
      </c>
      <c r="M379" s="19">
        <f t="shared" si="108"/>
        <v>5798260.430000001</v>
      </c>
      <c r="N379" s="16">
        <v>0</v>
      </c>
      <c r="O379" s="16">
        <v>24279806</v>
      </c>
      <c r="Q379" s="19">
        <f t="shared" si="109"/>
        <v>24279806</v>
      </c>
      <c r="R379" s="16">
        <v>7405385.71</v>
      </c>
      <c r="S379" s="16">
        <v>102827.16</v>
      </c>
      <c r="T379" s="16">
        <v>812246</v>
      </c>
      <c r="U379" s="20">
        <f t="shared" si="110"/>
        <v>8320458.87</v>
      </c>
      <c r="V379" s="19">
        <f t="shared" si="111"/>
        <v>38398525.300000004</v>
      </c>
      <c r="W379" s="21">
        <f t="shared" si="95"/>
        <v>0.3600889982385991</v>
      </c>
      <c r="X379" s="21">
        <f t="shared" si="112"/>
        <v>0.03949569406875758</v>
      </c>
      <c r="Y379" s="21">
        <f t="shared" si="96"/>
        <v>0.005000000065644136</v>
      </c>
      <c r="Z379" s="21">
        <f t="shared" si="97"/>
        <v>0.40458469237300076</v>
      </c>
      <c r="AA379" s="22">
        <f t="shared" si="98"/>
        <v>1.1806125112647952</v>
      </c>
      <c r="AB379" s="22">
        <f t="shared" si="99"/>
        <v>0.28194207182831654</v>
      </c>
      <c r="AC379" s="23"/>
      <c r="AD379" s="22">
        <f t="shared" si="100"/>
        <v>1.8671392754661127</v>
      </c>
      <c r="AE379" s="32">
        <v>660327.1614100186</v>
      </c>
      <c r="AF379" s="25">
        <f t="shared" si="101"/>
        <v>12329.227777256969</v>
      </c>
      <c r="AG379" s="26"/>
      <c r="AH379" s="27">
        <f t="shared" si="102"/>
        <v>2273930974.126493</v>
      </c>
      <c r="AI379" s="21">
        <f t="shared" si="103"/>
        <v>0.2549884097615295</v>
      </c>
      <c r="AJ379" s="21">
        <f t="shared" si="104"/>
        <v>1.0677459551878805</v>
      </c>
      <c r="AK379" s="21">
        <f t="shared" si="105"/>
        <v>0.32566449000698894</v>
      </c>
      <c r="AL379" s="21">
        <f t="shared" si="106"/>
        <v>0.3659063957821419</v>
      </c>
      <c r="AM379" s="21">
        <f t="shared" si="113"/>
        <v>1.689</v>
      </c>
    </row>
    <row r="380" spans="1:39" ht="12.75">
      <c r="A380" s="12" t="s">
        <v>798</v>
      </c>
      <c r="B380" s="13" t="s">
        <v>799</v>
      </c>
      <c r="C380" s="14" t="s">
        <v>791</v>
      </c>
      <c r="D380" s="15"/>
      <c r="E380" s="15"/>
      <c r="F380" s="33">
        <v>3012610402</v>
      </c>
      <c r="G380" s="31">
        <v>92.92</v>
      </c>
      <c r="H380" s="18">
        <f t="shared" si="107"/>
        <v>0.9292</v>
      </c>
      <c r="I380" s="16">
        <v>7818508.34</v>
      </c>
      <c r="L380" s="16">
        <v>366028.28</v>
      </c>
      <c r="M380" s="19">
        <f t="shared" si="108"/>
        <v>8184536.62</v>
      </c>
      <c r="N380" s="16">
        <v>0</v>
      </c>
      <c r="O380" s="16">
        <v>33397622</v>
      </c>
      <c r="Q380" s="19">
        <f t="shared" si="109"/>
        <v>33397622</v>
      </c>
      <c r="R380" s="16">
        <v>8585972.92</v>
      </c>
      <c r="S380" s="16">
        <v>150550.16</v>
      </c>
      <c r="T380" s="16">
        <v>987535.05</v>
      </c>
      <c r="U380" s="20">
        <f t="shared" si="110"/>
        <v>9724058.13</v>
      </c>
      <c r="V380" s="19">
        <f t="shared" si="111"/>
        <v>51306216.75</v>
      </c>
      <c r="W380" s="21">
        <f t="shared" si="95"/>
        <v>0.2850011045006011</v>
      </c>
      <c r="X380" s="21">
        <f t="shared" si="112"/>
        <v>0.03278004515102249</v>
      </c>
      <c r="Y380" s="21">
        <f t="shared" si="96"/>
        <v>0.0049973325425701695</v>
      </c>
      <c r="Z380" s="21">
        <f t="shared" si="97"/>
        <v>0.3227784821941938</v>
      </c>
      <c r="AA380" s="22">
        <f t="shared" si="98"/>
        <v>1.1085941274659383</v>
      </c>
      <c r="AB380" s="22">
        <f t="shared" si="99"/>
        <v>0.2716759065349599</v>
      </c>
      <c r="AC380" s="23"/>
      <c r="AD380" s="22">
        <f t="shared" si="100"/>
        <v>1.7030485161950923</v>
      </c>
      <c r="AE380" s="32">
        <v>754957.9628132579</v>
      </c>
      <c r="AF380" s="25">
        <f t="shared" si="101"/>
        <v>12857.300383587886</v>
      </c>
      <c r="AG380" s="26"/>
      <c r="AH380" s="27">
        <f t="shared" si="102"/>
        <v>3242154974.17133</v>
      </c>
      <c r="AI380" s="21">
        <f t="shared" si="103"/>
        <v>0.25244125235228476</v>
      </c>
      <c r="AJ380" s="21">
        <f t="shared" si="104"/>
        <v>1.0301056632413501</v>
      </c>
      <c r="AK380" s="21">
        <f t="shared" si="105"/>
        <v>0.2648230263019586</v>
      </c>
      <c r="AL380" s="21">
        <f t="shared" si="106"/>
        <v>0.2999257656548449</v>
      </c>
      <c r="AM380" s="21">
        <f t="shared" si="113"/>
        <v>1.582</v>
      </c>
    </row>
    <row r="381" spans="1:39" ht="12.75">
      <c r="A381" s="12" t="s">
        <v>800</v>
      </c>
      <c r="B381" s="13" t="s">
        <v>801</v>
      </c>
      <c r="C381" s="14" t="s">
        <v>791</v>
      </c>
      <c r="D381" s="30"/>
      <c r="E381" s="15"/>
      <c r="F381" s="33">
        <v>369085300</v>
      </c>
      <c r="G381" s="31">
        <v>96.1</v>
      </c>
      <c r="H381" s="18">
        <f t="shared" si="107"/>
        <v>0.961</v>
      </c>
      <c r="I381" s="16">
        <v>969850.76</v>
      </c>
      <c r="L381" s="16">
        <v>45692.27</v>
      </c>
      <c r="M381" s="19">
        <f t="shared" si="108"/>
        <v>1015543.03</v>
      </c>
      <c r="N381" s="16">
        <v>3540760</v>
      </c>
      <c r="O381" s="16">
        <v>1476550</v>
      </c>
      <c r="Q381" s="19">
        <f t="shared" si="109"/>
        <v>5017310</v>
      </c>
      <c r="R381" s="16">
        <v>3161875.25</v>
      </c>
      <c r="S381" s="16">
        <v>36908.53</v>
      </c>
      <c r="T381" s="16">
        <v>134017.04</v>
      </c>
      <c r="U381" s="20">
        <f t="shared" si="110"/>
        <v>3332800.82</v>
      </c>
      <c r="V381" s="19">
        <f t="shared" si="111"/>
        <v>9365653.85</v>
      </c>
      <c r="W381" s="21">
        <f t="shared" si="95"/>
        <v>0.8566787271126756</v>
      </c>
      <c r="X381" s="21">
        <f t="shared" si="112"/>
        <v>0.036310587281585045</v>
      </c>
      <c r="Y381" s="21">
        <f t="shared" si="96"/>
        <v>0.009999999999999998</v>
      </c>
      <c r="Z381" s="21">
        <f t="shared" si="97"/>
        <v>0.9029893143942604</v>
      </c>
      <c r="AA381" s="22">
        <f t="shared" si="98"/>
        <v>1.3593903631491149</v>
      </c>
      <c r="AB381" s="22">
        <f t="shared" si="99"/>
        <v>0.2751513078413039</v>
      </c>
      <c r="AC381" s="23"/>
      <c r="AD381" s="22">
        <f t="shared" si="100"/>
        <v>2.5375309853846795</v>
      </c>
      <c r="AE381" s="32">
        <v>445998.71794871794</v>
      </c>
      <c r="AF381" s="25">
        <f t="shared" si="101"/>
        <v>11317.355662367141</v>
      </c>
      <c r="AG381" s="26"/>
      <c r="AH381" s="27">
        <f t="shared" si="102"/>
        <v>384063787.7211238</v>
      </c>
      <c r="AI381" s="21">
        <f t="shared" si="103"/>
        <v>0.26442040683549306</v>
      </c>
      <c r="AJ381" s="21">
        <f t="shared" si="104"/>
        <v>1.3063741389862995</v>
      </c>
      <c r="AK381" s="21">
        <f t="shared" si="105"/>
        <v>0.8232682567552811</v>
      </c>
      <c r="AL381" s="21">
        <f t="shared" si="106"/>
        <v>0.8677727311328844</v>
      </c>
      <c r="AM381" s="21">
        <f t="shared" si="113"/>
        <v>2.438</v>
      </c>
    </row>
    <row r="382" spans="1:39" ht="12.75">
      <c r="A382" s="12" t="s">
        <v>802</v>
      </c>
      <c r="B382" s="13" t="s">
        <v>803</v>
      </c>
      <c r="C382" s="14" t="s">
        <v>791</v>
      </c>
      <c r="D382" s="15"/>
      <c r="E382" s="15"/>
      <c r="F382" s="33">
        <v>1821277829</v>
      </c>
      <c r="G382" s="31">
        <v>96.18</v>
      </c>
      <c r="H382" s="18">
        <f t="shared" si="107"/>
        <v>0.9618000000000001</v>
      </c>
      <c r="I382" s="16">
        <v>4619137.4399999995</v>
      </c>
      <c r="L382" s="16">
        <v>217504.84</v>
      </c>
      <c r="M382" s="19">
        <f t="shared" si="108"/>
        <v>4836642.279999999</v>
      </c>
      <c r="N382" s="16">
        <v>16996459</v>
      </c>
      <c r="O382" s="16">
        <v>9928836</v>
      </c>
      <c r="Q382" s="19">
        <f t="shared" si="109"/>
        <v>26925295</v>
      </c>
      <c r="R382" s="16">
        <v>8501128.75</v>
      </c>
      <c r="S382" s="16">
        <v>364256</v>
      </c>
      <c r="T382" s="16">
        <v>642182.29</v>
      </c>
      <c r="U382" s="20">
        <f t="shared" si="110"/>
        <v>9507567.04</v>
      </c>
      <c r="V382" s="19">
        <f t="shared" si="111"/>
        <v>41269504.32</v>
      </c>
      <c r="W382" s="21">
        <f t="shared" si="95"/>
        <v>0.4667672671701974</v>
      </c>
      <c r="X382" s="21">
        <f t="shared" si="112"/>
        <v>0.03525998503768093</v>
      </c>
      <c r="Y382" s="21">
        <f t="shared" si="96"/>
        <v>0.02000002384040442</v>
      </c>
      <c r="Z382" s="21">
        <f t="shared" si="97"/>
        <v>0.5220272760482827</v>
      </c>
      <c r="AA382" s="22">
        <f t="shared" si="98"/>
        <v>1.4783738412268346</v>
      </c>
      <c r="AB382" s="22">
        <f t="shared" si="99"/>
        <v>0.2655631229341671</v>
      </c>
      <c r="AC382" s="23"/>
      <c r="AD382" s="22">
        <f t="shared" si="100"/>
        <v>2.2659642402092848</v>
      </c>
      <c r="AE382" s="32">
        <v>666676.3788512743</v>
      </c>
      <c r="AF382" s="25">
        <f t="shared" si="101"/>
        <v>15106.64834269205</v>
      </c>
      <c r="AG382" s="26"/>
      <c r="AH382" s="27">
        <f t="shared" si="102"/>
        <v>1893613879.1848614</v>
      </c>
      <c r="AI382" s="21">
        <f t="shared" si="103"/>
        <v>0.25541861163808194</v>
      </c>
      <c r="AJ382" s="21">
        <f t="shared" si="104"/>
        <v>1.4218999604919698</v>
      </c>
      <c r="AK382" s="21">
        <f t="shared" si="105"/>
        <v>0.4489367575642959</v>
      </c>
      <c r="AL382" s="21">
        <f t="shared" si="106"/>
        <v>0.5020858341032384</v>
      </c>
      <c r="AM382" s="21">
        <f t="shared" si="113"/>
        <v>2.1790000000000003</v>
      </c>
    </row>
    <row r="383" spans="1:39" ht="12.75">
      <c r="A383" s="12" t="s">
        <v>804</v>
      </c>
      <c r="B383" s="13" t="s">
        <v>805</v>
      </c>
      <c r="C383" s="14" t="s">
        <v>791</v>
      </c>
      <c r="D383" s="15"/>
      <c r="E383" s="15"/>
      <c r="F383" s="33">
        <v>2253332800</v>
      </c>
      <c r="G383" s="31">
        <v>71.26</v>
      </c>
      <c r="H383" s="18">
        <f t="shared" si="107"/>
        <v>0.7126</v>
      </c>
      <c r="I383" s="16">
        <v>7791745.21</v>
      </c>
      <c r="L383" s="16">
        <v>367193.68</v>
      </c>
      <c r="M383" s="19">
        <f t="shared" si="108"/>
        <v>8158938.89</v>
      </c>
      <c r="N383" s="16">
        <v>26477795</v>
      </c>
      <c r="O383" s="16">
        <v>19188269</v>
      </c>
      <c r="Q383" s="19">
        <f t="shared" si="109"/>
        <v>45666064</v>
      </c>
      <c r="R383" s="16">
        <v>11385513.95</v>
      </c>
      <c r="S383" s="16">
        <v>680000</v>
      </c>
      <c r="T383" s="16">
        <v>1082851.07</v>
      </c>
      <c r="U383" s="20">
        <f t="shared" si="110"/>
        <v>13148365.02</v>
      </c>
      <c r="V383" s="19">
        <f t="shared" si="111"/>
        <v>66973367.91</v>
      </c>
      <c r="W383" s="21">
        <f t="shared" si="95"/>
        <v>0.5052744073134692</v>
      </c>
      <c r="X383" s="21">
        <f t="shared" si="112"/>
        <v>0.04805553223207864</v>
      </c>
      <c r="Y383" s="21">
        <f t="shared" si="96"/>
        <v>0.030177521935508152</v>
      </c>
      <c r="Z383" s="21">
        <f t="shared" si="97"/>
        <v>0.5835074614810559</v>
      </c>
      <c r="AA383" s="22">
        <f t="shared" si="98"/>
        <v>2.0266009530416453</v>
      </c>
      <c r="AB383" s="22">
        <f t="shared" si="99"/>
        <v>0.3620831725344787</v>
      </c>
      <c r="AC383" s="23"/>
      <c r="AD383" s="22">
        <f t="shared" si="100"/>
        <v>2.9721915870571802</v>
      </c>
      <c r="AE383" s="32">
        <v>307327.8213035506</v>
      </c>
      <c r="AF383" s="25">
        <f t="shared" si="101"/>
        <v>9134.371649470257</v>
      </c>
      <c r="AG383" s="26"/>
      <c r="AH383" s="27">
        <f t="shared" si="102"/>
        <v>3162128543.362335</v>
      </c>
      <c r="AI383" s="21">
        <f t="shared" si="103"/>
        <v>0.2580204687480695</v>
      </c>
      <c r="AJ383" s="21">
        <f t="shared" si="104"/>
        <v>1.4441558391374767</v>
      </c>
      <c r="AK383" s="21">
        <f t="shared" si="105"/>
        <v>0.3600585426515781</v>
      </c>
      <c r="AL383" s="21">
        <f t="shared" si="106"/>
        <v>0.41580741705140045</v>
      </c>
      <c r="AM383" s="21">
        <f t="shared" si="113"/>
        <v>2.118</v>
      </c>
    </row>
    <row r="384" spans="1:39" ht="12.75">
      <c r="A384" s="12" t="s">
        <v>806</v>
      </c>
      <c r="B384" s="13" t="s">
        <v>807</v>
      </c>
      <c r="C384" s="14" t="s">
        <v>791</v>
      </c>
      <c r="D384" s="15"/>
      <c r="E384" s="15"/>
      <c r="F384" s="33">
        <v>1478210300</v>
      </c>
      <c r="G384" s="31">
        <v>109.91</v>
      </c>
      <c r="H384" s="18">
        <f t="shared" si="107"/>
        <v>1.0991</v>
      </c>
      <c r="I384" s="16">
        <v>3225112.87</v>
      </c>
      <c r="L384" s="16">
        <v>150822.49</v>
      </c>
      <c r="M384" s="19">
        <f t="shared" si="108"/>
        <v>3375935.3600000003</v>
      </c>
      <c r="N384" s="16">
        <v>12921693</v>
      </c>
      <c r="Q384" s="19">
        <f t="shared" si="109"/>
        <v>12921693</v>
      </c>
      <c r="R384" s="16">
        <v>12618601.22</v>
      </c>
      <c r="T384" s="16">
        <v>446168.7</v>
      </c>
      <c r="U384" s="20">
        <f t="shared" si="110"/>
        <v>13064769.92</v>
      </c>
      <c r="V384" s="19">
        <f t="shared" si="111"/>
        <v>29362398.28</v>
      </c>
      <c r="W384" s="21">
        <f t="shared" si="95"/>
        <v>0.8536404610358891</v>
      </c>
      <c r="X384" s="21">
        <f t="shared" si="112"/>
        <v>0.030183032820160976</v>
      </c>
      <c r="Y384" s="21">
        <f t="shared" si="96"/>
        <v>0</v>
      </c>
      <c r="Z384" s="21">
        <f t="shared" si="97"/>
        <v>0.8838234938560501</v>
      </c>
      <c r="AA384" s="22">
        <f t="shared" si="98"/>
        <v>0.8741444299231307</v>
      </c>
      <c r="AB384" s="22">
        <f t="shared" si="99"/>
        <v>0.2283799104904086</v>
      </c>
      <c r="AC384" s="23"/>
      <c r="AD384" s="22">
        <f t="shared" si="100"/>
        <v>1.9863478342695897</v>
      </c>
      <c r="AE384" s="32">
        <v>283301.98237885465</v>
      </c>
      <c r="AF384" s="25">
        <f t="shared" si="101"/>
        <v>5627.362791425194</v>
      </c>
      <c r="AG384" s="26"/>
      <c r="AH384" s="27">
        <f t="shared" si="102"/>
        <v>1344927941.0426712</v>
      </c>
      <c r="AI384" s="21">
        <f t="shared" si="103"/>
        <v>0.2510123596200081</v>
      </c>
      <c r="AJ384" s="21">
        <f t="shared" si="104"/>
        <v>0.960772142928513</v>
      </c>
      <c r="AK384" s="21">
        <f t="shared" si="105"/>
        <v>0.9382362307245459</v>
      </c>
      <c r="AL384" s="21">
        <f t="shared" si="106"/>
        <v>0.9714104020971847</v>
      </c>
      <c r="AM384" s="21">
        <f t="shared" si="113"/>
        <v>2.183</v>
      </c>
    </row>
    <row r="385" spans="1:39" ht="12.75">
      <c r="A385" s="12" t="s">
        <v>808</v>
      </c>
      <c r="B385" s="13" t="s">
        <v>809</v>
      </c>
      <c r="C385" s="14" t="s">
        <v>791</v>
      </c>
      <c r="D385" s="15"/>
      <c r="E385" s="15"/>
      <c r="F385" s="33">
        <v>2465071934</v>
      </c>
      <c r="G385" s="31">
        <v>71.55</v>
      </c>
      <c r="H385" s="18">
        <f t="shared" si="107"/>
        <v>0.7155</v>
      </c>
      <c r="I385" s="16">
        <v>8280779.890000001</v>
      </c>
      <c r="L385" s="16">
        <v>389716.43</v>
      </c>
      <c r="M385" s="19">
        <f t="shared" si="108"/>
        <v>8670496.32</v>
      </c>
      <c r="N385" s="16">
        <v>17428821</v>
      </c>
      <c r="O385" s="16">
        <v>10612377</v>
      </c>
      <c r="Q385" s="19">
        <f t="shared" si="109"/>
        <v>28041198</v>
      </c>
      <c r="R385" s="16">
        <v>13313524.6</v>
      </c>
      <c r="S385" s="16">
        <v>246427</v>
      </c>
      <c r="T385" s="16">
        <v>1137195</v>
      </c>
      <c r="U385" s="20">
        <f t="shared" si="110"/>
        <v>14697146.6</v>
      </c>
      <c r="V385" s="19">
        <f t="shared" si="111"/>
        <v>51408840.92</v>
      </c>
      <c r="W385" s="21">
        <f t="shared" si="95"/>
        <v>0.5400866569600073</v>
      </c>
      <c r="X385" s="21">
        <f t="shared" si="112"/>
        <v>0.046132325159156995</v>
      </c>
      <c r="Y385" s="21">
        <f t="shared" si="96"/>
        <v>0.00999674681298773</v>
      </c>
      <c r="Z385" s="21">
        <f t="shared" si="97"/>
        <v>0.5962157289321521</v>
      </c>
      <c r="AA385" s="22">
        <f t="shared" si="98"/>
        <v>1.1375407594900637</v>
      </c>
      <c r="AB385" s="22">
        <f t="shared" si="99"/>
        <v>0.351734008262008</v>
      </c>
      <c r="AC385" s="23"/>
      <c r="AD385" s="22">
        <f t="shared" si="100"/>
        <v>2.085490496684224</v>
      </c>
      <c r="AE385" s="32">
        <v>361788.9171326894</v>
      </c>
      <c r="AF385" s="25">
        <f t="shared" si="101"/>
        <v>7545.073484859</v>
      </c>
      <c r="AG385" s="26"/>
      <c r="AH385" s="27">
        <f t="shared" si="102"/>
        <v>3445243793.1516423</v>
      </c>
      <c r="AI385" s="21">
        <f t="shared" si="103"/>
        <v>0.2516656829114667</v>
      </c>
      <c r="AJ385" s="21">
        <f t="shared" si="104"/>
        <v>0.8139104134151405</v>
      </c>
      <c r="AK385" s="21">
        <f t="shared" si="105"/>
        <v>0.38643200305488523</v>
      </c>
      <c r="AL385" s="21">
        <f t="shared" si="106"/>
        <v>0.4265923540509548</v>
      </c>
      <c r="AM385" s="21">
        <f t="shared" si="113"/>
        <v>1.4929999999999999</v>
      </c>
    </row>
    <row r="386" spans="1:39" ht="12.75">
      <c r="A386" s="12" t="s">
        <v>810</v>
      </c>
      <c r="B386" s="13" t="s">
        <v>811</v>
      </c>
      <c r="C386" s="14" t="s">
        <v>791</v>
      </c>
      <c r="D386" s="15"/>
      <c r="E386" s="15"/>
      <c r="F386" s="33">
        <v>3270187510</v>
      </c>
      <c r="G386" s="31">
        <v>114.63</v>
      </c>
      <c r="H386" s="18">
        <f t="shared" si="107"/>
        <v>1.1462999999999999</v>
      </c>
      <c r="I386" s="16">
        <v>7245213.62</v>
      </c>
      <c r="L386" s="16">
        <v>340552.38</v>
      </c>
      <c r="M386" s="19">
        <f t="shared" si="108"/>
        <v>7585766</v>
      </c>
      <c r="N386" s="16">
        <v>16382216</v>
      </c>
      <c r="O386" s="16">
        <v>7401506</v>
      </c>
      <c r="Q386" s="19">
        <f t="shared" si="109"/>
        <v>23783722</v>
      </c>
      <c r="R386" s="16">
        <v>11680104.75</v>
      </c>
      <c r="T386" s="16">
        <v>1004349</v>
      </c>
      <c r="U386" s="20">
        <f t="shared" si="110"/>
        <v>12684453.75</v>
      </c>
      <c r="V386" s="19">
        <f t="shared" si="111"/>
        <v>44053941.75</v>
      </c>
      <c r="W386" s="21">
        <f aca="true" t="shared" si="114" ref="W386:W449">(R386/$F386)*100</f>
        <v>0.3571692667250142</v>
      </c>
      <c r="X386" s="21">
        <f t="shared" si="112"/>
        <v>0.03071227557835055</v>
      </c>
      <c r="Y386" s="21">
        <f aca="true" t="shared" si="115" ref="Y386:Y449">(S386/$F386)*100</f>
        <v>0</v>
      </c>
      <c r="Z386" s="21">
        <f aca="true" t="shared" si="116" ref="Z386:Z449">(U386/$F386)*100</f>
        <v>0.38788154230336475</v>
      </c>
      <c r="AA386" s="22">
        <f aca="true" t="shared" si="117" ref="AA386:AA449">(Q386/F386)*100</f>
        <v>0.7272892434232311</v>
      </c>
      <c r="AB386" s="22">
        <f aca="true" t="shared" si="118" ref="AB386:AB449">(M386/F386)*100</f>
        <v>0.23196731003354604</v>
      </c>
      <c r="AC386" s="23"/>
      <c r="AD386" s="22">
        <f aca="true" t="shared" si="119" ref="AD386:AD449">((V386/F386)*100)-AC386</f>
        <v>1.347138095760142</v>
      </c>
      <c r="AE386" s="32">
        <v>651187.6848874599</v>
      </c>
      <c r="AF386" s="25">
        <f aca="true" t="shared" si="120" ref="AF386:AF449">AE386/100*AD386</f>
        <v>8772.39737801748</v>
      </c>
      <c r="AG386" s="26"/>
      <c r="AH386" s="27">
        <f aca="true" t="shared" si="121" ref="AH386:AH449">F386/H386</f>
        <v>2852819951.1471696</v>
      </c>
      <c r="AI386" s="21">
        <f aca="true" t="shared" si="122" ref="AI386:AI449">(M386/AH386)*100</f>
        <v>0.2659041274914538</v>
      </c>
      <c r="AJ386" s="21">
        <f aca="true" t="shared" si="123" ref="AJ386:AJ449">(Q386/AH386)*100</f>
        <v>0.8336916597360498</v>
      </c>
      <c r="AK386" s="21">
        <f aca="true" t="shared" si="124" ref="AK386:AK449">(R386/AH386)*100</f>
        <v>0.40942313044688367</v>
      </c>
      <c r="AL386" s="21">
        <f aca="true" t="shared" si="125" ref="AL386:AL449">(U386/AH386)*100</f>
        <v>0.44462861194234693</v>
      </c>
      <c r="AM386" s="21">
        <f t="shared" si="113"/>
        <v>1.5450000000000002</v>
      </c>
    </row>
    <row r="387" spans="1:39" ht="12.75">
      <c r="A387" s="12" t="s">
        <v>812</v>
      </c>
      <c r="B387" s="13" t="s">
        <v>813</v>
      </c>
      <c r="C387" s="14" t="s">
        <v>791</v>
      </c>
      <c r="D387" s="15"/>
      <c r="E387" s="15"/>
      <c r="F387" s="33">
        <v>3488946800</v>
      </c>
      <c r="G387" s="31">
        <v>100.24</v>
      </c>
      <c r="H387" s="18">
        <f aca="true" t="shared" si="126" ref="H387:H450">G387/100</f>
        <v>1.0024</v>
      </c>
      <c r="I387" s="16">
        <v>9310590.14</v>
      </c>
      <c r="L387" s="16">
        <v>434234.51</v>
      </c>
      <c r="M387" s="19">
        <f aca="true" t="shared" si="127" ref="M387:M450">SUM(I387:L387)</f>
        <v>9744824.65</v>
      </c>
      <c r="N387" s="16">
        <v>21962242</v>
      </c>
      <c r="O387" s="16">
        <v>10828574</v>
      </c>
      <c r="Q387" s="19">
        <f aca="true" t="shared" si="128" ref="Q387:Q450">SUM(N387:P387)</f>
        <v>32790816</v>
      </c>
      <c r="R387" s="16">
        <v>15113838.6</v>
      </c>
      <c r="S387" s="16">
        <v>174447.34</v>
      </c>
      <c r="U387" s="20">
        <f aca="true" t="shared" si="129" ref="U387:U450">SUM(R387:T387)</f>
        <v>15288285.94</v>
      </c>
      <c r="V387" s="19">
        <f aca="true" t="shared" si="130" ref="V387:V450">T387+S387+R387+P387+O387+N387+L387+K387+J387+I387</f>
        <v>57823926.589999996</v>
      </c>
      <c r="W387" s="21">
        <f t="shared" si="114"/>
        <v>0.43319200510595346</v>
      </c>
      <c r="X387" s="21">
        <f aca="true" t="shared" si="131" ref="X387:X450">(T387/$F387)*100</f>
        <v>0</v>
      </c>
      <c r="Y387" s="21">
        <f t="shared" si="115"/>
        <v>0.004999999999999999</v>
      </c>
      <c r="Z387" s="21">
        <f t="shared" si="116"/>
        <v>0.4381920051059534</v>
      </c>
      <c r="AA387" s="22">
        <f t="shared" si="117"/>
        <v>0.9398485525775286</v>
      </c>
      <c r="AB387" s="22">
        <f t="shared" si="118"/>
        <v>0.27930562455122565</v>
      </c>
      <c r="AC387" s="23"/>
      <c r="AD387" s="22">
        <f t="shared" si="119"/>
        <v>1.6573461822347073</v>
      </c>
      <c r="AE387" s="32">
        <v>415304.36363636365</v>
      </c>
      <c r="AF387" s="25">
        <f t="shared" si="120"/>
        <v>6883.031015381419</v>
      </c>
      <c r="AG387" s="26"/>
      <c r="AH387" s="27">
        <f t="shared" si="121"/>
        <v>3480593375.8978453</v>
      </c>
      <c r="AI387" s="21">
        <f t="shared" si="122"/>
        <v>0.2799759580501486</v>
      </c>
      <c r="AJ387" s="21">
        <f t="shared" si="123"/>
        <v>0.9421041891037146</v>
      </c>
      <c r="AK387" s="21">
        <f t="shared" si="124"/>
        <v>0.4342316659182078</v>
      </c>
      <c r="AL387" s="21">
        <f t="shared" si="125"/>
        <v>0.43924366591820774</v>
      </c>
      <c r="AM387" s="21">
        <f aca="true" t="shared" si="132" ref="AM387:AM450">ROUND(AI387,3)+ROUND(AJ387,3)+ROUND(AL387,3)</f>
        <v>1.661</v>
      </c>
    </row>
    <row r="388" spans="1:39" ht="12.75">
      <c r="A388" s="12" t="s">
        <v>814</v>
      </c>
      <c r="B388" s="13" t="s">
        <v>815</v>
      </c>
      <c r="C388" s="14" t="s">
        <v>791</v>
      </c>
      <c r="D388" s="15"/>
      <c r="E388" s="15"/>
      <c r="F388" s="33">
        <v>2042922710</v>
      </c>
      <c r="G388" s="31">
        <v>90.65</v>
      </c>
      <c r="H388" s="18">
        <f t="shared" si="126"/>
        <v>0.9065000000000001</v>
      </c>
      <c r="I388" s="16">
        <v>5694516.600000001</v>
      </c>
      <c r="L388" s="16">
        <v>266809.37</v>
      </c>
      <c r="M388" s="19">
        <f t="shared" si="127"/>
        <v>5961325.970000001</v>
      </c>
      <c r="N388" s="16">
        <v>9449735</v>
      </c>
      <c r="Q388" s="19">
        <f t="shared" si="128"/>
        <v>9449735</v>
      </c>
      <c r="R388" s="16">
        <v>5775218.51</v>
      </c>
      <c r="S388" s="16">
        <v>715023</v>
      </c>
      <c r="U388" s="20">
        <f t="shared" si="129"/>
        <v>6490241.51</v>
      </c>
      <c r="V388" s="19">
        <f t="shared" si="130"/>
        <v>21901302.48</v>
      </c>
      <c r="W388" s="21">
        <f t="shared" si="114"/>
        <v>0.28269393069696697</v>
      </c>
      <c r="X388" s="21">
        <f t="shared" si="131"/>
        <v>0</v>
      </c>
      <c r="Y388" s="21">
        <f t="shared" si="115"/>
        <v>0.03500000252089811</v>
      </c>
      <c r="Z388" s="21">
        <f t="shared" si="116"/>
        <v>0.3176939332178651</v>
      </c>
      <c r="AA388" s="22">
        <f t="shared" si="117"/>
        <v>0.46255959433727184</v>
      </c>
      <c r="AB388" s="22">
        <f t="shared" si="118"/>
        <v>0.2918037936932034</v>
      </c>
      <c r="AC388" s="23"/>
      <c r="AD388" s="22">
        <f t="shared" si="119"/>
        <v>1.0720573212483404</v>
      </c>
      <c r="AE388" s="32">
        <v>1255903.3485449736</v>
      </c>
      <c r="AF388" s="25">
        <f t="shared" si="120"/>
        <v>13464.003795879453</v>
      </c>
      <c r="AG388" s="26"/>
      <c r="AH388" s="27">
        <f t="shared" si="121"/>
        <v>2253637848.869277</v>
      </c>
      <c r="AI388" s="21">
        <f t="shared" si="122"/>
        <v>0.26452013898288895</v>
      </c>
      <c r="AJ388" s="21">
        <f t="shared" si="123"/>
        <v>0.419310272266737</v>
      </c>
      <c r="AK388" s="21">
        <f t="shared" si="124"/>
        <v>0.25626204817680065</v>
      </c>
      <c r="AL388" s="21">
        <f t="shared" si="125"/>
        <v>0.28798955046199476</v>
      </c>
      <c r="AM388" s="21">
        <f t="shared" si="132"/>
        <v>0.972</v>
      </c>
    </row>
    <row r="389" spans="1:39" ht="12.75">
      <c r="A389" s="12" t="s">
        <v>816</v>
      </c>
      <c r="B389" s="13" t="s">
        <v>817</v>
      </c>
      <c r="C389" s="14" t="s">
        <v>791</v>
      </c>
      <c r="D389" s="15"/>
      <c r="E389" s="15"/>
      <c r="F389" s="33">
        <v>2524843231</v>
      </c>
      <c r="G389" s="31">
        <v>96.72</v>
      </c>
      <c r="H389" s="18">
        <f t="shared" si="126"/>
        <v>0.9672</v>
      </c>
      <c r="I389" s="16">
        <v>6189133</v>
      </c>
      <c r="L389" s="16">
        <v>291606.59</v>
      </c>
      <c r="M389" s="19">
        <f t="shared" si="127"/>
        <v>6480739.59</v>
      </c>
      <c r="N389" s="16">
        <v>38906992</v>
      </c>
      <c r="Q389" s="19">
        <f t="shared" si="128"/>
        <v>38906992</v>
      </c>
      <c r="R389" s="16">
        <v>17634701</v>
      </c>
      <c r="S389" s="16">
        <v>252484</v>
      </c>
      <c r="T389" s="16">
        <v>903833</v>
      </c>
      <c r="U389" s="20">
        <f t="shared" si="129"/>
        <v>18791018</v>
      </c>
      <c r="V389" s="19">
        <f t="shared" si="130"/>
        <v>64178749.59</v>
      </c>
      <c r="W389" s="21">
        <f t="shared" si="114"/>
        <v>0.6984473643147945</v>
      </c>
      <c r="X389" s="21">
        <f t="shared" si="131"/>
        <v>0.03579758889196555</v>
      </c>
      <c r="Y389" s="21">
        <f t="shared" si="115"/>
        <v>0.009999987203165882</v>
      </c>
      <c r="Z389" s="21">
        <f t="shared" si="116"/>
        <v>0.744244940409926</v>
      </c>
      <c r="AA389" s="22">
        <f t="shared" si="117"/>
        <v>1.5409666438811067</v>
      </c>
      <c r="AB389" s="22">
        <f t="shared" si="118"/>
        <v>0.2566788904130579</v>
      </c>
      <c r="AC389" s="23"/>
      <c r="AD389" s="22">
        <f t="shared" si="119"/>
        <v>2.5418904747040907</v>
      </c>
      <c r="AE389" s="32">
        <v>286793.5414287527</v>
      </c>
      <c r="AF389" s="25">
        <f t="shared" si="120"/>
        <v>7289.9777116439955</v>
      </c>
      <c r="AG389" s="26"/>
      <c r="AH389" s="27">
        <f t="shared" si="121"/>
        <v>2610466533.291977</v>
      </c>
      <c r="AI389" s="21">
        <f t="shared" si="122"/>
        <v>0.24825982280750955</v>
      </c>
      <c r="AJ389" s="21">
        <f t="shared" si="123"/>
        <v>1.4904229379618064</v>
      </c>
      <c r="AK389" s="21">
        <f t="shared" si="124"/>
        <v>0.6755382907652693</v>
      </c>
      <c r="AL389" s="21">
        <f t="shared" si="125"/>
        <v>0.7198337063644804</v>
      </c>
      <c r="AM389" s="21">
        <f t="shared" si="132"/>
        <v>2.458</v>
      </c>
    </row>
    <row r="390" spans="1:39" ht="12.75">
      <c r="A390" s="12" t="s">
        <v>818</v>
      </c>
      <c r="B390" s="13" t="s">
        <v>819</v>
      </c>
      <c r="C390" s="14" t="s">
        <v>791</v>
      </c>
      <c r="D390" s="30"/>
      <c r="E390" s="15"/>
      <c r="F390" s="33">
        <v>1603187600</v>
      </c>
      <c r="G390" s="31">
        <v>78.61</v>
      </c>
      <c r="H390" s="18">
        <f t="shared" si="126"/>
        <v>0.7861</v>
      </c>
      <c r="I390" s="16">
        <v>5049630.26</v>
      </c>
      <c r="L390" s="16">
        <v>237126.46</v>
      </c>
      <c r="M390" s="19">
        <f t="shared" si="127"/>
        <v>5286756.72</v>
      </c>
      <c r="N390" s="16">
        <v>34121568</v>
      </c>
      <c r="Q390" s="19">
        <f t="shared" si="128"/>
        <v>34121568</v>
      </c>
      <c r="R390" s="16">
        <v>8542687.44</v>
      </c>
      <c r="S390" s="16">
        <v>80159.38</v>
      </c>
      <c r="T390" s="16">
        <v>705806.85</v>
      </c>
      <c r="U390" s="20">
        <f t="shared" si="129"/>
        <v>9328653.67</v>
      </c>
      <c r="V390" s="19">
        <f t="shared" si="130"/>
        <v>48736978.39</v>
      </c>
      <c r="W390" s="21">
        <f t="shared" si="114"/>
        <v>0.532856381873213</v>
      </c>
      <c r="X390" s="21">
        <f t="shared" si="131"/>
        <v>0.04402521888268098</v>
      </c>
      <c r="Y390" s="21">
        <f t="shared" si="115"/>
        <v>0.005</v>
      </c>
      <c r="Z390" s="21">
        <f t="shared" si="116"/>
        <v>0.581881600755894</v>
      </c>
      <c r="AA390" s="22">
        <f t="shared" si="117"/>
        <v>2.1283577792143604</v>
      </c>
      <c r="AB390" s="22">
        <f t="shared" si="118"/>
        <v>0.329765320041148</v>
      </c>
      <c r="AC390" s="23"/>
      <c r="AD390" s="22">
        <f t="shared" si="119"/>
        <v>3.0400047000114023</v>
      </c>
      <c r="AE390" s="32">
        <v>439565.15506143944</v>
      </c>
      <c r="AF390" s="25">
        <f t="shared" si="120"/>
        <v>13362.801373480166</v>
      </c>
      <c r="AG390" s="26"/>
      <c r="AH390" s="27">
        <f t="shared" si="121"/>
        <v>2039419412.288513</v>
      </c>
      <c r="AI390" s="21">
        <f t="shared" si="122"/>
        <v>0.25922851808434644</v>
      </c>
      <c r="AJ390" s="21">
        <f t="shared" si="123"/>
        <v>1.6731020502404086</v>
      </c>
      <c r="AK390" s="21">
        <f t="shared" si="124"/>
        <v>0.41887840179053276</v>
      </c>
      <c r="AL390" s="21">
        <f t="shared" si="125"/>
        <v>0.45741712635420834</v>
      </c>
      <c r="AM390" s="21">
        <f t="shared" si="132"/>
        <v>2.389</v>
      </c>
    </row>
    <row r="391" spans="1:39" ht="12.75">
      <c r="A391" s="12" t="s">
        <v>820</v>
      </c>
      <c r="B391" s="13" t="s">
        <v>821</v>
      </c>
      <c r="C391" s="14" t="s">
        <v>791</v>
      </c>
      <c r="D391" s="15"/>
      <c r="E391" s="15"/>
      <c r="F391" s="33">
        <v>1372290200</v>
      </c>
      <c r="G391" s="31">
        <v>102.62</v>
      </c>
      <c r="H391" s="18">
        <f t="shared" si="126"/>
        <v>1.0262</v>
      </c>
      <c r="I391" s="16">
        <v>3351860.24</v>
      </c>
      <c r="L391" s="16">
        <v>156923.95</v>
      </c>
      <c r="M391" s="19">
        <f t="shared" si="127"/>
        <v>3508784.1900000004</v>
      </c>
      <c r="N391" s="16">
        <v>17709401</v>
      </c>
      <c r="Q391" s="19">
        <f t="shared" si="128"/>
        <v>17709401</v>
      </c>
      <c r="R391" s="16">
        <v>12354475</v>
      </c>
      <c r="S391" s="16">
        <v>68614.51</v>
      </c>
      <c r="T391" s="16">
        <v>468024</v>
      </c>
      <c r="U391" s="20">
        <f t="shared" si="129"/>
        <v>12891113.51</v>
      </c>
      <c r="V391" s="19">
        <f t="shared" si="130"/>
        <v>34109298.699999996</v>
      </c>
      <c r="W391" s="21">
        <f t="shared" si="114"/>
        <v>0.9002815147991292</v>
      </c>
      <c r="X391" s="21">
        <f t="shared" si="131"/>
        <v>0.034105322620536095</v>
      </c>
      <c r="Y391" s="21">
        <f t="shared" si="115"/>
        <v>0.004999999999999999</v>
      </c>
      <c r="Z391" s="21">
        <f t="shared" si="116"/>
        <v>0.9393868374196652</v>
      </c>
      <c r="AA391" s="22">
        <f t="shared" si="117"/>
        <v>1.2904997062574666</v>
      </c>
      <c r="AB391" s="22">
        <f t="shared" si="118"/>
        <v>0.25568820574540285</v>
      </c>
      <c r="AC391" s="23"/>
      <c r="AD391" s="22">
        <f t="shared" si="119"/>
        <v>2.4855747494225344</v>
      </c>
      <c r="AE391" s="32">
        <v>321571.02621305076</v>
      </c>
      <c r="AF391" s="25">
        <f t="shared" si="120"/>
        <v>7992.888229010508</v>
      </c>
      <c r="AG391" s="26"/>
      <c r="AH391" s="27">
        <f t="shared" si="121"/>
        <v>1337254141.4928863</v>
      </c>
      <c r="AI391" s="21">
        <f t="shared" si="122"/>
        <v>0.2623872367359324</v>
      </c>
      <c r="AJ391" s="21">
        <f t="shared" si="123"/>
        <v>1.3243107985614122</v>
      </c>
      <c r="AK391" s="21">
        <f t="shared" si="124"/>
        <v>0.9238688904868665</v>
      </c>
      <c r="AL391" s="21">
        <f t="shared" si="125"/>
        <v>0.9639987725600606</v>
      </c>
      <c r="AM391" s="21">
        <f t="shared" si="132"/>
        <v>2.55</v>
      </c>
    </row>
    <row r="392" spans="1:39" ht="12.75">
      <c r="A392" s="12" t="s">
        <v>822</v>
      </c>
      <c r="B392" s="13" t="s">
        <v>823</v>
      </c>
      <c r="C392" s="14" t="s">
        <v>791</v>
      </c>
      <c r="D392" s="15"/>
      <c r="E392" s="15"/>
      <c r="F392" s="33">
        <v>3382032100</v>
      </c>
      <c r="G392" s="31">
        <v>94.9</v>
      </c>
      <c r="H392" s="18">
        <f t="shared" si="126"/>
        <v>0.9490000000000001</v>
      </c>
      <c r="I392" s="16">
        <v>8593283.16</v>
      </c>
      <c r="L392" s="16">
        <v>403910.73</v>
      </c>
      <c r="M392" s="19">
        <f t="shared" si="127"/>
        <v>8997193.89</v>
      </c>
      <c r="N392" s="16">
        <v>36064003</v>
      </c>
      <c r="Q392" s="19">
        <f t="shared" si="128"/>
        <v>36064003</v>
      </c>
      <c r="R392" s="16">
        <v>12455201.31</v>
      </c>
      <c r="S392" s="16">
        <v>610450.27</v>
      </c>
      <c r="T392" s="16">
        <v>1181516.69</v>
      </c>
      <c r="U392" s="20">
        <f t="shared" si="129"/>
        <v>14247168.27</v>
      </c>
      <c r="V392" s="19">
        <f t="shared" si="130"/>
        <v>59308365.16</v>
      </c>
      <c r="W392" s="21">
        <f t="shared" si="114"/>
        <v>0.368275668051761</v>
      </c>
      <c r="X392" s="21">
        <f t="shared" si="131"/>
        <v>0.034935111644859906</v>
      </c>
      <c r="Y392" s="21">
        <f t="shared" si="115"/>
        <v>0.01804980709674518</v>
      </c>
      <c r="Z392" s="21">
        <f t="shared" si="116"/>
        <v>0.42126058679336603</v>
      </c>
      <c r="AA392" s="22">
        <f t="shared" si="117"/>
        <v>1.066341239043828</v>
      </c>
      <c r="AB392" s="22">
        <f t="shared" si="118"/>
        <v>0.26602922810815427</v>
      </c>
      <c r="AC392" s="23"/>
      <c r="AD392" s="22">
        <f t="shared" si="119"/>
        <v>1.7536310539453486</v>
      </c>
      <c r="AE392" s="32">
        <v>666672.4088634739</v>
      </c>
      <c r="AF392" s="25">
        <f t="shared" si="120"/>
        <v>11690.97438991538</v>
      </c>
      <c r="AG392" s="26"/>
      <c r="AH392" s="27">
        <f t="shared" si="121"/>
        <v>3563785142.255005</v>
      </c>
      <c r="AI392" s="21">
        <f t="shared" si="122"/>
        <v>0.25246173747463846</v>
      </c>
      <c r="AJ392" s="21">
        <f t="shared" si="123"/>
        <v>1.011957835852593</v>
      </c>
      <c r="AK392" s="21">
        <f t="shared" si="124"/>
        <v>0.3494936089811212</v>
      </c>
      <c r="AL392" s="21">
        <f t="shared" si="125"/>
        <v>0.39977629686690436</v>
      </c>
      <c r="AM392" s="21">
        <f t="shared" si="132"/>
        <v>1.6640000000000001</v>
      </c>
    </row>
    <row r="393" spans="1:39" ht="12.75">
      <c r="A393" s="12" t="s">
        <v>824</v>
      </c>
      <c r="B393" s="13" t="s">
        <v>825</v>
      </c>
      <c r="C393" s="14" t="s">
        <v>791</v>
      </c>
      <c r="D393" s="15"/>
      <c r="E393" s="15"/>
      <c r="F393" s="33">
        <v>1282175833</v>
      </c>
      <c r="G393" s="31">
        <v>94.49</v>
      </c>
      <c r="H393" s="18">
        <f t="shared" si="126"/>
        <v>0.9449</v>
      </c>
      <c r="I393" s="16">
        <v>3258982.1799999997</v>
      </c>
      <c r="L393" s="16">
        <v>153263.55</v>
      </c>
      <c r="M393" s="19">
        <f t="shared" si="127"/>
        <v>3412245.7299999995</v>
      </c>
      <c r="N393" s="16">
        <v>9821492</v>
      </c>
      <c r="O393" s="16">
        <v>6222355</v>
      </c>
      <c r="Q393" s="19">
        <f t="shared" si="128"/>
        <v>16043847</v>
      </c>
      <c r="R393" s="16">
        <v>5525802</v>
      </c>
      <c r="S393" s="16">
        <v>109594</v>
      </c>
      <c r="U393" s="20">
        <f t="shared" si="129"/>
        <v>5635396</v>
      </c>
      <c r="V393" s="19">
        <f t="shared" si="130"/>
        <v>25091488.73</v>
      </c>
      <c r="W393" s="21">
        <f t="shared" si="114"/>
        <v>0.4309706873097802</v>
      </c>
      <c r="X393" s="21">
        <f t="shared" si="131"/>
        <v>0</v>
      </c>
      <c r="Y393" s="21">
        <f t="shared" si="115"/>
        <v>0.008547501612440701</v>
      </c>
      <c r="Z393" s="21">
        <f t="shared" si="116"/>
        <v>0.43951818892222094</v>
      </c>
      <c r="AA393" s="22">
        <f t="shared" si="117"/>
        <v>1.2512985026758028</v>
      </c>
      <c r="AB393" s="22">
        <f t="shared" si="118"/>
        <v>0.2661293125464797</v>
      </c>
      <c r="AC393" s="23"/>
      <c r="AD393" s="22">
        <f t="shared" si="119"/>
        <v>1.9569460041445035</v>
      </c>
      <c r="AE393" s="32">
        <v>703004.2874396135</v>
      </c>
      <c r="AF393" s="25">
        <f t="shared" si="120"/>
        <v>13757.414312014056</v>
      </c>
      <c r="AG393" s="26"/>
      <c r="AH393" s="27">
        <f t="shared" si="121"/>
        <v>1356943415.1762092</v>
      </c>
      <c r="AI393" s="21">
        <f t="shared" si="122"/>
        <v>0.25146558742516867</v>
      </c>
      <c r="AJ393" s="21">
        <f t="shared" si="123"/>
        <v>1.1823519551783659</v>
      </c>
      <c r="AK393" s="21">
        <f t="shared" si="124"/>
        <v>0.40722420243901136</v>
      </c>
      <c r="AL393" s="21">
        <f t="shared" si="125"/>
        <v>0.4153007367126065</v>
      </c>
      <c r="AM393" s="21">
        <f t="shared" si="132"/>
        <v>1.8479999999999999</v>
      </c>
    </row>
    <row r="394" spans="1:39" ht="12.75">
      <c r="A394" s="12" t="s">
        <v>826</v>
      </c>
      <c r="B394" s="13" t="s">
        <v>827</v>
      </c>
      <c r="C394" s="14" t="s">
        <v>791</v>
      </c>
      <c r="D394" s="15"/>
      <c r="E394" s="15"/>
      <c r="F394" s="33">
        <v>1886227802</v>
      </c>
      <c r="G394" s="31">
        <v>99.15</v>
      </c>
      <c r="H394" s="18">
        <f t="shared" si="126"/>
        <v>0.9915</v>
      </c>
      <c r="I394" s="16">
        <v>4696823.18</v>
      </c>
      <c r="L394" s="16">
        <v>220989.41</v>
      </c>
      <c r="M394" s="19">
        <f t="shared" si="127"/>
        <v>4917812.59</v>
      </c>
      <c r="N394" s="16">
        <v>15069476</v>
      </c>
      <c r="O394" s="16">
        <v>9710253</v>
      </c>
      <c r="Q394" s="19">
        <f t="shared" si="128"/>
        <v>24779729</v>
      </c>
      <c r="R394" s="16">
        <v>6412801.9</v>
      </c>
      <c r="S394" s="16">
        <v>433832</v>
      </c>
      <c r="U394" s="20">
        <f t="shared" si="129"/>
        <v>6846633.9</v>
      </c>
      <c r="V394" s="19">
        <f t="shared" si="130"/>
        <v>36544175.489999995</v>
      </c>
      <c r="W394" s="21">
        <f t="shared" si="114"/>
        <v>0.3399802448675815</v>
      </c>
      <c r="X394" s="21">
        <f t="shared" si="131"/>
        <v>0</v>
      </c>
      <c r="Y394" s="21">
        <f t="shared" si="115"/>
        <v>0.02299997908736158</v>
      </c>
      <c r="Z394" s="21">
        <f t="shared" si="116"/>
        <v>0.36298022395494306</v>
      </c>
      <c r="AA394" s="22">
        <f t="shared" si="117"/>
        <v>1.3137187869739606</v>
      </c>
      <c r="AB394" s="22">
        <f t="shared" si="118"/>
        <v>0.2607220922512943</v>
      </c>
      <c r="AC394" s="23"/>
      <c r="AD394" s="22">
        <f t="shared" si="119"/>
        <v>1.9374211031801976</v>
      </c>
      <c r="AE394" s="32">
        <v>912202.5679012346</v>
      </c>
      <c r="AF394" s="25">
        <f t="shared" si="120"/>
        <v>17673.20505427019</v>
      </c>
      <c r="AG394" s="26"/>
      <c r="AH394" s="27">
        <f t="shared" si="121"/>
        <v>1902398186.5859807</v>
      </c>
      <c r="AI394" s="21">
        <f t="shared" si="122"/>
        <v>0.2585059544671583</v>
      </c>
      <c r="AJ394" s="21">
        <f t="shared" si="123"/>
        <v>1.3025521772846822</v>
      </c>
      <c r="AK394" s="21">
        <f t="shared" si="124"/>
        <v>0.3370904127862071</v>
      </c>
      <c r="AL394" s="21">
        <f t="shared" si="125"/>
        <v>0.3598948920513261</v>
      </c>
      <c r="AM394" s="21">
        <f t="shared" si="132"/>
        <v>1.9219999999999997</v>
      </c>
    </row>
    <row r="395" spans="1:39" ht="12.75">
      <c r="A395" s="12" t="s">
        <v>828</v>
      </c>
      <c r="B395" s="13" t="s">
        <v>829</v>
      </c>
      <c r="C395" s="14" t="s">
        <v>791</v>
      </c>
      <c r="D395" s="15"/>
      <c r="E395" s="15"/>
      <c r="F395" s="33">
        <v>440688500</v>
      </c>
      <c r="G395" s="31">
        <v>101.96</v>
      </c>
      <c r="H395" s="18">
        <f t="shared" si="126"/>
        <v>1.0195999999999998</v>
      </c>
      <c r="I395" s="16">
        <v>1078987.96</v>
      </c>
      <c r="L395" s="16">
        <v>50835.8</v>
      </c>
      <c r="M395" s="19">
        <f t="shared" si="127"/>
        <v>1129823.76</v>
      </c>
      <c r="N395" s="16">
        <v>6438056</v>
      </c>
      <c r="Q395" s="19">
        <f t="shared" si="128"/>
        <v>6438056</v>
      </c>
      <c r="R395" s="16">
        <v>3274096</v>
      </c>
      <c r="S395" s="16">
        <v>11017</v>
      </c>
      <c r="U395" s="20">
        <f t="shared" si="129"/>
        <v>3285113</v>
      </c>
      <c r="V395" s="19">
        <f t="shared" si="130"/>
        <v>10852992.760000002</v>
      </c>
      <c r="W395" s="21">
        <f t="shared" si="114"/>
        <v>0.7429501790947574</v>
      </c>
      <c r="X395" s="21">
        <f t="shared" si="131"/>
        <v>0</v>
      </c>
      <c r="Y395" s="21">
        <f t="shared" si="115"/>
        <v>0.0024999517799987976</v>
      </c>
      <c r="Z395" s="21">
        <f t="shared" si="116"/>
        <v>0.7454501308747562</v>
      </c>
      <c r="AA395" s="22">
        <f t="shared" si="117"/>
        <v>1.4609085555897192</v>
      </c>
      <c r="AB395" s="22">
        <f t="shared" si="118"/>
        <v>0.25637695560469587</v>
      </c>
      <c r="AC395" s="23"/>
      <c r="AD395" s="22">
        <f t="shared" si="119"/>
        <v>2.4627356420691715</v>
      </c>
      <c r="AE395" s="32">
        <v>278825.9941089838</v>
      </c>
      <c r="AF395" s="25">
        <f t="shared" si="120"/>
        <v>6866.747136275632</v>
      </c>
      <c r="AG395" s="26"/>
      <c r="AH395" s="27">
        <f t="shared" si="121"/>
        <v>432217045.90035313</v>
      </c>
      <c r="AI395" s="21">
        <f t="shared" si="122"/>
        <v>0.26140194393454785</v>
      </c>
      <c r="AJ395" s="21">
        <f t="shared" si="123"/>
        <v>1.4895423632792777</v>
      </c>
      <c r="AK395" s="21">
        <f t="shared" si="124"/>
        <v>0.7575120026050146</v>
      </c>
      <c r="AL395" s="21">
        <f t="shared" si="125"/>
        <v>0.7600609534399013</v>
      </c>
      <c r="AM395" s="21">
        <f t="shared" si="132"/>
        <v>2.511</v>
      </c>
    </row>
    <row r="396" spans="1:39" ht="12.75">
      <c r="A396" s="12" t="s">
        <v>830</v>
      </c>
      <c r="B396" s="13" t="s">
        <v>831</v>
      </c>
      <c r="C396" s="14" t="s">
        <v>791</v>
      </c>
      <c r="D396" s="15"/>
      <c r="E396" s="15"/>
      <c r="F396" s="33">
        <v>4503883855</v>
      </c>
      <c r="G396" s="31">
        <v>94.47</v>
      </c>
      <c r="H396" s="18">
        <f t="shared" si="126"/>
        <v>0.9447</v>
      </c>
      <c r="I396" s="16">
        <v>11551897.15</v>
      </c>
      <c r="L396" s="16">
        <v>537442.25</v>
      </c>
      <c r="M396" s="19">
        <f t="shared" si="127"/>
        <v>12089339.4</v>
      </c>
      <c r="N396" s="16">
        <v>64217635</v>
      </c>
      <c r="Q396" s="19">
        <f t="shared" si="128"/>
        <v>64217635</v>
      </c>
      <c r="R396" s="16">
        <v>17521037</v>
      </c>
      <c r="S396" s="16">
        <v>1685393</v>
      </c>
      <c r="T396" s="16">
        <v>1618102</v>
      </c>
      <c r="U396" s="20">
        <f t="shared" si="129"/>
        <v>20824532</v>
      </c>
      <c r="V396" s="19">
        <f t="shared" si="130"/>
        <v>97131506.4</v>
      </c>
      <c r="W396" s="21">
        <f t="shared" si="114"/>
        <v>0.3890206222913357</v>
      </c>
      <c r="X396" s="21">
        <f t="shared" si="131"/>
        <v>0.03592681454704165</v>
      </c>
      <c r="Y396" s="21">
        <f t="shared" si="115"/>
        <v>0.03742088060572334</v>
      </c>
      <c r="Z396" s="21">
        <f t="shared" si="116"/>
        <v>0.4623683174441007</v>
      </c>
      <c r="AA396" s="22">
        <f t="shared" si="117"/>
        <v>1.4258279535496592</v>
      </c>
      <c r="AB396" s="22">
        <f t="shared" si="118"/>
        <v>0.26842031875619937</v>
      </c>
      <c r="AC396" s="23"/>
      <c r="AD396" s="22">
        <f t="shared" si="119"/>
        <v>2.156616589749959</v>
      </c>
      <c r="AE396" s="32">
        <v>527470.3572441168</v>
      </c>
      <c r="AF396" s="25">
        <f t="shared" si="120"/>
        <v>11375.513230339999</v>
      </c>
      <c r="AG396" s="26"/>
      <c r="AH396" s="27">
        <f t="shared" si="121"/>
        <v>4767528162.379592</v>
      </c>
      <c r="AI396" s="21">
        <f t="shared" si="122"/>
        <v>0.2535766751289815</v>
      </c>
      <c r="AJ396" s="21">
        <f t="shared" si="123"/>
        <v>1.346979667718363</v>
      </c>
      <c r="AK396" s="21">
        <f t="shared" si="124"/>
        <v>0.3675077818786248</v>
      </c>
      <c r="AL396" s="21">
        <f t="shared" si="125"/>
        <v>0.4367993494894419</v>
      </c>
      <c r="AM396" s="21">
        <f t="shared" si="132"/>
        <v>2.038</v>
      </c>
    </row>
    <row r="397" spans="1:39" ht="12.75">
      <c r="A397" s="12" t="s">
        <v>832</v>
      </c>
      <c r="B397" s="13" t="s">
        <v>833</v>
      </c>
      <c r="C397" s="14" t="s">
        <v>791</v>
      </c>
      <c r="D397" s="30"/>
      <c r="E397" s="15"/>
      <c r="F397" s="33">
        <v>3671868495</v>
      </c>
      <c r="G397" s="31">
        <v>71.61</v>
      </c>
      <c r="H397" s="18">
        <f t="shared" si="126"/>
        <v>0.7161</v>
      </c>
      <c r="I397" s="16">
        <v>12608912.059999999</v>
      </c>
      <c r="L397" s="16">
        <v>592551.57</v>
      </c>
      <c r="M397" s="19">
        <f t="shared" si="127"/>
        <v>13201463.629999999</v>
      </c>
      <c r="O397" s="16">
        <v>55085850</v>
      </c>
      <c r="Q397" s="19">
        <f t="shared" si="128"/>
        <v>55085850</v>
      </c>
      <c r="R397" s="16">
        <v>21665719.12</v>
      </c>
      <c r="S397" s="16">
        <v>75500</v>
      </c>
      <c r="T397" s="16">
        <v>1764611</v>
      </c>
      <c r="U397" s="20">
        <f t="shared" si="129"/>
        <v>23505830.12</v>
      </c>
      <c r="V397" s="19">
        <f t="shared" si="130"/>
        <v>91793143.75</v>
      </c>
      <c r="W397" s="21">
        <f t="shared" si="114"/>
        <v>0.5900461617702897</v>
      </c>
      <c r="X397" s="21">
        <f t="shared" si="131"/>
        <v>0.048057576201404786</v>
      </c>
      <c r="Y397" s="21">
        <f t="shared" si="115"/>
        <v>0.0020561738554310616</v>
      </c>
      <c r="Z397" s="21">
        <f t="shared" si="116"/>
        <v>0.6401599118271256</v>
      </c>
      <c r="AA397" s="22">
        <f t="shared" si="117"/>
        <v>1.5002130407178431</v>
      </c>
      <c r="AB397" s="22">
        <f t="shared" si="118"/>
        <v>0.3595298591977488</v>
      </c>
      <c r="AC397" s="23"/>
      <c r="AD397" s="22">
        <f t="shared" si="119"/>
        <v>2.4999028117427176</v>
      </c>
      <c r="AE397" s="32">
        <v>394217.56570302235</v>
      </c>
      <c r="AF397" s="25">
        <f t="shared" si="120"/>
        <v>9855.056009393551</v>
      </c>
      <c r="AG397" s="26"/>
      <c r="AH397" s="27">
        <f t="shared" si="121"/>
        <v>5127591809.803101</v>
      </c>
      <c r="AI397" s="21">
        <f t="shared" si="122"/>
        <v>0.2574593321715079</v>
      </c>
      <c r="AJ397" s="21">
        <f t="shared" si="123"/>
        <v>1.0743025584580472</v>
      </c>
      <c r="AK397" s="21">
        <f t="shared" si="124"/>
        <v>0.42253205644370445</v>
      </c>
      <c r="AL397" s="21">
        <f t="shared" si="125"/>
        <v>0.45841851285940455</v>
      </c>
      <c r="AM397" s="21">
        <f t="shared" si="132"/>
        <v>1.789</v>
      </c>
    </row>
    <row r="398" spans="1:39" ht="12.75">
      <c r="A398" s="12" t="s">
        <v>834</v>
      </c>
      <c r="B398" s="13" t="s">
        <v>835</v>
      </c>
      <c r="C398" s="14" t="s">
        <v>791</v>
      </c>
      <c r="D398" s="15"/>
      <c r="E398" s="15"/>
      <c r="F398" s="33">
        <v>1371723493</v>
      </c>
      <c r="G398" s="31">
        <v>92.5</v>
      </c>
      <c r="H398" s="18">
        <f t="shared" si="126"/>
        <v>0.925</v>
      </c>
      <c r="I398" s="16">
        <v>3505358.27</v>
      </c>
      <c r="L398" s="16">
        <v>162008.69</v>
      </c>
      <c r="M398" s="19">
        <f t="shared" si="127"/>
        <v>3667366.96</v>
      </c>
      <c r="N398" s="16">
        <v>14572577</v>
      </c>
      <c r="Q398" s="19">
        <f t="shared" si="128"/>
        <v>14572577</v>
      </c>
      <c r="R398" s="16">
        <v>9915148.57</v>
      </c>
      <c r="U398" s="20">
        <f t="shared" si="129"/>
        <v>9915148.57</v>
      </c>
      <c r="V398" s="19">
        <f t="shared" si="130"/>
        <v>28155092.53</v>
      </c>
      <c r="W398" s="21">
        <f t="shared" si="114"/>
        <v>0.7228241420809435</v>
      </c>
      <c r="X398" s="21">
        <f t="shared" si="131"/>
        <v>0</v>
      </c>
      <c r="Y398" s="21">
        <f t="shared" si="115"/>
        <v>0</v>
      </c>
      <c r="Z398" s="21">
        <f t="shared" si="116"/>
        <v>0.7228241420809435</v>
      </c>
      <c r="AA398" s="22">
        <f t="shared" si="117"/>
        <v>1.0623552832888603</v>
      </c>
      <c r="AB398" s="22">
        <f t="shared" si="118"/>
        <v>0.2673546803502913</v>
      </c>
      <c r="AC398" s="23"/>
      <c r="AD398" s="22">
        <f t="shared" si="119"/>
        <v>2.052534105720095</v>
      </c>
      <c r="AE398" s="32">
        <v>434804.5045045045</v>
      </c>
      <c r="AF398" s="25">
        <f t="shared" si="120"/>
        <v>8924.510748162222</v>
      </c>
      <c r="AG398" s="26"/>
      <c r="AH398" s="27">
        <f t="shared" si="121"/>
        <v>1482944316.7567568</v>
      </c>
      <c r="AI398" s="21">
        <f t="shared" si="122"/>
        <v>0.24730307932401943</v>
      </c>
      <c r="AJ398" s="21">
        <f t="shared" si="123"/>
        <v>0.9826786370421957</v>
      </c>
      <c r="AK398" s="21">
        <f t="shared" si="124"/>
        <v>0.6686123314248726</v>
      </c>
      <c r="AL398" s="21">
        <f t="shared" si="125"/>
        <v>0.6686123314248726</v>
      </c>
      <c r="AM398" s="21">
        <f t="shared" si="132"/>
        <v>1.899</v>
      </c>
    </row>
    <row r="399" spans="1:39" ht="12.75">
      <c r="A399" s="12" t="s">
        <v>836</v>
      </c>
      <c r="B399" s="13" t="s">
        <v>837</v>
      </c>
      <c r="C399" s="14" t="s">
        <v>791</v>
      </c>
      <c r="D399" s="15"/>
      <c r="E399" s="15"/>
      <c r="F399" s="33">
        <v>2203086971</v>
      </c>
      <c r="G399" s="31">
        <v>86.02</v>
      </c>
      <c r="H399" s="18">
        <f t="shared" si="126"/>
        <v>0.8602</v>
      </c>
      <c r="I399" s="16">
        <v>6236316.2</v>
      </c>
      <c r="L399" s="16">
        <v>290413.31</v>
      </c>
      <c r="M399" s="19">
        <f t="shared" si="127"/>
        <v>6526729.51</v>
      </c>
      <c r="O399" s="16">
        <v>27210212</v>
      </c>
      <c r="Q399" s="19">
        <f t="shared" si="128"/>
        <v>27210212</v>
      </c>
      <c r="R399" s="16">
        <v>22327449</v>
      </c>
      <c r="T399" s="16">
        <v>868145</v>
      </c>
      <c r="U399" s="20">
        <f t="shared" si="129"/>
        <v>23195594</v>
      </c>
      <c r="V399" s="19">
        <f t="shared" si="130"/>
        <v>56932535.510000005</v>
      </c>
      <c r="W399" s="21">
        <f t="shared" si="114"/>
        <v>1.0134619873797075</v>
      </c>
      <c r="X399" s="21">
        <f t="shared" si="131"/>
        <v>0.0394058433202</v>
      </c>
      <c r="Y399" s="21">
        <f t="shared" si="115"/>
        <v>0</v>
      </c>
      <c r="Z399" s="21">
        <f t="shared" si="116"/>
        <v>1.0528678306999075</v>
      </c>
      <c r="AA399" s="22">
        <f t="shared" si="117"/>
        <v>1.2350947719349024</v>
      </c>
      <c r="AB399" s="22">
        <f t="shared" si="118"/>
        <v>0.29625382910042186</v>
      </c>
      <c r="AC399" s="23"/>
      <c r="AD399" s="22">
        <f t="shared" si="119"/>
        <v>2.584216431735232</v>
      </c>
      <c r="AE399" s="32">
        <v>346890.7938547486</v>
      </c>
      <c r="AF399" s="25">
        <f t="shared" si="120"/>
        <v>8964.408894971204</v>
      </c>
      <c r="AG399" s="26"/>
      <c r="AH399" s="27">
        <f t="shared" si="121"/>
        <v>2561133423.6224136</v>
      </c>
      <c r="AI399" s="21">
        <f t="shared" si="122"/>
        <v>0.2548375437921828</v>
      </c>
      <c r="AJ399" s="21">
        <f t="shared" si="123"/>
        <v>1.062428522818403</v>
      </c>
      <c r="AK399" s="21">
        <f t="shared" si="124"/>
        <v>0.8717800015440242</v>
      </c>
      <c r="AL399" s="21">
        <f t="shared" si="125"/>
        <v>0.9056769079680603</v>
      </c>
      <c r="AM399" s="21">
        <f t="shared" si="132"/>
        <v>2.2230000000000003</v>
      </c>
    </row>
    <row r="400" spans="1:39" ht="12.75">
      <c r="A400" s="12" t="s">
        <v>838</v>
      </c>
      <c r="B400" s="13" t="s">
        <v>839</v>
      </c>
      <c r="C400" s="14" t="s">
        <v>791</v>
      </c>
      <c r="D400" s="15"/>
      <c r="E400" s="15"/>
      <c r="F400" s="33">
        <v>1182075500</v>
      </c>
      <c r="G400" s="31">
        <v>89.93</v>
      </c>
      <c r="H400" s="18">
        <f t="shared" si="126"/>
        <v>0.8993000000000001</v>
      </c>
      <c r="I400" s="16">
        <v>3081349.71</v>
      </c>
      <c r="L400" s="16">
        <v>144504.52</v>
      </c>
      <c r="M400" s="19">
        <f t="shared" si="127"/>
        <v>3225854.23</v>
      </c>
      <c r="N400" s="16">
        <v>19519078</v>
      </c>
      <c r="Q400" s="19">
        <f t="shared" si="128"/>
        <v>19519078</v>
      </c>
      <c r="R400" s="16">
        <v>5469339.93</v>
      </c>
      <c r="U400" s="20">
        <f t="shared" si="129"/>
        <v>5469339.93</v>
      </c>
      <c r="V400" s="19">
        <f t="shared" si="130"/>
        <v>28214272.16</v>
      </c>
      <c r="W400" s="21">
        <f t="shared" si="114"/>
        <v>0.46268956001541356</v>
      </c>
      <c r="X400" s="21">
        <f t="shared" si="131"/>
        <v>0</v>
      </c>
      <c r="Y400" s="21">
        <f t="shared" si="115"/>
        <v>0</v>
      </c>
      <c r="Z400" s="21">
        <f t="shared" si="116"/>
        <v>0.46268956001541356</v>
      </c>
      <c r="AA400" s="22">
        <f t="shared" si="117"/>
        <v>1.6512547633378747</v>
      </c>
      <c r="AB400" s="22">
        <f t="shared" si="118"/>
        <v>0.2728974782067643</v>
      </c>
      <c r="AC400" s="23"/>
      <c r="AD400" s="22">
        <f t="shared" si="119"/>
        <v>2.3868418015600525</v>
      </c>
      <c r="AE400" s="32">
        <v>782596.3917525773</v>
      </c>
      <c r="AF400" s="25">
        <f t="shared" si="120"/>
        <v>18679.33781585118</v>
      </c>
      <c r="AG400" s="26"/>
      <c r="AH400" s="27">
        <f t="shared" si="121"/>
        <v>1314439564.105415</v>
      </c>
      <c r="AI400" s="21">
        <f t="shared" si="122"/>
        <v>0.24541670215134317</v>
      </c>
      <c r="AJ400" s="21">
        <f t="shared" si="123"/>
        <v>1.484973408669751</v>
      </c>
      <c r="AK400" s="21">
        <f t="shared" si="124"/>
        <v>0.41609672132186143</v>
      </c>
      <c r="AL400" s="21">
        <f t="shared" si="125"/>
        <v>0.41609672132186143</v>
      </c>
      <c r="AM400" s="21">
        <f t="shared" si="132"/>
        <v>2.146</v>
      </c>
    </row>
    <row r="401" spans="1:39" ht="12.75">
      <c r="A401" s="12" t="s">
        <v>840</v>
      </c>
      <c r="B401" s="13" t="s">
        <v>841</v>
      </c>
      <c r="C401" s="14" t="s">
        <v>791</v>
      </c>
      <c r="D401" s="15"/>
      <c r="E401" s="15"/>
      <c r="F401" s="33">
        <v>681474500</v>
      </c>
      <c r="G401" s="31">
        <v>90.82</v>
      </c>
      <c r="H401" s="18">
        <f t="shared" si="126"/>
        <v>0.9081999999999999</v>
      </c>
      <c r="I401" s="16">
        <v>1832625.29</v>
      </c>
      <c r="L401" s="16">
        <v>86310.31</v>
      </c>
      <c r="M401" s="19">
        <f t="shared" si="127"/>
        <v>1918935.6</v>
      </c>
      <c r="N401" s="16">
        <v>9423355</v>
      </c>
      <c r="Q401" s="19">
        <f t="shared" si="128"/>
        <v>9423355</v>
      </c>
      <c r="R401" s="16">
        <v>5297103.69</v>
      </c>
      <c r="T401" s="16">
        <v>252427</v>
      </c>
      <c r="U401" s="20">
        <f t="shared" si="129"/>
        <v>5549530.69</v>
      </c>
      <c r="V401" s="19">
        <f t="shared" si="130"/>
        <v>16891821.290000003</v>
      </c>
      <c r="W401" s="21">
        <f t="shared" si="114"/>
        <v>0.777300352397632</v>
      </c>
      <c r="X401" s="21">
        <f t="shared" si="131"/>
        <v>0.03704129795025345</v>
      </c>
      <c r="Y401" s="21">
        <f t="shared" si="115"/>
        <v>0</v>
      </c>
      <c r="Z401" s="21">
        <f t="shared" si="116"/>
        <v>0.8143416503478854</v>
      </c>
      <c r="AA401" s="22">
        <f t="shared" si="117"/>
        <v>1.3827890845512194</v>
      </c>
      <c r="AB401" s="22">
        <f t="shared" si="118"/>
        <v>0.2815858260287069</v>
      </c>
      <c r="AC401" s="23"/>
      <c r="AD401" s="22">
        <f t="shared" si="119"/>
        <v>2.478716560927812</v>
      </c>
      <c r="AE401" s="32">
        <v>285806.1951219512</v>
      </c>
      <c r="AF401" s="25">
        <f t="shared" si="120"/>
        <v>7084.325490645461</v>
      </c>
      <c r="AG401" s="26"/>
      <c r="AH401" s="27">
        <f t="shared" si="121"/>
        <v>750357300.1541512</v>
      </c>
      <c r="AI401" s="21">
        <f t="shared" si="122"/>
        <v>0.2557362471992715</v>
      </c>
      <c r="AJ401" s="21">
        <f t="shared" si="123"/>
        <v>1.2558490465894172</v>
      </c>
      <c r="AK401" s="21">
        <f t="shared" si="124"/>
        <v>0.7059441800475292</v>
      </c>
      <c r="AL401" s="21">
        <f t="shared" si="125"/>
        <v>0.7395850868459495</v>
      </c>
      <c r="AM401" s="21">
        <f t="shared" si="132"/>
        <v>2.252</v>
      </c>
    </row>
    <row r="402" spans="1:39" ht="12.75">
      <c r="A402" s="12" t="s">
        <v>842</v>
      </c>
      <c r="B402" s="13" t="s">
        <v>843</v>
      </c>
      <c r="C402" s="14" t="s">
        <v>791</v>
      </c>
      <c r="D402" s="15"/>
      <c r="E402" s="15"/>
      <c r="F402" s="33">
        <v>2993479577</v>
      </c>
      <c r="G402" s="31">
        <v>96.86</v>
      </c>
      <c r="H402" s="18">
        <f t="shared" si="126"/>
        <v>0.9686</v>
      </c>
      <c r="I402" s="16">
        <v>7698019.14</v>
      </c>
      <c r="L402" s="16">
        <v>362578.6</v>
      </c>
      <c r="M402" s="19">
        <f t="shared" si="127"/>
        <v>8060597.739999999</v>
      </c>
      <c r="N402" s="16">
        <v>63669713</v>
      </c>
      <c r="Q402" s="19">
        <f t="shared" si="128"/>
        <v>63669713</v>
      </c>
      <c r="R402" s="16">
        <v>18228311</v>
      </c>
      <c r="S402" s="16">
        <v>586851</v>
      </c>
      <c r="T402" s="16">
        <v>1065422</v>
      </c>
      <c r="U402" s="20">
        <f t="shared" si="129"/>
        <v>19880584</v>
      </c>
      <c r="V402" s="19">
        <f t="shared" si="130"/>
        <v>91610894.74</v>
      </c>
      <c r="W402" s="21">
        <f t="shared" si="114"/>
        <v>0.6089338688012034</v>
      </c>
      <c r="X402" s="21">
        <f t="shared" si="131"/>
        <v>0.035591423712592773</v>
      </c>
      <c r="Y402" s="21">
        <f t="shared" si="115"/>
        <v>0.019604309463441515</v>
      </c>
      <c r="Z402" s="21">
        <f t="shared" si="116"/>
        <v>0.6641296019772378</v>
      </c>
      <c r="AA402" s="22">
        <f t="shared" si="117"/>
        <v>2.1269466305765947</v>
      </c>
      <c r="AB402" s="22">
        <f t="shared" si="118"/>
        <v>0.2692718467810011</v>
      </c>
      <c r="AC402" s="23"/>
      <c r="AD402" s="22">
        <f t="shared" si="119"/>
        <v>3.060348079334833</v>
      </c>
      <c r="AE402" s="32">
        <v>311939.24405039666</v>
      </c>
      <c r="AF402" s="25">
        <f t="shared" si="120"/>
        <v>9546.426663987912</v>
      </c>
      <c r="AG402" s="26"/>
      <c r="AH402" s="27">
        <f t="shared" si="121"/>
        <v>3090521966.7561426</v>
      </c>
      <c r="AI402" s="21">
        <f t="shared" si="122"/>
        <v>0.2608167107920777</v>
      </c>
      <c r="AJ402" s="21">
        <f t="shared" si="123"/>
        <v>2.06016050637649</v>
      </c>
      <c r="AK402" s="21">
        <f t="shared" si="124"/>
        <v>0.5898133453208456</v>
      </c>
      <c r="AL402" s="21">
        <f t="shared" si="125"/>
        <v>0.6432759324751526</v>
      </c>
      <c r="AM402" s="21">
        <f t="shared" si="132"/>
        <v>2.9640000000000004</v>
      </c>
    </row>
    <row r="403" spans="1:39" ht="12.75">
      <c r="A403" s="12" t="s">
        <v>844</v>
      </c>
      <c r="B403" s="13" t="s">
        <v>845</v>
      </c>
      <c r="C403" s="14" t="s">
        <v>791</v>
      </c>
      <c r="D403" s="15"/>
      <c r="E403" s="15"/>
      <c r="F403" s="33">
        <v>330215300</v>
      </c>
      <c r="G403" s="31">
        <v>119.73</v>
      </c>
      <c r="H403" s="18">
        <f t="shared" si="126"/>
        <v>1.1973</v>
      </c>
      <c r="I403" s="16">
        <v>655130.25</v>
      </c>
      <c r="L403" s="16">
        <v>30748.64</v>
      </c>
      <c r="M403" s="19">
        <f t="shared" si="127"/>
        <v>685878.89</v>
      </c>
      <c r="N403" s="16">
        <v>2998970</v>
      </c>
      <c r="O403" s="16">
        <v>1660688</v>
      </c>
      <c r="Q403" s="19">
        <f t="shared" si="128"/>
        <v>4659658</v>
      </c>
      <c r="R403" s="16">
        <v>2436959</v>
      </c>
      <c r="U403" s="20">
        <f t="shared" si="129"/>
        <v>2436959</v>
      </c>
      <c r="V403" s="19">
        <f t="shared" si="130"/>
        <v>7782495.89</v>
      </c>
      <c r="W403" s="21">
        <f t="shared" si="114"/>
        <v>0.7379909410617861</v>
      </c>
      <c r="X403" s="21">
        <f t="shared" si="131"/>
        <v>0</v>
      </c>
      <c r="Y403" s="21">
        <f t="shared" si="115"/>
        <v>0</v>
      </c>
      <c r="Z403" s="21">
        <f t="shared" si="116"/>
        <v>0.7379909410617861</v>
      </c>
      <c r="AA403" s="22">
        <f t="shared" si="117"/>
        <v>1.4110969419042667</v>
      </c>
      <c r="AB403" s="22">
        <f t="shared" si="118"/>
        <v>0.20770657507389878</v>
      </c>
      <c r="AC403" s="23"/>
      <c r="AD403" s="22">
        <f t="shared" si="119"/>
        <v>2.3567944580399516</v>
      </c>
      <c r="AE403" s="32">
        <v>291262.95843520784</v>
      </c>
      <c r="AF403" s="25">
        <f t="shared" si="120"/>
        <v>6864.469262724186</v>
      </c>
      <c r="AG403" s="26"/>
      <c r="AH403" s="27">
        <f t="shared" si="121"/>
        <v>275799966.59149754</v>
      </c>
      <c r="AI403" s="21">
        <f t="shared" si="122"/>
        <v>0.248687082335979</v>
      </c>
      <c r="AJ403" s="21">
        <f t="shared" si="123"/>
        <v>1.6895063685419784</v>
      </c>
      <c r="AK403" s="21">
        <f t="shared" si="124"/>
        <v>0.8835965537332765</v>
      </c>
      <c r="AL403" s="21">
        <f t="shared" si="125"/>
        <v>0.8835965537332765</v>
      </c>
      <c r="AM403" s="21">
        <f t="shared" si="132"/>
        <v>2.823</v>
      </c>
    </row>
    <row r="404" spans="1:39" ht="12.75">
      <c r="A404" s="12" t="s">
        <v>846</v>
      </c>
      <c r="B404" s="13" t="s">
        <v>847</v>
      </c>
      <c r="C404" s="14" t="s">
        <v>791</v>
      </c>
      <c r="D404" s="15"/>
      <c r="E404" s="15"/>
      <c r="F404" s="33">
        <v>7207261819</v>
      </c>
      <c r="G404" s="31">
        <v>84.94</v>
      </c>
      <c r="H404" s="18">
        <f t="shared" si="126"/>
        <v>0.8493999999999999</v>
      </c>
      <c r="I404" s="16">
        <v>20303955.040000003</v>
      </c>
      <c r="L404" s="16">
        <v>953940.56</v>
      </c>
      <c r="M404" s="19">
        <f t="shared" si="127"/>
        <v>21257895.6</v>
      </c>
      <c r="N404" s="16">
        <v>121870709</v>
      </c>
      <c r="Q404" s="19">
        <f t="shared" si="128"/>
        <v>121870709</v>
      </c>
      <c r="R404" s="16">
        <v>40196934</v>
      </c>
      <c r="S404" s="16">
        <v>1261270.82</v>
      </c>
      <c r="T404" s="16">
        <v>2825975</v>
      </c>
      <c r="U404" s="20">
        <f t="shared" si="129"/>
        <v>44284179.82</v>
      </c>
      <c r="V404" s="19">
        <f t="shared" si="130"/>
        <v>187412784.42</v>
      </c>
      <c r="W404" s="21">
        <f t="shared" si="114"/>
        <v>0.5577282331277551</v>
      </c>
      <c r="X404" s="21">
        <f t="shared" si="131"/>
        <v>0.03921010601488182</v>
      </c>
      <c r="Y404" s="21">
        <f t="shared" si="115"/>
        <v>0.01750000002324045</v>
      </c>
      <c r="Z404" s="21">
        <f t="shared" si="116"/>
        <v>0.6144383391658774</v>
      </c>
      <c r="AA404" s="22">
        <f t="shared" si="117"/>
        <v>1.6909432744446826</v>
      </c>
      <c r="AB404" s="22">
        <f t="shared" si="118"/>
        <v>0.2949510664918443</v>
      </c>
      <c r="AC404" s="23"/>
      <c r="AD404" s="22">
        <f t="shared" si="119"/>
        <v>2.600332680102404</v>
      </c>
      <c r="AE404" s="32">
        <v>308762.34749684477</v>
      </c>
      <c r="AF404" s="25">
        <f t="shared" si="120"/>
        <v>8028.848225811802</v>
      </c>
      <c r="AG404" s="26"/>
      <c r="AH404" s="27">
        <f t="shared" si="121"/>
        <v>8485121048.975748</v>
      </c>
      <c r="AI404" s="21">
        <f t="shared" si="122"/>
        <v>0.2505314358781726</v>
      </c>
      <c r="AJ404" s="21">
        <f t="shared" si="123"/>
        <v>1.4362872173133134</v>
      </c>
      <c r="AK404" s="21">
        <f t="shared" si="124"/>
        <v>0.47373436121871515</v>
      </c>
      <c r="AL404" s="21">
        <f t="shared" si="125"/>
        <v>0.5219039252874962</v>
      </c>
      <c r="AM404" s="21">
        <f t="shared" si="132"/>
        <v>2.2089999999999996</v>
      </c>
    </row>
    <row r="405" spans="1:39" ht="15.75">
      <c r="A405" s="12" t="s">
        <v>848</v>
      </c>
      <c r="B405" s="13" t="s">
        <v>849</v>
      </c>
      <c r="C405" s="14" t="s">
        <v>791</v>
      </c>
      <c r="D405" s="49"/>
      <c r="E405" s="15"/>
      <c r="F405" s="33">
        <v>1265348326</v>
      </c>
      <c r="G405" s="31">
        <v>78.69</v>
      </c>
      <c r="H405" s="18">
        <f t="shared" si="126"/>
        <v>0.7868999999999999</v>
      </c>
      <c r="I405" s="16">
        <v>3904001.58</v>
      </c>
      <c r="L405" s="16">
        <v>183664.17</v>
      </c>
      <c r="M405" s="19">
        <f t="shared" si="127"/>
        <v>4087665.75</v>
      </c>
      <c r="N405" s="16">
        <v>15807570</v>
      </c>
      <c r="O405" s="16">
        <v>7512968</v>
      </c>
      <c r="Q405" s="19">
        <f t="shared" si="128"/>
        <v>23320538</v>
      </c>
      <c r="R405" s="16">
        <v>9189858.42</v>
      </c>
      <c r="S405" s="16">
        <v>252310</v>
      </c>
      <c r="T405" s="16">
        <v>545425</v>
      </c>
      <c r="U405" s="20">
        <f t="shared" si="129"/>
        <v>9987593.42</v>
      </c>
      <c r="V405" s="19">
        <f t="shared" si="130"/>
        <v>37395797.17</v>
      </c>
      <c r="W405" s="21">
        <f t="shared" si="114"/>
        <v>0.7262710378770438</v>
      </c>
      <c r="X405" s="21">
        <f t="shared" si="131"/>
        <v>0.043104731621544025</v>
      </c>
      <c r="Y405" s="21">
        <f t="shared" si="115"/>
        <v>0.01993996394633868</v>
      </c>
      <c r="Z405" s="21">
        <f t="shared" si="116"/>
        <v>0.7893157334449264</v>
      </c>
      <c r="AA405" s="22">
        <f t="shared" si="117"/>
        <v>1.8430133047807107</v>
      </c>
      <c r="AB405" s="22">
        <f t="shared" si="118"/>
        <v>0.3230466794010679</v>
      </c>
      <c r="AC405" s="23"/>
      <c r="AD405" s="22">
        <f t="shared" si="119"/>
        <v>2.9553757176267053</v>
      </c>
      <c r="AE405" s="32">
        <v>383891.3952691121</v>
      </c>
      <c r="AF405" s="25">
        <f t="shared" si="120"/>
        <v>11345.433077841693</v>
      </c>
      <c r="AG405" s="26"/>
      <c r="AH405" s="27">
        <f t="shared" si="121"/>
        <v>1608016680.6455715</v>
      </c>
      <c r="AI405" s="21">
        <f t="shared" si="122"/>
        <v>0.2542054320207003</v>
      </c>
      <c r="AJ405" s="21">
        <f t="shared" si="123"/>
        <v>1.450267169531941</v>
      </c>
      <c r="AK405" s="21">
        <f t="shared" si="124"/>
        <v>0.5715026797054457</v>
      </c>
      <c r="AL405" s="21">
        <f t="shared" si="125"/>
        <v>0.6211125506478126</v>
      </c>
      <c r="AM405" s="21">
        <f t="shared" si="132"/>
        <v>2.325</v>
      </c>
    </row>
    <row r="406" spans="1:39" ht="12.75">
      <c r="A406" s="12" t="s">
        <v>850</v>
      </c>
      <c r="B406" s="13" t="s">
        <v>851</v>
      </c>
      <c r="C406" s="14" t="s">
        <v>791</v>
      </c>
      <c r="D406" s="15"/>
      <c r="E406" s="15"/>
      <c r="F406" s="33">
        <v>2419695800</v>
      </c>
      <c r="G406" s="31">
        <v>97.39</v>
      </c>
      <c r="H406" s="18">
        <f t="shared" si="126"/>
        <v>0.9739</v>
      </c>
      <c r="I406" s="16">
        <v>5975937.61</v>
      </c>
      <c r="L406" s="16">
        <v>280928.4</v>
      </c>
      <c r="M406" s="19">
        <f t="shared" si="127"/>
        <v>6256866.010000001</v>
      </c>
      <c r="N406" s="16">
        <v>31768656</v>
      </c>
      <c r="Q406" s="19">
        <f t="shared" si="128"/>
        <v>31768656</v>
      </c>
      <c r="R406" s="16">
        <v>11203163</v>
      </c>
      <c r="S406" s="16">
        <v>132740</v>
      </c>
      <c r="T406" s="16">
        <v>823882</v>
      </c>
      <c r="U406" s="20">
        <f t="shared" si="129"/>
        <v>12159785</v>
      </c>
      <c r="V406" s="19">
        <f t="shared" si="130"/>
        <v>50185307.01</v>
      </c>
      <c r="W406" s="21">
        <f t="shared" si="114"/>
        <v>0.46299881993430747</v>
      </c>
      <c r="X406" s="21">
        <f t="shared" si="131"/>
        <v>0.03404899078636248</v>
      </c>
      <c r="Y406" s="21">
        <f t="shared" si="115"/>
        <v>0.005485813547306236</v>
      </c>
      <c r="Z406" s="21">
        <f t="shared" si="116"/>
        <v>0.5025336242679762</v>
      </c>
      <c r="AA406" s="22">
        <f t="shared" si="117"/>
        <v>1.3129194173912273</v>
      </c>
      <c r="AB406" s="22">
        <f t="shared" si="118"/>
        <v>0.25858068646480276</v>
      </c>
      <c r="AC406" s="23"/>
      <c r="AD406" s="22">
        <f t="shared" si="119"/>
        <v>2.0740337281240064</v>
      </c>
      <c r="AE406" s="32">
        <v>369197.9441997063</v>
      </c>
      <c r="AF406" s="25">
        <f t="shared" si="120"/>
        <v>7657.289886242358</v>
      </c>
      <c r="AG406" s="26"/>
      <c r="AH406" s="27">
        <f t="shared" si="121"/>
        <v>2484542355.4779754</v>
      </c>
      <c r="AI406" s="21">
        <f t="shared" si="122"/>
        <v>0.25183173054807134</v>
      </c>
      <c r="AJ406" s="21">
        <f t="shared" si="123"/>
        <v>1.2786522205973163</v>
      </c>
      <c r="AK406" s="21">
        <f t="shared" si="124"/>
        <v>0.45091455073402203</v>
      </c>
      <c r="AL406" s="21">
        <f t="shared" si="125"/>
        <v>0.4894174966745819</v>
      </c>
      <c r="AM406" s="21">
        <f t="shared" si="132"/>
        <v>2.02</v>
      </c>
    </row>
    <row r="407" spans="1:39" ht="12.75">
      <c r="A407" s="12" t="s">
        <v>852</v>
      </c>
      <c r="B407" s="13" t="s">
        <v>853</v>
      </c>
      <c r="C407" s="14" t="s">
        <v>791</v>
      </c>
      <c r="D407" s="15"/>
      <c r="E407" s="15"/>
      <c r="F407" s="33">
        <v>2903013353</v>
      </c>
      <c r="G407" s="31">
        <v>68.75</v>
      </c>
      <c r="H407" s="18">
        <f t="shared" si="126"/>
        <v>0.6875</v>
      </c>
      <c r="I407" s="16">
        <v>10214739.96</v>
      </c>
      <c r="L407" s="16">
        <v>477532.25</v>
      </c>
      <c r="M407" s="19">
        <f t="shared" si="127"/>
        <v>10692272.21</v>
      </c>
      <c r="N407" s="16">
        <v>70239283</v>
      </c>
      <c r="Q407" s="19">
        <f t="shared" si="128"/>
        <v>70239283</v>
      </c>
      <c r="R407" s="16">
        <v>18114803</v>
      </c>
      <c r="S407" s="16">
        <v>812844</v>
      </c>
      <c r="T407" s="16">
        <v>1425031</v>
      </c>
      <c r="U407" s="20">
        <f t="shared" si="129"/>
        <v>20352678</v>
      </c>
      <c r="V407" s="19">
        <f t="shared" si="130"/>
        <v>101284233.21000001</v>
      </c>
      <c r="W407" s="21">
        <f t="shared" si="114"/>
        <v>0.6239999888832753</v>
      </c>
      <c r="X407" s="21">
        <f t="shared" si="131"/>
        <v>0.04908799329246488</v>
      </c>
      <c r="Y407" s="21">
        <f t="shared" si="115"/>
        <v>0.02800000899616944</v>
      </c>
      <c r="Z407" s="21">
        <f t="shared" si="116"/>
        <v>0.7010879911719097</v>
      </c>
      <c r="AA407" s="22">
        <f t="shared" si="117"/>
        <v>2.4195301384822807</v>
      </c>
      <c r="AB407" s="22">
        <f t="shared" si="118"/>
        <v>0.36831632892595934</v>
      </c>
      <c r="AC407" s="23"/>
      <c r="AD407" s="22">
        <f t="shared" si="119"/>
        <v>3.48893445858015</v>
      </c>
      <c r="AE407" s="32">
        <v>335570.410427066</v>
      </c>
      <c r="AF407" s="25">
        <f t="shared" si="120"/>
        <v>11707.83168218874</v>
      </c>
      <c r="AG407" s="26"/>
      <c r="AH407" s="27">
        <f t="shared" si="121"/>
        <v>4222564877.090909</v>
      </c>
      <c r="AI407" s="21">
        <f t="shared" si="122"/>
        <v>0.25321747613659706</v>
      </c>
      <c r="AJ407" s="21">
        <f t="shared" si="123"/>
        <v>1.663426970206568</v>
      </c>
      <c r="AK407" s="21">
        <f t="shared" si="124"/>
        <v>0.4289999923572518</v>
      </c>
      <c r="AL407" s="21">
        <f t="shared" si="125"/>
        <v>0.48199799393068793</v>
      </c>
      <c r="AM407" s="21">
        <f t="shared" si="132"/>
        <v>2.3979999999999997</v>
      </c>
    </row>
    <row r="408" spans="1:39" ht="12.75">
      <c r="A408" s="12" t="s">
        <v>854</v>
      </c>
      <c r="B408" s="13" t="s">
        <v>855</v>
      </c>
      <c r="C408" s="14" t="s">
        <v>791</v>
      </c>
      <c r="D408" s="15"/>
      <c r="E408" s="15"/>
      <c r="F408" s="33">
        <v>801110100</v>
      </c>
      <c r="G408" s="31">
        <v>92.55</v>
      </c>
      <c r="H408" s="18">
        <f t="shared" si="126"/>
        <v>0.9255</v>
      </c>
      <c r="I408" s="16">
        <v>2110840.29</v>
      </c>
      <c r="L408" s="16">
        <v>99048.87</v>
      </c>
      <c r="M408" s="19">
        <f t="shared" si="127"/>
        <v>2209889.16</v>
      </c>
      <c r="N408" s="16">
        <v>6919933</v>
      </c>
      <c r="Q408" s="19">
        <f t="shared" si="128"/>
        <v>6919933</v>
      </c>
      <c r="R408" s="16">
        <v>5027069.14</v>
      </c>
      <c r="S408" s="16">
        <v>80111.01</v>
      </c>
      <c r="T408" s="16">
        <v>290114.69</v>
      </c>
      <c r="U408" s="20">
        <f t="shared" si="129"/>
        <v>5397294.84</v>
      </c>
      <c r="V408" s="19">
        <f t="shared" si="130"/>
        <v>14527117</v>
      </c>
      <c r="W408" s="21">
        <f t="shared" si="114"/>
        <v>0.6275128899261162</v>
      </c>
      <c r="X408" s="21">
        <f t="shared" si="131"/>
        <v>0.036214084680744885</v>
      </c>
      <c r="Y408" s="21">
        <f t="shared" si="115"/>
        <v>0.009999999999999998</v>
      </c>
      <c r="Z408" s="21">
        <f t="shared" si="116"/>
        <v>0.6737269746068612</v>
      </c>
      <c r="AA408" s="22">
        <f t="shared" si="117"/>
        <v>0.8637930042325018</v>
      </c>
      <c r="AB408" s="22">
        <f t="shared" si="118"/>
        <v>0.27585336397581306</v>
      </c>
      <c r="AC408" s="23"/>
      <c r="AD408" s="22">
        <f t="shared" si="119"/>
        <v>1.813373342815176</v>
      </c>
      <c r="AE408" s="32">
        <v>288950.9886159377</v>
      </c>
      <c r="AF408" s="25">
        <f t="shared" si="120"/>
        <v>5239.760201362328</v>
      </c>
      <c r="AG408" s="26"/>
      <c r="AH408" s="27">
        <f t="shared" si="121"/>
        <v>865597082.6580226</v>
      </c>
      <c r="AI408" s="21">
        <f t="shared" si="122"/>
        <v>0.255302288359615</v>
      </c>
      <c r="AJ408" s="21">
        <f t="shared" si="123"/>
        <v>0.7994404254171805</v>
      </c>
      <c r="AK408" s="21">
        <f t="shared" si="124"/>
        <v>0.5807631796266206</v>
      </c>
      <c r="AL408" s="21">
        <f t="shared" si="125"/>
        <v>0.62353431499865</v>
      </c>
      <c r="AM408" s="21">
        <f t="shared" si="132"/>
        <v>1.678</v>
      </c>
    </row>
    <row r="409" spans="1:39" ht="12.75">
      <c r="A409" s="12" t="s">
        <v>856</v>
      </c>
      <c r="B409" s="13" t="s">
        <v>857</v>
      </c>
      <c r="C409" s="14" t="s">
        <v>791</v>
      </c>
      <c r="D409" s="15"/>
      <c r="E409" s="15"/>
      <c r="F409" s="33">
        <v>780022073</v>
      </c>
      <c r="G409" s="31">
        <v>90.68</v>
      </c>
      <c r="H409" s="18">
        <f t="shared" si="126"/>
        <v>0.9068</v>
      </c>
      <c r="I409" s="16">
        <v>2052279.17</v>
      </c>
      <c r="L409" s="16">
        <v>96687.45</v>
      </c>
      <c r="M409" s="19">
        <f t="shared" si="127"/>
        <v>2148966.62</v>
      </c>
      <c r="N409" s="16">
        <v>7254118</v>
      </c>
      <c r="O409" s="16">
        <v>4993982</v>
      </c>
      <c r="Q409" s="19">
        <f t="shared" si="128"/>
        <v>12248100</v>
      </c>
      <c r="R409" s="16">
        <v>5334595.95</v>
      </c>
      <c r="T409" s="16">
        <v>281337</v>
      </c>
      <c r="U409" s="20">
        <f t="shared" si="129"/>
        <v>5615932.95</v>
      </c>
      <c r="V409" s="19">
        <f t="shared" si="130"/>
        <v>20012999.57</v>
      </c>
      <c r="W409" s="21">
        <f t="shared" si="114"/>
        <v>0.6839032041084304</v>
      </c>
      <c r="X409" s="21">
        <f t="shared" si="131"/>
        <v>0.03606782548062585</v>
      </c>
      <c r="Y409" s="21">
        <f t="shared" si="115"/>
        <v>0</v>
      </c>
      <c r="Z409" s="21">
        <f t="shared" si="116"/>
        <v>0.7199710295890562</v>
      </c>
      <c r="AA409" s="22">
        <f t="shared" si="117"/>
        <v>1.570224795420629</v>
      </c>
      <c r="AB409" s="22">
        <f t="shared" si="118"/>
        <v>0.27550074470777186</v>
      </c>
      <c r="AC409" s="23"/>
      <c r="AD409" s="22">
        <f t="shared" si="119"/>
        <v>2.565696569717457</v>
      </c>
      <c r="AE409" s="32">
        <v>300633.6709197236</v>
      </c>
      <c r="AF409" s="25">
        <f t="shared" si="120"/>
        <v>7713.347782203017</v>
      </c>
      <c r="AG409" s="26"/>
      <c r="AH409" s="27">
        <f t="shared" si="121"/>
        <v>860191964.0494045</v>
      </c>
      <c r="AI409" s="21">
        <f t="shared" si="122"/>
        <v>0.24982407530100753</v>
      </c>
      <c r="AJ409" s="21">
        <f t="shared" si="123"/>
        <v>1.4238798444874265</v>
      </c>
      <c r="AK409" s="21">
        <f t="shared" si="124"/>
        <v>0.6201634254855247</v>
      </c>
      <c r="AL409" s="21">
        <f t="shared" si="125"/>
        <v>0.6528697296313563</v>
      </c>
      <c r="AM409" s="21">
        <f t="shared" si="132"/>
        <v>2.327</v>
      </c>
    </row>
    <row r="410" spans="1:39" ht="12.75">
      <c r="A410" s="12" t="s">
        <v>858</v>
      </c>
      <c r="B410" s="13" t="s">
        <v>859</v>
      </c>
      <c r="C410" s="14" t="s">
        <v>791</v>
      </c>
      <c r="D410" s="15"/>
      <c r="E410" s="15"/>
      <c r="F410" s="33">
        <v>3601392000</v>
      </c>
      <c r="G410" s="31">
        <v>94.14</v>
      </c>
      <c r="H410" s="18">
        <f t="shared" si="126"/>
        <v>0.9414</v>
      </c>
      <c r="I410" s="16">
        <v>9312420.25</v>
      </c>
      <c r="L410" s="16">
        <v>427960.02</v>
      </c>
      <c r="M410" s="19">
        <f t="shared" si="127"/>
        <v>9740380.27</v>
      </c>
      <c r="N410" s="16">
        <v>41285805</v>
      </c>
      <c r="O410" s="16">
        <v>25125376</v>
      </c>
      <c r="Q410" s="19">
        <f t="shared" si="128"/>
        <v>66411181</v>
      </c>
      <c r="R410" s="16">
        <v>27142643</v>
      </c>
      <c r="S410" s="16">
        <v>270123</v>
      </c>
      <c r="T410" s="16">
        <v>1307961</v>
      </c>
      <c r="U410" s="20">
        <f t="shared" si="129"/>
        <v>28720727</v>
      </c>
      <c r="V410" s="19">
        <f t="shared" si="130"/>
        <v>104872288.27</v>
      </c>
      <c r="W410" s="21">
        <f t="shared" si="114"/>
        <v>0.7536708861462457</v>
      </c>
      <c r="X410" s="21">
        <f t="shared" si="131"/>
        <v>0.03631820695997547</v>
      </c>
      <c r="Y410" s="21">
        <f t="shared" si="115"/>
        <v>0.007500516466966106</v>
      </c>
      <c r="Z410" s="21">
        <f t="shared" si="116"/>
        <v>0.7974896095731873</v>
      </c>
      <c r="AA410" s="22">
        <f t="shared" si="117"/>
        <v>1.8440419982051384</v>
      </c>
      <c r="AB410" s="22">
        <f t="shared" si="118"/>
        <v>0.27046154014892015</v>
      </c>
      <c r="AC410" s="23"/>
      <c r="AD410" s="22">
        <f t="shared" si="119"/>
        <v>2.911993147927246</v>
      </c>
      <c r="AE410" s="32">
        <v>314730.13105546456</v>
      </c>
      <c r="AF410" s="25">
        <f t="shared" si="120"/>
        <v>9164.919850797569</v>
      </c>
      <c r="AG410" s="26"/>
      <c r="AH410" s="27">
        <f t="shared" si="121"/>
        <v>3825570427.023582</v>
      </c>
      <c r="AI410" s="21">
        <f t="shared" si="122"/>
        <v>0.25461249389619345</v>
      </c>
      <c r="AJ410" s="21">
        <f t="shared" si="123"/>
        <v>1.735981137110317</v>
      </c>
      <c r="AK410" s="21">
        <f t="shared" si="124"/>
        <v>0.7095057722180756</v>
      </c>
      <c r="AL410" s="21">
        <f t="shared" si="125"/>
        <v>0.7507567184521985</v>
      </c>
      <c r="AM410" s="21">
        <f t="shared" si="132"/>
        <v>2.742</v>
      </c>
    </row>
    <row r="411" spans="1:39" ht="12.75">
      <c r="A411" s="12" t="s">
        <v>860</v>
      </c>
      <c r="B411" s="13" t="s">
        <v>861</v>
      </c>
      <c r="C411" s="14" t="s">
        <v>791</v>
      </c>
      <c r="D411" s="15"/>
      <c r="E411" s="15"/>
      <c r="F411" s="33">
        <v>2058131000</v>
      </c>
      <c r="G411" s="31">
        <v>66.46</v>
      </c>
      <c r="H411" s="18">
        <f t="shared" si="126"/>
        <v>0.6646</v>
      </c>
      <c r="I411" s="16">
        <v>7919496.4</v>
      </c>
      <c r="L411" s="16">
        <v>372633.36</v>
      </c>
      <c r="M411" s="19">
        <f t="shared" si="127"/>
        <v>8292129.760000001</v>
      </c>
      <c r="N411" s="16">
        <v>51406571</v>
      </c>
      <c r="Q411" s="19">
        <f t="shared" si="128"/>
        <v>51406571</v>
      </c>
      <c r="R411" s="16">
        <v>20551209</v>
      </c>
      <c r="S411" s="16">
        <v>411627</v>
      </c>
      <c r="T411" s="16">
        <v>1096213</v>
      </c>
      <c r="U411" s="20">
        <f t="shared" si="129"/>
        <v>22059049</v>
      </c>
      <c r="V411" s="19">
        <f t="shared" si="130"/>
        <v>81757749.76</v>
      </c>
      <c r="W411" s="21">
        <f t="shared" si="114"/>
        <v>0.9985374594717246</v>
      </c>
      <c r="X411" s="21">
        <f t="shared" si="131"/>
        <v>0.053262547427739046</v>
      </c>
      <c r="Y411" s="21">
        <f t="shared" si="115"/>
        <v>0.020000038870217687</v>
      </c>
      <c r="Z411" s="21">
        <f t="shared" si="116"/>
        <v>1.0718000457696812</v>
      </c>
      <c r="AA411" s="22">
        <f t="shared" si="117"/>
        <v>2.4977307566913862</v>
      </c>
      <c r="AB411" s="22">
        <f t="shared" si="118"/>
        <v>0.40289611108330814</v>
      </c>
      <c r="AC411" s="23"/>
      <c r="AD411" s="22">
        <f t="shared" si="119"/>
        <v>3.972426913544376</v>
      </c>
      <c r="AE411" s="32">
        <v>208346.01578411405</v>
      </c>
      <c r="AF411" s="25">
        <f t="shared" si="120"/>
        <v>8276.39320430556</v>
      </c>
      <c r="AG411" s="26"/>
      <c r="AH411" s="27">
        <f t="shared" si="121"/>
        <v>3096796569.3650317</v>
      </c>
      <c r="AI411" s="21">
        <f t="shared" si="122"/>
        <v>0.2677647554259666</v>
      </c>
      <c r="AJ411" s="21">
        <f t="shared" si="123"/>
        <v>1.6599918608970956</v>
      </c>
      <c r="AK411" s="21">
        <f t="shared" si="124"/>
        <v>0.6636279955649081</v>
      </c>
      <c r="AL411" s="21">
        <f t="shared" si="125"/>
        <v>0.7123183104185302</v>
      </c>
      <c r="AM411" s="21">
        <f t="shared" si="132"/>
        <v>2.6399999999999997</v>
      </c>
    </row>
    <row r="412" spans="1:39" ht="12.75">
      <c r="A412" s="12" t="s">
        <v>862</v>
      </c>
      <c r="B412" s="13" t="s">
        <v>863</v>
      </c>
      <c r="C412" s="14" t="s">
        <v>791</v>
      </c>
      <c r="D412" s="15"/>
      <c r="E412" s="15"/>
      <c r="F412" s="33">
        <v>74279300</v>
      </c>
      <c r="G412" s="31">
        <v>112.42</v>
      </c>
      <c r="H412" s="18">
        <f t="shared" si="126"/>
        <v>1.1242</v>
      </c>
      <c r="I412" s="16">
        <v>190752.49000000002</v>
      </c>
      <c r="L412" s="16">
        <v>8986.12</v>
      </c>
      <c r="M412" s="19">
        <f t="shared" si="127"/>
        <v>199738.61000000002</v>
      </c>
      <c r="N412" s="16">
        <v>860333</v>
      </c>
      <c r="Q412" s="19">
        <f t="shared" si="128"/>
        <v>860333</v>
      </c>
      <c r="R412" s="16">
        <v>614205</v>
      </c>
      <c r="U412" s="20">
        <f t="shared" si="129"/>
        <v>614205</v>
      </c>
      <c r="V412" s="19">
        <f t="shared" si="130"/>
        <v>1674276.61</v>
      </c>
      <c r="W412" s="21">
        <f t="shared" si="114"/>
        <v>0.8268858214872785</v>
      </c>
      <c r="X412" s="21">
        <f t="shared" si="131"/>
        <v>0</v>
      </c>
      <c r="Y412" s="21">
        <f t="shared" si="115"/>
        <v>0</v>
      </c>
      <c r="Z412" s="21">
        <f t="shared" si="116"/>
        <v>0.8268858214872785</v>
      </c>
      <c r="AA412" s="22">
        <f t="shared" si="117"/>
        <v>1.1582405865429535</v>
      </c>
      <c r="AB412" s="22">
        <f t="shared" si="118"/>
        <v>0.2689021167404647</v>
      </c>
      <c r="AC412" s="23"/>
      <c r="AD412" s="22">
        <f t="shared" si="119"/>
        <v>2.2540285247706966</v>
      </c>
      <c r="AE412" s="32">
        <v>183970.16949152542</v>
      </c>
      <c r="AF412" s="25">
        <f t="shared" si="120"/>
        <v>4146.74009740798</v>
      </c>
      <c r="AG412" s="26"/>
      <c r="AH412" s="27">
        <f t="shared" si="121"/>
        <v>66073029.710016005</v>
      </c>
      <c r="AI412" s="21">
        <f t="shared" si="122"/>
        <v>0.30229975963963046</v>
      </c>
      <c r="AJ412" s="21">
        <f t="shared" si="123"/>
        <v>1.3020940673915884</v>
      </c>
      <c r="AK412" s="21">
        <f t="shared" si="124"/>
        <v>0.9295850405159986</v>
      </c>
      <c r="AL412" s="21">
        <f t="shared" si="125"/>
        <v>0.9295850405159986</v>
      </c>
      <c r="AM412" s="21">
        <f t="shared" si="132"/>
        <v>2.5340000000000003</v>
      </c>
    </row>
    <row r="413" spans="1:39" ht="12.75">
      <c r="A413" s="12" t="s">
        <v>864</v>
      </c>
      <c r="B413" s="13" t="s">
        <v>216</v>
      </c>
      <c r="C413" s="14" t="s">
        <v>791</v>
      </c>
      <c r="D413" s="15"/>
      <c r="E413" s="15"/>
      <c r="F413" s="33">
        <v>2820985666</v>
      </c>
      <c r="G413" s="31">
        <v>100.15</v>
      </c>
      <c r="H413" s="18">
        <f t="shared" si="126"/>
        <v>1.0015</v>
      </c>
      <c r="I413" s="16">
        <v>6950522.4</v>
      </c>
      <c r="L413" s="16">
        <v>325375.35</v>
      </c>
      <c r="M413" s="19">
        <f t="shared" si="127"/>
        <v>7275897.75</v>
      </c>
      <c r="N413" s="16">
        <v>31963608</v>
      </c>
      <c r="O413" s="16">
        <v>14614132</v>
      </c>
      <c r="Q413" s="19">
        <f t="shared" si="128"/>
        <v>46577740</v>
      </c>
      <c r="R413" s="16">
        <v>10479326.72</v>
      </c>
      <c r="S413" s="16">
        <v>358265</v>
      </c>
      <c r="T413" s="16">
        <v>964015.27</v>
      </c>
      <c r="U413" s="20">
        <f t="shared" si="129"/>
        <v>11801606.99</v>
      </c>
      <c r="V413" s="19">
        <f t="shared" si="130"/>
        <v>65655244.74</v>
      </c>
      <c r="W413" s="21">
        <f t="shared" si="114"/>
        <v>0.3714774891025625</v>
      </c>
      <c r="X413" s="21">
        <f t="shared" si="131"/>
        <v>0.03417299427001059</v>
      </c>
      <c r="Y413" s="21">
        <f t="shared" si="115"/>
        <v>0.012699993634069035</v>
      </c>
      <c r="Z413" s="21">
        <f t="shared" si="116"/>
        <v>0.41835047700664213</v>
      </c>
      <c r="AA413" s="22">
        <f t="shared" si="117"/>
        <v>1.6511157983317455</v>
      </c>
      <c r="AB413" s="22">
        <f t="shared" si="118"/>
        <v>0.25792040837686414</v>
      </c>
      <c r="AC413" s="23"/>
      <c r="AD413" s="22">
        <f t="shared" si="119"/>
        <v>2.3273866837152513</v>
      </c>
      <c r="AE413" s="32">
        <v>440582.67663043475</v>
      </c>
      <c r="AF413" s="25">
        <f t="shared" si="120"/>
        <v>10254.062546652965</v>
      </c>
      <c r="AG413" s="26"/>
      <c r="AH413" s="27">
        <f t="shared" si="121"/>
        <v>2816760525.2121816</v>
      </c>
      <c r="AI413" s="21">
        <f t="shared" si="122"/>
        <v>0.2583072889894294</v>
      </c>
      <c r="AJ413" s="21">
        <f t="shared" si="123"/>
        <v>1.653592472029243</v>
      </c>
      <c r="AK413" s="21">
        <f t="shared" si="124"/>
        <v>0.37203470533621635</v>
      </c>
      <c r="AL413" s="21">
        <f t="shared" si="125"/>
        <v>0.4189780027221521</v>
      </c>
      <c r="AM413" s="21">
        <f t="shared" si="132"/>
        <v>2.331</v>
      </c>
    </row>
    <row r="414" spans="1:39" ht="12.75">
      <c r="A414" s="12" t="s">
        <v>865</v>
      </c>
      <c r="B414" s="13" t="s">
        <v>866</v>
      </c>
      <c r="C414" s="14" t="s">
        <v>791</v>
      </c>
      <c r="D414" s="15"/>
      <c r="E414" s="15"/>
      <c r="F414" s="33">
        <v>657891700</v>
      </c>
      <c r="G414" s="31">
        <v>94.46</v>
      </c>
      <c r="H414" s="18">
        <f t="shared" si="126"/>
        <v>0.9445999999999999</v>
      </c>
      <c r="I414" s="16">
        <v>1741677.91</v>
      </c>
      <c r="L414" s="16">
        <v>81706.84</v>
      </c>
      <c r="M414" s="19">
        <f t="shared" si="127"/>
        <v>1823384.75</v>
      </c>
      <c r="N414" s="16">
        <v>8407250</v>
      </c>
      <c r="O414" s="16">
        <v>4507261</v>
      </c>
      <c r="Q414" s="19">
        <f t="shared" si="128"/>
        <v>12914511</v>
      </c>
      <c r="R414" s="16">
        <v>3466339.5</v>
      </c>
      <c r="S414" s="16">
        <v>98683.76</v>
      </c>
      <c r="T414" s="16">
        <v>240238</v>
      </c>
      <c r="U414" s="20">
        <f t="shared" si="129"/>
        <v>3805261.26</v>
      </c>
      <c r="V414" s="19">
        <f t="shared" si="130"/>
        <v>18543157.01</v>
      </c>
      <c r="W414" s="21">
        <f t="shared" si="114"/>
        <v>0.5268860361059426</v>
      </c>
      <c r="X414" s="21">
        <f t="shared" si="131"/>
        <v>0.03651634455944649</v>
      </c>
      <c r="Y414" s="21">
        <f t="shared" si="115"/>
        <v>0.015000000760003506</v>
      </c>
      <c r="Z414" s="21">
        <f t="shared" si="116"/>
        <v>0.5784023814253927</v>
      </c>
      <c r="AA414" s="22">
        <f t="shared" si="117"/>
        <v>1.9630147332760088</v>
      </c>
      <c r="AB414" s="22">
        <f t="shared" si="118"/>
        <v>0.2771557613509944</v>
      </c>
      <c r="AC414" s="23"/>
      <c r="AD414" s="22">
        <f t="shared" si="119"/>
        <v>2.818572876052396</v>
      </c>
      <c r="AE414" s="32">
        <v>254629.9115044248</v>
      </c>
      <c r="AF414" s="25">
        <f t="shared" si="120"/>
        <v>7176.929619979937</v>
      </c>
      <c r="AG414" s="26"/>
      <c r="AH414" s="27">
        <f t="shared" si="121"/>
        <v>696476497.9885666</v>
      </c>
      <c r="AI414" s="21">
        <f t="shared" si="122"/>
        <v>0.2618013321721493</v>
      </c>
      <c r="AJ414" s="21">
        <f t="shared" si="123"/>
        <v>1.8542637170525178</v>
      </c>
      <c r="AK414" s="21">
        <f t="shared" si="124"/>
        <v>0.4976965497056734</v>
      </c>
      <c r="AL414" s="21">
        <f t="shared" si="125"/>
        <v>0.5463588894944259</v>
      </c>
      <c r="AM414" s="21">
        <f t="shared" si="132"/>
        <v>2.662</v>
      </c>
    </row>
    <row r="415" spans="1:39" ht="12.75">
      <c r="A415" s="12" t="s">
        <v>867</v>
      </c>
      <c r="B415" s="13" t="s">
        <v>868</v>
      </c>
      <c r="C415" s="14" t="s">
        <v>869</v>
      </c>
      <c r="D415" s="15"/>
      <c r="E415" s="15"/>
      <c r="F415" s="33">
        <v>996298077</v>
      </c>
      <c r="G415" s="31">
        <v>96.26</v>
      </c>
      <c r="H415" s="18">
        <f t="shared" si="126"/>
        <v>0.9626</v>
      </c>
      <c r="I415" s="16">
        <v>3392758.7</v>
      </c>
      <c r="J415" s="16">
        <v>389333.61</v>
      </c>
      <c r="L415" s="16">
        <v>125061.16</v>
      </c>
      <c r="M415" s="19">
        <f t="shared" si="127"/>
        <v>3907153.47</v>
      </c>
      <c r="O415" s="16">
        <v>1915691</v>
      </c>
      <c r="P415" s="16">
        <v>433093</v>
      </c>
      <c r="Q415" s="19">
        <f t="shared" si="128"/>
        <v>2348784</v>
      </c>
      <c r="R415" s="16">
        <v>1851525.13</v>
      </c>
      <c r="S415" s="16">
        <v>99629.81</v>
      </c>
      <c r="U415" s="20">
        <f t="shared" si="129"/>
        <v>1951154.94</v>
      </c>
      <c r="V415" s="19">
        <f t="shared" si="130"/>
        <v>8207092.41</v>
      </c>
      <c r="W415" s="21">
        <f t="shared" si="114"/>
        <v>0.18584048014779014</v>
      </c>
      <c r="X415" s="21">
        <f t="shared" si="131"/>
        <v>0</v>
      </c>
      <c r="Y415" s="21">
        <f t="shared" si="115"/>
        <v>0.010000000230854606</v>
      </c>
      <c r="Z415" s="21">
        <f t="shared" si="116"/>
        <v>0.19584048037864477</v>
      </c>
      <c r="AA415" s="22">
        <f t="shared" si="117"/>
        <v>0.23575113253982521</v>
      </c>
      <c r="AB415" s="22">
        <f t="shared" si="118"/>
        <v>0.3921671194794447</v>
      </c>
      <c r="AC415" s="23"/>
      <c r="AD415" s="22">
        <f t="shared" si="119"/>
        <v>0.8237587323979146</v>
      </c>
      <c r="AE415" s="32">
        <v>782764.8351648352</v>
      </c>
      <c r="AF415" s="25">
        <f t="shared" si="120"/>
        <v>6448.093683810473</v>
      </c>
      <c r="AG415" s="26"/>
      <c r="AH415" s="27">
        <f t="shared" si="121"/>
        <v>1035007351.9634323</v>
      </c>
      <c r="AI415" s="21">
        <f t="shared" si="122"/>
        <v>0.37750006921091356</v>
      </c>
      <c r="AJ415" s="21">
        <f t="shared" si="123"/>
        <v>0.22693404018283578</v>
      </c>
      <c r="AK415" s="21">
        <f t="shared" si="124"/>
        <v>0.17889004619026277</v>
      </c>
      <c r="AL415" s="21">
        <f t="shared" si="125"/>
        <v>0.18851604641248343</v>
      </c>
      <c r="AM415" s="21">
        <f t="shared" si="132"/>
        <v>0.794</v>
      </c>
    </row>
    <row r="416" spans="1:39" ht="12.75">
      <c r="A416" s="12" t="s">
        <v>870</v>
      </c>
      <c r="B416" s="13" t="s">
        <v>871</v>
      </c>
      <c r="C416" s="14" t="s">
        <v>869</v>
      </c>
      <c r="D416" s="15"/>
      <c r="E416" s="15"/>
      <c r="F416" s="33">
        <v>1549312732</v>
      </c>
      <c r="G416" s="31">
        <v>101.01</v>
      </c>
      <c r="H416" s="18">
        <f t="shared" si="126"/>
        <v>1.0101</v>
      </c>
      <c r="I416" s="16">
        <v>4978918.88</v>
      </c>
      <c r="J416" s="16">
        <v>571410.57</v>
      </c>
      <c r="K416" s="16">
        <v>206738.64</v>
      </c>
      <c r="L416" s="16">
        <v>183626.81</v>
      </c>
      <c r="M416" s="19">
        <f t="shared" si="127"/>
        <v>5940694.899999999</v>
      </c>
      <c r="N416" s="16">
        <v>3063414</v>
      </c>
      <c r="Q416" s="19">
        <f t="shared" si="128"/>
        <v>3063414</v>
      </c>
      <c r="R416" s="16">
        <v>3100000</v>
      </c>
      <c r="U416" s="20">
        <f t="shared" si="129"/>
        <v>3100000</v>
      </c>
      <c r="V416" s="19">
        <f t="shared" si="130"/>
        <v>12104108.899999999</v>
      </c>
      <c r="W416" s="21">
        <f t="shared" si="114"/>
        <v>0.20008871907986103</v>
      </c>
      <c r="X416" s="21">
        <f t="shared" si="131"/>
        <v>0</v>
      </c>
      <c r="Y416" s="21">
        <f t="shared" si="115"/>
        <v>0</v>
      </c>
      <c r="Z416" s="21">
        <f t="shared" si="116"/>
        <v>0.20008871907986103</v>
      </c>
      <c r="AA416" s="22">
        <f t="shared" si="117"/>
        <v>0.1977272849262301</v>
      </c>
      <c r="AB416" s="22">
        <f t="shared" si="118"/>
        <v>0.3834406558016977</v>
      </c>
      <c r="AC416" s="23"/>
      <c r="AD416" s="22">
        <f t="shared" si="119"/>
        <v>0.7812566598077888</v>
      </c>
      <c r="AE416" s="32">
        <v>1514127.725856698</v>
      </c>
      <c r="AF416" s="25">
        <f t="shared" si="120"/>
        <v>11829.22369625167</v>
      </c>
      <c r="AG416" s="26"/>
      <c r="AH416" s="27">
        <f t="shared" si="121"/>
        <v>1533821138.5011384</v>
      </c>
      <c r="AI416" s="21">
        <f t="shared" si="122"/>
        <v>0.3873134064252949</v>
      </c>
      <c r="AJ416" s="21">
        <f t="shared" si="123"/>
        <v>0.19972433050398503</v>
      </c>
      <c r="AK416" s="21">
        <f t="shared" si="124"/>
        <v>0.20210961514256762</v>
      </c>
      <c r="AL416" s="21">
        <f t="shared" si="125"/>
        <v>0.20210961514256762</v>
      </c>
      <c r="AM416" s="21">
        <f t="shared" si="132"/>
        <v>0.7889999999999999</v>
      </c>
    </row>
    <row r="417" spans="1:39" ht="12.75">
      <c r="A417" s="12" t="s">
        <v>872</v>
      </c>
      <c r="B417" s="13" t="s">
        <v>873</v>
      </c>
      <c r="C417" s="14" t="s">
        <v>869</v>
      </c>
      <c r="D417" s="15"/>
      <c r="E417" s="15"/>
      <c r="F417" s="33">
        <v>1655235096</v>
      </c>
      <c r="G417" s="31">
        <v>84.14</v>
      </c>
      <c r="H417" s="18">
        <f t="shared" si="126"/>
        <v>0.8414</v>
      </c>
      <c r="I417" s="16">
        <v>6417566.74</v>
      </c>
      <c r="L417" s="16">
        <v>236730.7</v>
      </c>
      <c r="M417" s="19">
        <f t="shared" si="127"/>
        <v>6654297.44</v>
      </c>
      <c r="N417" s="16">
        <v>1487923</v>
      </c>
      <c r="O417" s="16">
        <v>4458285</v>
      </c>
      <c r="Q417" s="19">
        <f t="shared" si="128"/>
        <v>5946208</v>
      </c>
      <c r="R417" s="16">
        <v>5743210</v>
      </c>
      <c r="T417" s="16">
        <v>651960</v>
      </c>
      <c r="U417" s="20">
        <f t="shared" si="129"/>
        <v>6395170</v>
      </c>
      <c r="V417" s="19">
        <f t="shared" si="130"/>
        <v>18995675.439999998</v>
      </c>
      <c r="W417" s="21">
        <f t="shared" si="114"/>
        <v>0.3469724641459632</v>
      </c>
      <c r="X417" s="21">
        <f t="shared" si="131"/>
        <v>0.03938775836589681</v>
      </c>
      <c r="Y417" s="21">
        <f t="shared" si="115"/>
        <v>0</v>
      </c>
      <c r="Z417" s="21">
        <f t="shared" si="116"/>
        <v>0.38636022251186003</v>
      </c>
      <c r="AA417" s="22">
        <f t="shared" si="117"/>
        <v>0.3592364622022248</v>
      </c>
      <c r="AB417" s="22">
        <f t="shared" si="118"/>
        <v>0.4020152458149667</v>
      </c>
      <c r="AC417" s="23"/>
      <c r="AD417" s="22">
        <f t="shared" si="119"/>
        <v>1.1476119305290515</v>
      </c>
      <c r="AE417" s="32">
        <v>660603.6144578314</v>
      </c>
      <c r="AF417" s="25">
        <f t="shared" si="120"/>
        <v>7581.165893024211</v>
      </c>
      <c r="AG417" s="26"/>
      <c r="AH417" s="27">
        <f t="shared" si="121"/>
        <v>1967239239.3629663</v>
      </c>
      <c r="AI417" s="21">
        <f t="shared" si="122"/>
        <v>0.33825562782871305</v>
      </c>
      <c r="AJ417" s="21">
        <f t="shared" si="123"/>
        <v>0.302261559296952</v>
      </c>
      <c r="AK417" s="21">
        <f t="shared" si="124"/>
        <v>0.2919426313324135</v>
      </c>
      <c r="AL417" s="21">
        <f t="shared" si="125"/>
        <v>0.32508349122147906</v>
      </c>
      <c r="AM417" s="21">
        <f t="shared" si="132"/>
        <v>0.9650000000000001</v>
      </c>
    </row>
    <row r="418" spans="1:39" ht="12.75">
      <c r="A418" s="12" t="s">
        <v>874</v>
      </c>
      <c r="B418" s="13" t="s">
        <v>875</v>
      </c>
      <c r="C418" s="14" t="s">
        <v>869</v>
      </c>
      <c r="D418" s="15"/>
      <c r="E418" s="15"/>
      <c r="F418" s="33">
        <v>1011299587</v>
      </c>
      <c r="G418" s="31">
        <v>114.98</v>
      </c>
      <c r="H418" s="18">
        <f t="shared" si="126"/>
        <v>1.1498</v>
      </c>
      <c r="I418" s="16">
        <v>2991526.54</v>
      </c>
      <c r="J418" s="16">
        <v>343318.74</v>
      </c>
      <c r="K418" s="16">
        <v>124240.21</v>
      </c>
      <c r="L418" s="16">
        <v>110271.93</v>
      </c>
      <c r="M418" s="19">
        <f t="shared" si="127"/>
        <v>3569357.4200000004</v>
      </c>
      <c r="O418" s="16">
        <v>7485648</v>
      </c>
      <c r="Q418" s="19">
        <f t="shared" si="128"/>
        <v>7485648</v>
      </c>
      <c r="R418" s="16">
        <v>6815409.23</v>
      </c>
      <c r="U418" s="20">
        <f t="shared" si="129"/>
        <v>6815409.23</v>
      </c>
      <c r="V418" s="19">
        <f t="shared" si="130"/>
        <v>17870414.650000002</v>
      </c>
      <c r="W418" s="21">
        <f t="shared" si="114"/>
        <v>0.6739258393467533</v>
      </c>
      <c r="X418" s="21">
        <f t="shared" si="131"/>
        <v>0</v>
      </c>
      <c r="Y418" s="21">
        <f t="shared" si="115"/>
        <v>0</v>
      </c>
      <c r="Z418" s="21">
        <f t="shared" si="116"/>
        <v>0.6739258393467533</v>
      </c>
      <c r="AA418" s="22">
        <f t="shared" si="117"/>
        <v>0.7402008362532833</v>
      </c>
      <c r="AB418" s="22">
        <f t="shared" si="118"/>
        <v>0.3529475801120841</v>
      </c>
      <c r="AC418" s="23"/>
      <c r="AD418" s="22">
        <f t="shared" si="119"/>
        <v>1.767074255712121</v>
      </c>
      <c r="AE418" s="32">
        <v>257750.92717011555</v>
      </c>
      <c r="AF418" s="25">
        <f t="shared" si="120"/>
        <v>4554.650277882411</v>
      </c>
      <c r="AG418" s="26"/>
      <c r="AH418" s="27">
        <f t="shared" si="121"/>
        <v>879543909.3755436</v>
      </c>
      <c r="AI418" s="21">
        <f t="shared" si="122"/>
        <v>0.40581912761287425</v>
      </c>
      <c r="AJ418" s="21">
        <f t="shared" si="123"/>
        <v>0.851082921524025</v>
      </c>
      <c r="AK418" s="21">
        <f t="shared" si="124"/>
        <v>0.7748799300808971</v>
      </c>
      <c r="AL418" s="21">
        <f t="shared" si="125"/>
        <v>0.7748799300808971</v>
      </c>
      <c r="AM418" s="21">
        <f t="shared" si="132"/>
        <v>2.032</v>
      </c>
    </row>
    <row r="419" spans="1:39" ht="12.75">
      <c r="A419" s="12" t="s">
        <v>876</v>
      </c>
      <c r="B419" s="13" t="s">
        <v>877</v>
      </c>
      <c r="C419" s="14" t="s">
        <v>869</v>
      </c>
      <c r="D419" s="15"/>
      <c r="E419" s="15"/>
      <c r="F419" s="33">
        <v>5097672879</v>
      </c>
      <c r="G419" s="31">
        <v>99.73</v>
      </c>
      <c r="H419" s="18">
        <f t="shared" si="126"/>
        <v>0.9973000000000001</v>
      </c>
      <c r="I419" s="16">
        <v>17205560.900000002</v>
      </c>
      <c r="J419" s="16">
        <v>1974514.41</v>
      </c>
      <c r="K419" s="16">
        <v>714511.78</v>
      </c>
      <c r="L419" s="16">
        <v>634480.68</v>
      </c>
      <c r="M419" s="19">
        <f t="shared" si="127"/>
        <v>20529067.770000003</v>
      </c>
      <c r="N419" s="16">
        <v>28241597</v>
      </c>
      <c r="O419" s="16">
        <v>19516604</v>
      </c>
      <c r="Q419" s="19">
        <f t="shared" si="128"/>
        <v>47758201</v>
      </c>
      <c r="R419" s="16">
        <v>28397666.45</v>
      </c>
      <c r="S419" s="16">
        <v>509838</v>
      </c>
      <c r="U419" s="20">
        <f t="shared" si="129"/>
        <v>28907504.45</v>
      </c>
      <c r="V419" s="19">
        <f t="shared" si="130"/>
        <v>97194773.22000001</v>
      </c>
      <c r="W419" s="21">
        <f t="shared" si="114"/>
        <v>0.5570711798119677</v>
      </c>
      <c r="X419" s="21">
        <f t="shared" si="131"/>
        <v>0</v>
      </c>
      <c r="Y419" s="21">
        <f t="shared" si="115"/>
        <v>0.010001387144716392</v>
      </c>
      <c r="Z419" s="21">
        <f t="shared" si="116"/>
        <v>0.5670725669566841</v>
      </c>
      <c r="AA419" s="22">
        <f t="shared" si="117"/>
        <v>0.9368628025690152</v>
      </c>
      <c r="AB419" s="22">
        <f t="shared" si="118"/>
        <v>0.40271449850322977</v>
      </c>
      <c r="AC419" s="23"/>
      <c r="AD419" s="22">
        <f t="shared" si="119"/>
        <v>1.9066498680289292</v>
      </c>
      <c r="AE419" s="32">
        <v>198719.55378417016</v>
      </c>
      <c r="AF419" s="25">
        <f t="shared" si="120"/>
        <v>3788.8861099735573</v>
      </c>
      <c r="AG419" s="26"/>
      <c r="AH419" s="27">
        <f t="shared" si="121"/>
        <v>5111473858.417727</v>
      </c>
      <c r="AI419" s="21">
        <f t="shared" si="122"/>
        <v>0.40162716935727105</v>
      </c>
      <c r="AJ419" s="21">
        <f t="shared" si="123"/>
        <v>0.9343332730020788</v>
      </c>
      <c r="AK419" s="21">
        <f t="shared" si="124"/>
        <v>0.5555670876264753</v>
      </c>
      <c r="AL419" s="21">
        <f t="shared" si="125"/>
        <v>0.565541471025901</v>
      </c>
      <c r="AM419" s="21">
        <f t="shared" si="132"/>
        <v>1.9020000000000001</v>
      </c>
    </row>
    <row r="420" spans="1:39" ht="12.75">
      <c r="A420" s="12" t="s">
        <v>878</v>
      </c>
      <c r="B420" s="13" t="s">
        <v>879</v>
      </c>
      <c r="C420" s="14" t="s">
        <v>869</v>
      </c>
      <c r="D420" s="15"/>
      <c r="E420" s="15"/>
      <c r="F420" s="33">
        <v>10201845962</v>
      </c>
      <c r="G420" s="31">
        <v>97.11</v>
      </c>
      <c r="H420" s="18">
        <f t="shared" si="126"/>
        <v>0.9711</v>
      </c>
      <c r="I420" s="16">
        <v>35401721.79</v>
      </c>
      <c r="J420" s="16">
        <v>4062973.59</v>
      </c>
      <c r="K420" s="16">
        <v>1470127.28</v>
      </c>
      <c r="L420" s="16">
        <v>1305216.93</v>
      </c>
      <c r="M420" s="19">
        <f t="shared" si="127"/>
        <v>42240039.589999996</v>
      </c>
      <c r="N420" s="16">
        <v>98307548</v>
      </c>
      <c r="Q420" s="19">
        <f t="shared" si="128"/>
        <v>98307548</v>
      </c>
      <c r="R420" s="16">
        <v>64918893.32</v>
      </c>
      <c r="S420" s="16">
        <v>1020263</v>
      </c>
      <c r="U420" s="20">
        <f t="shared" si="129"/>
        <v>65939156.32</v>
      </c>
      <c r="V420" s="19">
        <f t="shared" si="130"/>
        <v>206486743.91</v>
      </c>
      <c r="W420" s="21">
        <f t="shared" si="114"/>
        <v>0.6363445749113537</v>
      </c>
      <c r="X420" s="21">
        <f t="shared" si="131"/>
        <v>0</v>
      </c>
      <c r="Y420" s="21">
        <f t="shared" si="115"/>
        <v>0.010000768525620677</v>
      </c>
      <c r="Z420" s="21">
        <f t="shared" si="116"/>
        <v>0.6463453434369744</v>
      </c>
      <c r="AA420" s="22">
        <f t="shared" si="117"/>
        <v>0.9636250965381905</v>
      </c>
      <c r="AB420" s="22">
        <f t="shared" si="118"/>
        <v>0.41404310305543107</v>
      </c>
      <c r="AC420" s="23"/>
      <c r="AD420" s="22">
        <f t="shared" si="119"/>
        <v>2.024013543030596</v>
      </c>
      <c r="AE420" s="32">
        <v>290533.45376231807</v>
      </c>
      <c r="AF420" s="25">
        <f t="shared" si="120"/>
        <v>5880.436451183852</v>
      </c>
      <c r="AG420" s="26"/>
      <c r="AH420" s="27">
        <f t="shared" si="121"/>
        <v>10505453570.178148</v>
      </c>
      <c r="AI420" s="21">
        <f t="shared" si="122"/>
        <v>0.4020772573771291</v>
      </c>
      <c r="AJ420" s="21">
        <f t="shared" si="123"/>
        <v>0.935776331248237</v>
      </c>
      <c r="AK420" s="21">
        <f t="shared" si="124"/>
        <v>0.6179542166964156</v>
      </c>
      <c r="AL420" s="21">
        <f t="shared" si="125"/>
        <v>0.6276659630116458</v>
      </c>
      <c r="AM420" s="21">
        <f t="shared" si="132"/>
        <v>1.9660000000000002</v>
      </c>
    </row>
    <row r="421" spans="1:39" ht="12.75">
      <c r="A421" s="12" t="s">
        <v>880</v>
      </c>
      <c r="B421" s="13" t="s">
        <v>881</v>
      </c>
      <c r="C421" s="14" t="s">
        <v>869</v>
      </c>
      <c r="D421" s="15"/>
      <c r="E421" s="15"/>
      <c r="F421" s="33">
        <v>11389473485</v>
      </c>
      <c r="G421" s="31">
        <v>80.48</v>
      </c>
      <c r="H421" s="18">
        <f t="shared" si="126"/>
        <v>0.8048000000000001</v>
      </c>
      <c r="I421" s="16">
        <v>40985318.83</v>
      </c>
      <c r="J421" s="16">
        <v>4704436.61</v>
      </c>
      <c r="K421" s="16">
        <v>1702074.95</v>
      </c>
      <c r="L421" s="16">
        <v>1508861.6</v>
      </c>
      <c r="M421" s="19">
        <f t="shared" si="127"/>
        <v>48900691.99</v>
      </c>
      <c r="O421" s="16">
        <v>113086083</v>
      </c>
      <c r="Q421" s="19">
        <f t="shared" si="128"/>
        <v>113086083</v>
      </c>
      <c r="R421" s="16">
        <v>60324971.66</v>
      </c>
      <c r="S421" s="16">
        <v>1708421.02</v>
      </c>
      <c r="U421" s="20">
        <f t="shared" si="129"/>
        <v>62033392.68</v>
      </c>
      <c r="V421" s="19">
        <f t="shared" si="130"/>
        <v>224020167.67000002</v>
      </c>
      <c r="W421" s="21">
        <f t="shared" si="114"/>
        <v>0.5296554905672183</v>
      </c>
      <c r="X421" s="21">
        <f t="shared" si="131"/>
        <v>0</v>
      </c>
      <c r="Y421" s="21">
        <f t="shared" si="115"/>
        <v>0.014999999975854897</v>
      </c>
      <c r="Z421" s="21">
        <f t="shared" si="116"/>
        <v>0.5446554905430732</v>
      </c>
      <c r="AA421" s="22">
        <f t="shared" si="117"/>
        <v>0.9929000067381079</v>
      </c>
      <c r="AB421" s="22">
        <f t="shared" si="118"/>
        <v>0.429349890970838</v>
      </c>
      <c r="AC421" s="23"/>
      <c r="AD421" s="22">
        <f t="shared" si="119"/>
        <v>1.966905388252019</v>
      </c>
      <c r="AE421" s="32">
        <v>235334.195236849</v>
      </c>
      <c r="AF421" s="25">
        <f t="shared" si="120"/>
        <v>4628.8009665131085</v>
      </c>
      <c r="AG421" s="26"/>
      <c r="AH421" s="27">
        <f t="shared" si="121"/>
        <v>14151930274.602385</v>
      </c>
      <c r="AI421" s="21">
        <f t="shared" si="122"/>
        <v>0.34554079225333045</v>
      </c>
      <c r="AJ421" s="21">
        <f t="shared" si="123"/>
        <v>0.7990859254228292</v>
      </c>
      <c r="AK421" s="21">
        <f t="shared" si="124"/>
        <v>0.42626673880849725</v>
      </c>
      <c r="AL421" s="21">
        <f t="shared" si="125"/>
        <v>0.4383387387890654</v>
      </c>
      <c r="AM421" s="21">
        <f t="shared" si="132"/>
        <v>1.583</v>
      </c>
    </row>
    <row r="422" spans="1:39" ht="12.75">
      <c r="A422" s="12" t="s">
        <v>882</v>
      </c>
      <c r="B422" s="13" t="s">
        <v>883</v>
      </c>
      <c r="C422" s="14" t="s">
        <v>869</v>
      </c>
      <c r="D422" s="15"/>
      <c r="E422" s="15"/>
      <c r="F422" s="33">
        <v>242629384</v>
      </c>
      <c r="G422" s="31">
        <v>102.54</v>
      </c>
      <c r="H422" s="18">
        <f t="shared" si="126"/>
        <v>1.0254</v>
      </c>
      <c r="I422" s="16">
        <v>833412.6799999999</v>
      </c>
      <c r="J422" s="16">
        <v>95645.69</v>
      </c>
      <c r="K422" s="16">
        <v>34606.99</v>
      </c>
      <c r="L422" s="16">
        <v>30731.16</v>
      </c>
      <c r="M422" s="19">
        <f t="shared" si="127"/>
        <v>994396.5199999999</v>
      </c>
      <c r="N422" s="16">
        <v>1754875</v>
      </c>
      <c r="O422" s="16">
        <v>1487069</v>
      </c>
      <c r="Q422" s="19">
        <f t="shared" si="128"/>
        <v>3241944</v>
      </c>
      <c r="R422" s="16">
        <v>920000</v>
      </c>
      <c r="U422" s="20">
        <f t="shared" si="129"/>
        <v>920000</v>
      </c>
      <c r="V422" s="19">
        <f t="shared" si="130"/>
        <v>5156340.5200000005</v>
      </c>
      <c r="W422" s="21">
        <f t="shared" si="114"/>
        <v>0.3791791352031788</v>
      </c>
      <c r="X422" s="21">
        <f t="shared" si="131"/>
        <v>0</v>
      </c>
      <c r="Y422" s="21">
        <f t="shared" si="115"/>
        <v>0</v>
      </c>
      <c r="Z422" s="21">
        <f t="shared" si="116"/>
        <v>0.3791791352031788</v>
      </c>
      <c r="AA422" s="22">
        <f t="shared" si="117"/>
        <v>1.3361712198881897</v>
      </c>
      <c r="AB422" s="22">
        <f t="shared" si="118"/>
        <v>0.40984175272027223</v>
      </c>
      <c r="AC422" s="23"/>
      <c r="AD422" s="22">
        <f t="shared" si="119"/>
        <v>2.1251921078116407</v>
      </c>
      <c r="AE422" s="32">
        <v>256375.52742616035</v>
      </c>
      <c r="AF422" s="25">
        <f t="shared" si="120"/>
        <v>5448.472475221228</v>
      </c>
      <c r="AG422" s="26"/>
      <c r="AH422" s="27">
        <f t="shared" si="121"/>
        <v>236619254.92490733</v>
      </c>
      <c r="AI422" s="21">
        <f t="shared" si="122"/>
        <v>0.42025173323936726</v>
      </c>
      <c r="AJ422" s="21">
        <f t="shared" si="123"/>
        <v>1.3701099688733498</v>
      </c>
      <c r="AK422" s="21">
        <f t="shared" si="124"/>
        <v>0.3888102852373396</v>
      </c>
      <c r="AL422" s="21">
        <f t="shared" si="125"/>
        <v>0.3888102852373396</v>
      </c>
      <c r="AM422" s="21">
        <f t="shared" si="132"/>
        <v>2.1790000000000003</v>
      </c>
    </row>
    <row r="423" spans="1:39" ht="12.75">
      <c r="A423" s="12" t="s">
        <v>884</v>
      </c>
      <c r="B423" s="13" t="s">
        <v>885</v>
      </c>
      <c r="C423" s="14" t="s">
        <v>869</v>
      </c>
      <c r="D423" s="15"/>
      <c r="E423" s="15"/>
      <c r="F423" s="33">
        <v>1235925523</v>
      </c>
      <c r="G423" s="31">
        <v>98.47</v>
      </c>
      <c r="H423" s="18">
        <f t="shared" si="126"/>
        <v>0.9847</v>
      </c>
      <c r="I423" s="16">
        <v>4160525.8499999996</v>
      </c>
      <c r="J423" s="16">
        <v>477478.78</v>
      </c>
      <c r="L423" s="16">
        <v>153495.4</v>
      </c>
      <c r="M423" s="19">
        <f t="shared" si="127"/>
        <v>4791500.03</v>
      </c>
      <c r="O423" s="16">
        <v>3177504</v>
      </c>
      <c r="P423" s="16">
        <v>531231</v>
      </c>
      <c r="Q423" s="19">
        <f t="shared" si="128"/>
        <v>3708735</v>
      </c>
      <c r="R423" s="16">
        <v>3005646</v>
      </c>
      <c r="U423" s="20">
        <f t="shared" si="129"/>
        <v>3005646</v>
      </c>
      <c r="V423" s="19">
        <f t="shared" si="130"/>
        <v>11505881.030000001</v>
      </c>
      <c r="W423" s="21">
        <f t="shared" si="114"/>
        <v>0.24318989648375436</v>
      </c>
      <c r="X423" s="21">
        <f t="shared" si="131"/>
        <v>0</v>
      </c>
      <c r="Y423" s="21">
        <f t="shared" si="115"/>
        <v>0</v>
      </c>
      <c r="Z423" s="21">
        <f t="shared" si="116"/>
        <v>0.24318989648375436</v>
      </c>
      <c r="AA423" s="22">
        <f t="shared" si="117"/>
        <v>0.3000775476339119</v>
      </c>
      <c r="AB423" s="22">
        <f t="shared" si="118"/>
        <v>0.38768517526601803</v>
      </c>
      <c r="AC423" s="23"/>
      <c r="AD423" s="22">
        <f t="shared" si="119"/>
        <v>0.9309526193836845</v>
      </c>
      <c r="AE423" s="32">
        <v>1005640.8333333334</v>
      </c>
      <c r="AF423" s="25">
        <f t="shared" si="120"/>
        <v>9362.039679508578</v>
      </c>
      <c r="AG423" s="26"/>
      <c r="AH423" s="27">
        <f t="shared" si="121"/>
        <v>1255128996.6487255</v>
      </c>
      <c r="AI423" s="21">
        <f t="shared" si="122"/>
        <v>0.381753592084448</v>
      </c>
      <c r="AJ423" s="21">
        <f t="shared" si="123"/>
        <v>0.29548636115511306</v>
      </c>
      <c r="AK423" s="21">
        <f t="shared" si="124"/>
        <v>0.23946909106755293</v>
      </c>
      <c r="AL423" s="21">
        <f t="shared" si="125"/>
        <v>0.23946909106755293</v>
      </c>
      <c r="AM423" s="21">
        <f t="shared" si="132"/>
        <v>0.916</v>
      </c>
    </row>
    <row r="424" spans="1:39" ht="12.75">
      <c r="A424" s="12" t="s">
        <v>886</v>
      </c>
      <c r="B424" s="13" t="s">
        <v>887</v>
      </c>
      <c r="C424" s="14" t="s">
        <v>869</v>
      </c>
      <c r="D424" s="15"/>
      <c r="E424" s="15"/>
      <c r="F424" s="33">
        <v>345958568</v>
      </c>
      <c r="G424" s="31">
        <v>100.21</v>
      </c>
      <c r="H424" s="18">
        <f t="shared" si="126"/>
        <v>1.0021</v>
      </c>
      <c r="I424" s="16">
        <v>1141865.39</v>
      </c>
      <c r="J424" s="16">
        <v>131037.54</v>
      </c>
      <c r="K424" s="16">
        <v>47424.71</v>
      </c>
      <c r="L424" s="16">
        <v>42116</v>
      </c>
      <c r="M424" s="19">
        <f t="shared" si="127"/>
        <v>1362443.64</v>
      </c>
      <c r="N424" s="16">
        <v>1823853</v>
      </c>
      <c r="O424" s="16">
        <v>1153617</v>
      </c>
      <c r="Q424" s="19">
        <f t="shared" si="128"/>
        <v>2977470</v>
      </c>
      <c r="R424" s="16">
        <v>1636000</v>
      </c>
      <c r="U424" s="20">
        <f t="shared" si="129"/>
        <v>1636000</v>
      </c>
      <c r="V424" s="19">
        <f t="shared" si="130"/>
        <v>5975913.64</v>
      </c>
      <c r="W424" s="21">
        <f t="shared" si="114"/>
        <v>0.47288899634941256</v>
      </c>
      <c r="X424" s="21">
        <f t="shared" si="131"/>
        <v>0</v>
      </c>
      <c r="Y424" s="21">
        <f t="shared" si="115"/>
        <v>0</v>
      </c>
      <c r="Z424" s="21">
        <f t="shared" si="116"/>
        <v>0.47288899634941256</v>
      </c>
      <c r="AA424" s="22">
        <f t="shared" si="117"/>
        <v>0.8606435207582429</v>
      </c>
      <c r="AB424" s="22">
        <f t="shared" si="118"/>
        <v>0.39381699602826425</v>
      </c>
      <c r="AC424" s="23"/>
      <c r="AD424" s="22">
        <f t="shared" si="119"/>
        <v>1.7273495131359198</v>
      </c>
      <c r="AE424" s="32">
        <v>383909.28217821784</v>
      </c>
      <c r="AF424" s="25">
        <f t="shared" si="120"/>
        <v>6631.45511658905</v>
      </c>
      <c r="AG424" s="26"/>
      <c r="AH424" s="27">
        <f t="shared" si="121"/>
        <v>345233577.48727673</v>
      </c>
      <c r="AI424" s="21">
        <f t="shared" si="122"/>
        <v>0.39464401171992364</v>
      </c>
      <c r="AJ424" s="21">
        <f t="shared" si="123"/>
        <v>0.8624508721518351</v>
      </c>
      <c r="AK424" s="21">
        <f t="shared" si="124"/>
        <v>0.4738820632417463</v>
      </c>
      <c r="AL424" s="21">
        <f t="shared" si="125"/>
        <v>0.4738820632417463</v>
      </c>
      <c r="AM424" s="21">
        <f t="shared" si="132"/>
        <v>1.731</v>
      </c>
    </row>
    <row r="425" spans="1:39" ht="12.75">
      <c r="A425" s="12" t="s">
        <v>888</v>
      </c>
      <c r="B425" s="13" t="s">
        <v>889</v>
      </c>
      <c r="C425" s="14" t="s">
        <v>869</v>
      </c>
      <c r="D425" s="15"/>
      <c r="E425" s="15"/>
      <c r="F425" s="33">
        <v>6663145020</v>
      </c>
      <c r="G425" s="31">
        <v>102.63</v>
      </c>
      <c r="H425" s="18">
        <f t="shared" si="126"/>
        <v>1.0263</v>
      </c>
      <c r="I425" s="16">
        <v>21713655.189999998</v>
      </c>
      <c r="J425" s="16">
        <v>2491926.88</v>
      </c>
      <c r="K425" s="16">
        <v>901551.48</v>
      </c>
      <c r="L425" s="16">
        <v>800688.65</v>
      </c>
      <c r="M425" s="19">
        <f t="shared" si="127"/>
        <v>25907822.199999996</v>
      </c>
      <c r="N425" s="16">
        <v>79451953</v>
      </c>
      <c r="Q425" s="19">
        <f t="shared" si="128"/>
        <v>79451953</v>
      </c>
      <c r="R425" s="16">
        <v>29228693.94</v>
      </c>
      <c r="S425" s="16">
        <v>1332631.46</v>
      </c>
      <c r="U425" s="20">
        <f t="shared" si="129"/>
        <v>30561325.400000002</v>
      </c>
      <c r="V425" s="19">
        <f t="shared" si="130"/>
        <v>135921100.60000002</v>
      </c>
      <c r="W425" s="21">
        <f t="shared" si="114"/>
        <v>0.4386621310547433</v>
      </c>
      <c r="X425" s="21">
        <f t="shared" si="131"/>
        <v>0</v>
      </c>
      <c r="Y425" s="21">
        <f t="shared" si="115"/>
        <v>0.020000036859470903</v>
      </c>
      <c r="Z425" s="21">
        <f t="shared" si="116"/>
        <v>0.45866216791421416</v>
      </c>
      <c r="AA425" s="22">
        <f t="shared" si="117"/>
        <v>1.1924091815729383</v>
      </c>
      <c r="AB425" s="22">
        <f t="shared" si="118"/>
        <v>0.3888227274393015</v>
      </c>
      <c r="AC425" s="23"/>
      <c r="AD425" s="22">
        <f t="shared" si="119"/>
        <v>2.0398940769264544</v>
      </c>
      <c r="AE425" s="32">
        <v>325818.8384407391</v>
      </c>
      <c r="AF425" s="25">
        <f t="shared" si="120"/>
        <v>6646.35918686321</v>
      </c>
      <c r="AG425" s="26"/>
      <c r="AH425" s="27">
        <f t="shared" si="121"/>
        <v>6492395030.69278</v>
      </c>
      <c r="AI425" s="21">
        <f t="shared" si="122"/>
        <v>0.39904876517095517</v>
      </c>
      <c r="AJ425" s="21">
        <f t="shared" si="123"/>
        <v>1.2237695430483067</v>
      </c>
      <c r="AK425" s="21">
        <f t="shared" si="124"/>
        <v>0.4501989451014831</v>
      </c>
      <c r="AL425" s="21">
        <f t="shared" si="125"/>
        <v>0.4707249829303581</v>
      </c>
      <c r="AM425" s="21">
        <f t="shared" si="132"/>
        <v>2.094</v>
      </c>
    </row>
    <row r="426" spans="1:39" ht="12.75">
      <c r="A426" s="12" t="s">
        <v>890</v>
      </c>
      <c r="B426" s="13" t="s">
        <v>891</v>
      </c>
      <c r="C426" s="14" t="s">
        <v>869</v>
      </c>
      <c r="D426" s="15"/>
      <c r="E426" s="15"/>
      <c r="F426" s="33">
        <v>4271828151</v>
      </c>
      <c r="G426" s="31">
        <v>108.32</v>
      </c>
      <c r="H426" s="18">
        <f t="shared" si="126"/>
        <v>1.0832</v>
      </c>
      <c r="I426" s="16">
        <v>12904297.27</v>
      </c>
      <c r="J426" s="16">
        <v>1480901.3</v>
      </c>
      <c r="K426" s="16">
        <v>535903.41</v>
      </c>
      <c r="L426" s="16">
        <v>475973.09</v>
      </c>
      <c r="M426" s="19">
        <f t="shared" si="127"/>
        <v>15397075.07</v>
      </c>
      <c r="N426" s="16">
        <v>44129698</v>
      </c>
      <c r="Q426" s="19">
        <f t="shared" si="128"/>
        <v>44129698</v>
      </c>
      <c r="R426" s="16">
        <v>10797861.4</v>
      </c>
      <c r="U426" s="20">
        <f t="shared" si="129"/>
        <v>10797861.4</v>
      </c>
      <c r="V426" s="19">
        <f t="shared" si="130"/>
        <v>70324634.47</v>
      </c>
      <c r="W426" s="21">
        <f t="shared" si="114"/>
        <v>0.252769096001025</v>
      </c>
      <c r="X426" s="21">
        <f t="shared" si="131"/>
        <v>0</v>
      </c>
      <c r="Y426" s="21">
        <f t="shared" si="115"/>
        <v>0</v>
      </c>
      <c r="Z426" s="21">
        <f t="shared" si="116"/>
        <v>0.252769096001025</v>
      </c>
      <c r="AA426" s="22">
        <f t="shared" si="117"/>
        <v>1.0330401046135154</v>
      </c>
      <c r="AB426" s="22">
        <f t="shared" si="118"/>
        <v>0.36043292299564234</v>
      </c>
      <c r="AC426" s="23"/>
      <c r="AD426" s="22">
        <f t="shared" si="119"/>
        <v>1.6462421236101827</v>
      </c>
      <c r="AE426" s="32">
        <v>312762.1987425777</v>
      </c>
      <c r="AF426" s="25">
        <f t="shared" si="120"/>
        <v>5148.823062429711</v>
      </c>
      <c r="AG426" s="26"/>
      <c r="AH426" s="27">
        <f t="shared" si="121"/>
        <v>3943711365.3988185</v>
      </c>
      <c r="AI426" s="21">
        <f t="shared" si="122"/>
        <v>0.39042094218887974</v>
      </c>
      <c r="AJ426" s="21">
        <f t="shared" si="123"/>
        <v>1.1189890413173598</v>
      </c>
      <c r="AK426" s="21">
        <f t="shared" si="124"/>
        <v>0.27379948478831023</v>
      </c>
      <c r="AL426" s="21">
        <f t="shared" si="125"/>
        <v>0.27379948478831023</v>
      </c>
      <c r="AM426" s="21">
        <f t="shared" si="132"/>
        <v>1.783</v>
      </c>
    </row>
    <row r="427" spans="1:39" ht="12.75">
      <c r="A427" s="12" t="s">
        <v>892</v>
      </c>
      <c r="B427" s="13" t="s">
        <v>893</v>
      </c>
      <c r="C427" s="14" t="s">
        <v>869</v>
      </c>
      <c r="D427" s="15"/>
      <c r="E427" s="15"/>
      <c r="F427" s="33">
        <v>188948432</v>
      </c>
      <c r="G427" s="31">
        <v>109.5</v>
      </c>
      <c r="H427" s="18">
        <f t="shared" si="126"/>
        <v>1.095</v>
      </c>
      <c r="I427" s="16">
        <v>655882.67</v>
      </c>
      <c r="J427" s="16">
        <v>75274.18</v>
      </c>
      <c r="K427" s="16">
        <v>27240.63</v>
      </c>
      <c r="L427" s="16">
        <v>24187.52</v>
      </c>
      <c r="M427" s="19">
        <f t="shared" si="127"/>
        <v>782585.0000000001</v>
      </c>
      <c r="N427" s="16">
        <v>1160618</v>
      </c>
      <c r="Q427" s="19">
        <f t="shared" si="128"/>
        <v>1160618</v>
      </c>
      <c r="R427" s="16">
        <v>2095644.52</v>
      </c>
      <c r="U427" s="20">
        <f t="shared" si="129"/>
        <v>2095644.52</v>
      </c>
      <c r="V427" s="19">
        <f t="shared" si="130"/>
        <v>4038847.52</v>
      </c>
      <c r="W427" s="21">
        <f t="shared" si="114"/>
        <v>1.109109240980629</v>
      </c>
      <c r="X427" s="21">
        <f t="shared" si="131"/>
        <v>0</v>
      </c>
      <c r="Y427" s="21">
        <f t="shared" si="115"/>
        <v>0</v>
      </c>
      <c r="Z427" s="21">
        <f t="shared" si="116"/>
        <v>1.109109240980629</v>
      </c>
      <c r="AA427" s="22">
        <f t="shared" si="117"/>
        <v>0.6142511942094339</v>
      </c>
      <c r="AB427" s="22">
        <f t="shared" si="118"/>
        <v>0.4141791449214038</v>
      </c>
      <c r="AC427" s="23"/>
      <c r="AD427" s="22">
        <f t="shared" si="119"/>
        <v>2.1375395801114667</v>
      </c>
      <c r="AE427" s="32">
        <v>220235.2773826458</v>
      </c>
      <c r="AF427" s="25">
        <f t="shared" si="120"/>
        <v>4707.616223422332</v>
      </c>
      <c r="AG427" s="26"/>
      <c r="AH427" s="27">
        <f t="shared" si="121"/>
        <v>172555645.66210046</v>
      </c>
      <c r="AI427" s="21">
        <f t="shared" si="122"/>
        <v>0.45352616368893717</v>
      </c>
      <c r="AJ427" s="21">
        <f t="shared" si="123"/>
        <v>0.67260505765933</v>
      </c>
      <c r="AK427" s="21">
        <f t="shared" si="124"/>
        <v>1.2144746188737887</v>
      </c>
      <c r="AL427" s="21">
        <f t="shared" si="125"/>
        <v>1.2144746188737887</v>
      </c>
      <c r="AM427" s="21">
        <f t="shared" si="132"/>
        <v>2.341</v>
      </c>
    </row>
    <row r="428" spans="1:39" ht="12.75">
      <c r="A428" s="12" t="s">
        <v>894</v>
      </c>
      <c r="B428" s="13" t="s">
        <v>895</v>
      </c>
      <c r="C428" s="14" t="s">
        <v>869</v>
      </c>
      <c r="D428" s="15"/>
      <c r="E428" s="15"/>
      <c r="F428" s="33">
        <v>6265574666</v>
      </c>
      <c r="G428" s="31">
        <v>86.2</v>
      </c>
      <c r="H428" s="18">
        <f t="shared" si="126"/>
        <v>0.862</v>
      </c>
      <c r="I428" s="16">
        <v>23659684.1</v>
      </c>
      <c r="J428" s="16">
        <v>2715079.92</v>
      </c>
      <c r="K428" s="16">
        <v>981900.37</v>
      </c>
      <c r="L428" s="16">
        <v>871375.21</v>
      </c>
      <c r="M428" s="19">
        <f t="shared" si="127"/>
        <v>28228039.600000005</v>
      </c>
      <c r="N428" s="16">
        <v>74557290</v>
      </c>
      <c r="Q428" s="19">
        <f t="shared" si="128"/>
        <v>74557290</v>
      </c>
      <c r="R428" s="16">
        <v>49101420</v>
      </c>
      <c r="U428" s="20">
        <f t="shared" si="129"/>
        <v>49101420</v>
      </c>
      <c r="V428" s="19">
        <f t="shared" si="130"/>
        <v>151886749.6</v>
      </c>
      <c r="W428" s="21">
        <f t="shared" si="114"/>
        <v>0.7836698565966782</v>
      </c>
      <c r="X428" s="21">
        <f t="shared" si="131"/>
        <v>0</v>
      </c>
      <c r="Y428" s="21">
        <f t="shared" si="115"/>
        <v>0</v>
      </c>
      <c r="Z428" s="21">
        <f t="shared" si="116"/>
        <v>0.7836698565966782</v>
      </c>
      <c r="AA428" s="22">
        <f t="shared" si="117"/>
        <v>1.1899513448396595</v>
      </c>
      <c r="AB428" s="22">
        <f t="shared" si="118"/>
        <v>0.45052594701614246</v>
      </c>
      <c r="AC428" s="23"/>
      <c r="AD428" s="22">
        <f t="shared" si="119"/>
        <v>2.42414714845248</v>
      </c>
      <c r="AE428" s="32">
        <v>232302.49151188336</v>
      </c>
      <c r="AF428" s="25">
        <f t="shared" si="120"/>
        <v>5631.3542237693855</v>
      </c>
      <c r="AG428" s="26"/>
      <c r="AH428" s="27">
        <f t="shared" si="121"/>
        <v>7268648104.408353</v>
      </c>
      <c r="AI428" s="21">
        <f t="shared" si="122"/>
        <v>0.3883533663279148</v>
      </c>
      <c r="AJ428" s="21">
        <f t="shared" si="123"/>
        <v>1.0257380592517864</v>
      </c>
      <c r="AK428" s="21">
        <f t="shared" si="124"/>
        <v>0.6755234163863366</v>
      </c>
      <c r="AL428" s="21">
        <f t="shared" si="125"/>
        <v>0.6755234163863366</v>
      </c>
      <c r="AM428" s="21">
        <f t="shared" si="132"/>
        <v>2.0900000000000003</v>
      </c>
    </row>
    <row r="429" spans="1:39" ht="12.75">
      <c r="A429" s="12" t="s">
        <v>896</v>
      </c>
      <c r="B429" s="13" t="s">
        <v>897</v>
      </c>
      <c r="C429" s="14" t="s">
        <v>869</v>
      </c>
      <c r="D429" s="15"/>
      <c r="E429" s="15"/>
      <c r="F429" s="33">
        <v>1841010467</v>
      </c>
      <c r="G429" s="31">
        <v>88.86</v>
      </c>
      <c r="H429" s="18">
        <f t="shared" si="126"/>
        <v>0.8886</v>
      </c>
      <c r="I429" s="16">
        <v>6987365.44</v>
      </c>
      <c r="J429" s="16">
        <v>801907.26</v>
      </c>
      <c r="K429" s="16">
        <v>290186.57</v>
      </c>
      <c r="L429" s="16">
        <v>257781.14</v>
      </c>
      <c r="M429" s="19">
        <f t="shared" si="127"/>
        <v>8337240.41</v>
      </c>
      <c r="N429" s="16">
        <v>3700738</v>
      </c>
      <c r="Q429" s="19">
        <f t="shared" si="128"/>
        <v>3700738</v>
      </c>
      <c r="R429" s="16">
        <v>4915498</v>
      </c>
      <c r="U429" s="20">
        <f t="shared" si="129"/>
        <v>4915498</v>
      </c>
      <c r="V429" s="19">
        <f t="shared" si="130"/>
        <v>16953476.41</v>
      </c>
      <c r="W429" s="21">
        <f t="shared" si="114"/>
        <v>0.2670000028848288</v>
      </c>
      <c r="X429" s="21">
        <f t="shared" si="131"/>
        <v>0</v>
      </c>
      <c r="Y429" s="21">
        <f t="shared" si="115"/>
        <v>0</v>
      </c>
      <c r="Z429" s="21">
        <f t="shared" si="116"/>
        <v>0.2670000028848288</v>
      </c>
      <c r="AA429" s="22">
        <f t="shared" si="117"/>
        <v>0.20101667352443142</v>
      </c>
      <c r="AB429" s="22">
        <f t="shared" si="118"/>
        <v>0.45286219494372926</v>
      </c>
      <c r="AC429" s="23"/>
      <c r="AD429" s="22">
        <f t="shared" si="119"/>
        <v>0.9208788713529894</v>
      </c>
      <c r="AE429" s="32">
        <v>678812.0755436856</v>
      </c>
      <c r="AF429" s="25">
        <f t="shared" si="120"/>
        <v>6251.036979874493</v>
      </c>
      <c r="AG429" s="26"/>
      <c r="AH429" s="27">
        <f t="shared" si="121"/>
        <v>2071810113.6619403</v>
      </c>
      <c r="AI429" s="21">
        <f t="shared" si="122"/>
        <v>0.4024133464269978</v>
      </c>
      <c r="AJ429" s="21">
        <f t="shared" si="123"/>
        <v>0.17862341609380972</v>
      </c>
      <c r="AK429" s="21">
        <f t="shared" si="124"/>
        <v>0.23725620256345886</v>
      </c>
      <c r="AL429" s="21">
        <f t="shared" si="125"/>
        <v>0.23725620256345886</v>
      </c>
      <c r="AM429" s="21">
        <f t="shared" si="132"/>
        <v>0.818</v>
      </c>
    </row>
    <row r="430" spans="1:39" ht="12.75">
      <c r="A430" s="12" t="s">
        <v>898</v>
      </c>
      <c r="B430" s="13" t="s">
        <v>899</v>
      </c>
      <c r="C430" s="14" t="s">
        <v>869</v>
      </c>
      <c r="D430" s="15"/>
      <c r="E430" s="15"/>
      <c r="F430" s="33">
        <v>2799195510</v>
      </c>
      <c r="G430" s="31">
        <v>117.35</v>
      </c>
      <c r="H430" s="18">
        <f t="shared" si="126"/>
        <v>1.1735</v>
      </c>
      <c r="I430" s="16">
        <v>7825162.99</v>
      </c>
      <c r="J430" s="16">
        <v>898280.14</v>
      </c>
      <c r="K430" s="16">
        <v>324486.87</v>
      </c>
      <c r="L430" s="16">
        <v>287990.12</v>
      </c>
      <c r="M430" s="19">
        <f t="shared" si="127"/>
        <v>9335920.12</v>
      </c>
      <c r="N430" s="16">
        <v>11772562</v>
      </c>
      <c r="O430" s="16">
        <v>14007980</v>
      </c>
      <c r="Q430" s="19">
        <f t="shared" si="128"/>
        <v>25780542</v>
      </c>
      <c r="R430" s="16">
        <v>15295327.1</v>
      </c>
      <c r="S430" s="16">
        <v>69978.14</v>
      </c>
      <c r="U430" s="20">
        <f t="shared" si="129"/>
        <v>15365305.24</v>
      </c>
      <c r="V430" s="19">
        <f t="shared" si="130"/>
        <v>50481767.36</v>
      </c>
      <c r="W430" s="21">
        <f t="shared" si="114"/>
        <v>0.5464186779865191</v>
      </c>
      <c r="X430" s="21">
        <f t="shared" si="131"/>
        <v>0</v>
      </c>
      <c r="Y430" s="21">
        <f t="shared" si="115"/>
        <v>0.0024999375624177107</v>
      </c>
      <c r="Z430" s="21">
        <f t="shared" si="116"/>
        <v>0.5489186155489368</v>
      </c>
      <c r="AA430" s="22">
        <f t="shared" si="117"/>
        <v>0.920998262104243</v>
      </c>
      <c r="AB430" s="22">
        <f t="shared" si="118"/>
        <v>0.3335215452671257</v>
      </c>
      <c r="AC430" s="23"/>
      <c r="AD430" s="22">
        <f t="shared" si="119"/>
        <v>1.8034384229203053</v>
      </c>
      <c r="AE430" s="32">
        <v>247704.36311211027</v>
      </c>
      <c r="AF430" s="25">
        <f t="shared" si="120"/>
        <v>4467.195659613828</v>
      </c>
      <c r="AG430" s="26"/>
      <c r="AH430" s="27">
        <f t="shared" si="121"/>
        <v>2385339164.8913507</v>
      </c>
      <c r="AI430" s="21">
        <f t="shared" si="122"/>
        <v>0.39138753337097193</v>
      </c>
      <c r="AJ430" s="21">
        <f t="shared" si="123"/>
        <v>1.080791460579329</v>
      </c>
      <c r="AK430" s="21">
        <f t="shared" si="124"/>
        <v>0.64122231861718</v>
      </c>
      <c r="AL430" s="21">
        <f t="shared" si="125"/>
        <v>0.6441559953466773</v>
      </c>
      <c r="AM430" s="21">
        <f t="shared" si="132"/>
        <v>2.116</v>
      </c>
    </row>
    <row r="431" spans="1:39" ht="12.75">
      <c r="A431" s="12" t="s">
        <v>900</v>
      </c>
      <c r="B431" s="13" t="s">
        <v>901</v>
      </c>
      <c r="C431" s="14" t="s">
        <v>869</v>
      </c>
      <c r="D431" s="15"/>
      <c r="E431" s="15"/>
      <c r="F431" s="33">
        <v>7579102982</v>
      </c>
      <c r="G431" s="31">
        <v>92.66</v>
      </c>
      <c r="H431" s="18">
        <f t="shared" si="126"/>
        <v>0.9266</v>
      </c>
      <c r="I431" s="16">
        <v>27092466.130000003</v>
      </c>
      <c r="J431" s="16">
        <v>3109273.57</v>
      </c>
      <c r="L431" s="16">
        <v>999504.41</v>
      </c>
      <c r="M431" s="19">
        <f t="shared" si="127"/>
        <v>31201244.110000003</v>
      </c>
      <c r="O431" s="16">
        <v>18245844</v>
      </c>
      <c r="P431" s="16">
        <v>3459316</v>
      </c>
      <c r="Q431" s="19">
        <f t="shared" si="128"/>
        <v>21705160</v>
      </c>
      <c r="R431" s="16">
        <v>17049088.23</v>
      </c>
      <c r="U431" s="20">
        <f t="shared" si="129"/>
        <v>17049088.23</v>
      </c>
      <c r="V431" s="19">
        <f t="shared" si="130"/>
        <v>69955492.34</v>
      </c>
      <c r="W431" s="21">
        <f t="shared" si="114"/>
        <v>0.2249486287558139</v>
      </c>
      <c r="X431" s="21">
        <f t="shared" si="131"/>
        <v>0</v>
      </c>
      <c r="Y431" s="21">
        <f t="shared" si="115"/>
        <v>0</v>
      </c>
      <c r="Z431" s="21">
        <f t="shared" si="116"/>
        <v>0.2249486287558139</v>
      </c>
      <c r="AA431" s="22">
        <f t="shared" si="117"/>
        <v>0.2863816476903493</v>
      </c>
      <c r="AB431" s="22">
        <f t="shared" si="118"/>
        <v>0.41167462936051186</v>
      </c>
      <c r="AC431" s="23"/>
      <c r="AD431" s="22">
        <f t="shared" si="119"/>
        <v>0.9230049058066752</v>
      </c>
      <c r="AE431" s="32">
        <v>906001.5825315507</v>
      </c>
      <c r="AF431" s="25">
        <f t="shared" si="120"/>
        <v>8362.439053452325</v>
      </c>
      <c r="AG431" s="26"/>
      <c r="AH431" s="27">
        <f t="shared" si="121"/>
        <v>8179476561.623138</v>
      </c>
      <c r="AI431" s="21">
        <f t="shared" si="122"/>
        <v>0.3814577115654503</v>
      </c>
      <c r="AJ431" s="21">
        <f t="shared" si="123"/>
        <v>0.26536123474987766</v>
      </c>
      <c r="AK431" s="21">
        <f t="shared" si="124"/>
        <v>0.20843739940513717</v>
      </c>
      <c r="AL431" s="21">
        <f t="shared" si="125"/>
        <v>0.20843739940513717</v>
      </c>
      <c r="AM431" s="21">
        <f t="shared" si="132"/>
        <v>0.854</v>
      </c>
    </row>
    <row r="432" spans="1:39" ht="12.75">
      <c r="A432" s="12" t="s">
        <v>902</v>
      </c>
      <c r="B432" s="13" t="s">
        <v>903</v>
      </c>
      <c r="C432" s="14" t="s">
        <v>869</v>
      </c>
      <c r="D432" s="15"/>
      <c r="E432" s="15"/>
      <c r="F432" s="33">
        <v>3224288516</v>
      </c>
      <c r="G432" s="31">
        <v>90.21</v>
      </c>
      <c r="H432" s="18">
        <f t="shared" si="126"/>
        <v>0.9020999999999999</v>
      </c>
      <c r="I432" s="16">
        <v>10996525.82</v>
      </c>
      <c r="J432" s="16">
        <v>1261787.26</v>
      </c>
      <c r="K432" s="16">
        <v>456011.45</v>
      </c>
      <c r="L432" s="16">
        <v>404318.3</v>
      </c>
      <c r="M432" s="19">
        <f t="shared" si="127"/>
        <v>13118642.83</v>
      </c>
      <c r="N432" s="16">
        <v>41872840</v>
      </c>
      <c r="Q432" s="19">
        <f t="shared" si="128"/>
        <v>41872840</v>
      </c>
      <c r="R432" s="16">
        <v>20481371.74</v>
      </c>
      <c r="S432" s="16">
        <v>322210</v>
      </c>
      <c r="U432" s="20">
        <f t="shared" si="129"/>
        <v>20803581.74</v>
      </c>
      <c r="V432" s="19">
        <f t="shared" si="130"/>
        <v>75795064.57</v>
      </c>
      <c r="W432" s="21">
        <f t="shared" si="114"/>
        <v>0.6352214337632804</v>
      </c>
      <c r="X432" s="21">
        <f t="shared" si="131"/>
        <v>0</v>
      </c>
      <c r="Y432" s="21">
        <f t="shared" si="115"/>
        <v>0.009993212406429699</v>
      </c>
      <c r="Z432" s="21">
        <f t="shared" si="116"/>
        <v>0.6452146461697101</v>
      </c>
      <c r="AA432" s="22">
        <f t="shared" si="117"/>
        <v>1.2986691418033138</v>
      </c>
      <c r="AB432" s="22">
        <f t="shared" si="118"/>
        <v>0.40686938420370566</v>
      </c>
      <c r="AC432" s="23"/>
      <c r="AD432" s="22">
        <f t="shared" si="119"/>
        <v>2.3507531721767294</v>
      </c>
      <c r="AE432" s="32">
        <v>156183.08309037902</v>
      </c>
      <c r="AF432" s="25">
        <f t="shared" si="120"/>
        <v>3671.4787801505017</v>
      </c>
      <c r="AG432" s="26"/>
      <c r="AH432" s="27">
        <f t="shared" si="121"/>
        <v>3574202988.5821977</v>
      </c>
      <c r="AI432" s="21">
        <f t="shared" si="122"/>
        <v>0.36703687149016284</v>
      </c>
      <c r="AJ432" s="21">
        <f t="shared" si="123"/>
        <v>1.171529432820769</v>
      </c>
      <c r="AK432" s="21">
        <f t="shared" si="124"/>
        <v>0.5730332553978552</v>
      </c>
      <c r="AL432" s="21">
        <f t="shared" si="125"/>
        <v>0.5820481323096954</v>
      </c>
      <c r="AM432" s="21">
        <f t="shared" si="132"/>
        <v>2.121</v>
      </c>
    </row>
    <row r="433" spans="1:39" ht="12.75">
      <c r="A433" s="12" t="s">
        <v>904</v>
      </c>
      <c r="B433" s="13" t="s">
        <v>905</v>
      </c>
      <c r="C433" s="14" t="s">
        <v>869</v>
      </c>
      <c r="D433" s="15"/>
      <c r="E433" s="15"/>
      <c r="F433" s="33">
        <v>1084548918</v>
      </c>
      <c r="G433" s="31">
        <v>102.79</v>
      </c>
      <c r="H433" s="18">
        <f t="shared" si="126"/>
        <v>1.0279</v>
      </c>
      <c r="I433" s="16">
        <v>3500417.44</v>
      </c>
      <c r="J433" s="16">
        <v>401716.33</v>
      </c>
      <c r="K433" s="16">
        <v>145354.62</v>
      </c>
      <c r="L433" s="16">
        <v>129108.37</v>
      </c>
      <c r="M433" s="19">
        <f t="shared" si="127"/>
        <v>4176596.7600000002</v>
      </c>
      <c r="N433" s="16">
        <v>71501</v>
      </c>
      <c r="Q433" s="19">
        <f t="shared" si="128"/>
        <v>71501</v>
      </c>
      <c r="R433" s="16">
        <v>2259678</v>
      </c>
      <c r="U433" s="20">
        <f t="shared" si="129"/>
        <v>2259678</v>
      </c>
      <c r="V433" s="19">
        <f t="shared" si="130"/>
        <v>6507775.76</v>
      </c>
      <c r="W433" s="21">
        <f t="shared" si="114"/>
        <v>0.20835187445182624</v>
      </c>
      <c r="X433" s="21">
        <f t="shared" si="131"/>
        <v>0</v>
      </c>
      <c r="Y433" s="21">
        <f t="shared" si="115"/>
        <v>0</v>
      </c>
      <c r="Z433" s="21">
        <f t="shared" si="116"/>
        <v>0.20835187445182624</v>
      </c>
      <c r="AA433" s="22">
        <f t="shared" si="117"/>
        <v>0.006592694788894713</v>
      </c>
      <c r="AB433" s="22">
        <f t="shared" si="118"/>
        <v>0.385099896434547</v>
      </c>
      <c r="AC433" s="23"/>
      <c r="AD433" s="22">
        <f t="shared" si="119"/>
        <v>0.6000444656752679</v>
      </c>
      <c r="AE433" s="32">
        <v>1975724.2366412214</v>
      </c>
      <c r="AF433" s="25">
        <f t="shared" si="120"/>
        <v>11855.223938970583</v>
      </c>
      <c r="AG433" s="26"/>
      <c r="AH433" s="27">
        <f t="shared" si="121"/>
        <v>1055111312.3844732</v>
      </c>
      <c r="AI433" s="21">
        <f t="shared" si="122"/>
        <v>0.3958441835450709</v>
      </c>
      <c r="AJ433" s="21">
        <f t="shared" si="123"/>
        <v>0.006776630973504875</v>
      </c>
      <c r="AK433" s="21">
        <f t="shared" si="124"/>
        <v>0.2141648917490322</v>
      </c>
      <c r="AL433" s="21">
        <f t="shared" si="125"/>
        <v>0.2141648917490322</v>
      </c>
      <c r="AM433" s="21">
        <f t="shared" si="132"/>
        <v>0.617</v>
      </c>
    </row>
    <row r="434" spans="1:39" ht="12.75">
      <c r="A434" s="12" t="s">
        <v>906</v>
      </c>
      <c r="B434" s="13" t="s">
        <v>756</v>
      </c>
      <c r="C434" s="14" t="s">
        <v>869</v>
      </c>
      <c r="D434" s="15"/>
      <c r="E434" s="15"/>
      <c r="F434" s="33">
        <v>1244294971</v>
      </c>
      <c r="G434" s="31">
        <v>95.51</v>
      </c>
      <c r="H434" s="18">
        <f t="shared" si="126"/>
        <v>0.9551000000000001</v>
      </c>
      <c r="I434" s="16">
        <v>4436705.25</v>
      </c>
      <c r="J434" s="16">
        <v>509179.57</v>
      </c>
      <c r="K434" s="16">
        <v>184237.2</v>
      </c>
      <c r="L434" s="16">
        <v>163652.2</v>
      </c>
      <c r="M434" s="19">
        <f t="shared" si="127"/>
        <v>5293774.220000001</v>
      </c>
      <c r="N434" s="16">
        <v>10358602</v>
      </c>
      <c r="Q434" s="19">
        <f t="shared" si="128"/>
        <v>10358602</v>
      </c>
      <c r="R434" s="16">
        <v>6507888.3</v>
      </c>
      <c r="S434" s="16">
        <v>373307</v>
      </c>
      <c r="U434" s="20">
        <f t="shared" si="129"/>
        <v>6881195.3</v>
      </c>
      <c r="V434" s="19">
        <f t="shared" si="130"/>
        <v>22533571.52</v>
      </c>
      <c r="W434" s="21">
        <f t="shared" si="114"/>
        <v>0.5230181308833723</v>
      </c>
      <c r="X434" s="21">
        <f t="shared" si="131"/>
        <v>0</v>
      </c>
      <c r="Y434" s="21">
        <f t="shared" si="115"/>
        <v>0.030001487484915663</v>
      </c>
      <c r="Z434" s="21">
        <f t="shared" si="116"/>
        <v>0.553019618368288</v>
      </c>
      <c r="AA434" s="22">
        <f t="shared" si="117"/>
        <v>0.8324876529618312</v>
      </c>
      <c r="AB434" s="22">
        <f t="shared" si="118"/>
        <v>0.4254436723910861</v>
      </c>
      <c r="AC434" s="23"/>
      <c r="AD434" s="22">
        <f t="shared" si="119"/>
        <v>1.8109509437212055</v>
      </c>
      <c r="AE434" s="32">
        <v>260896.60544059522</v>
      </c>
      <c r="AF434" s="25">
        <f t="shared" si="120"/>
        <v>4724.7095383630485</v>
      </c>
      <c r="AG434" s="26"/>
      <c r="AH434" s="27">
        <f t="shared" si="121"/>
        <v>1302790253.3766098</v>
      </c>
      <c r="AI434" s="21">
        <f t="shared" si="122"/>
        <v>0.4063412515007264</v>
      </c>
      <c r="AJ434" s="21">
        <f t="shared" si="123"/>
        <v>0.7951089573438451</v>
      </c>
      <c r="AK434" s="21">
        <f t="shared" si="124"/>
        <v>0.4995346168067089</v>
      </c>
      <c r="AL434" s="21">
        <f t="shared" si="125"/>
        <v>0.5281890375035518</v>
      </c>
      <c r="AM434" s="21">
        <f t="shared" si="132"/>
        <v>1.729</v>
      </c>
    </row>
    <row r="435" spans="1:39" ht="12.75">
      <c r="A435" s="12" t="s">
        <v>907</v>
      </c>
      <c r="B435" s="13" t="s">
        <v>908</v>
      </c>
      <c r="C435" s="14" t="s">
        <v>869</v>
      </c>
      <c r="D435" s="15"/>
      <c r="E435" s="15"/>
      <c r="F435" s="33">
        <v>254832961</v>
      </c>
      <c r="G435" s="31">
        <v>108.34</v>
      </c>
      <c r="H435" s="18">
        <f t="shared" si="126"/>
        <v>1.0834000000000001</v>
      </c>
      <c r="I435" s="16">
        <v>793429.89</v>
      </c>
      <c r="J435" s="16">
        <v>91054.74</v>
      </c>
      <c r="K435" s="16">
        <v>32949.11</v>
      </c>
      <c r="L435" s="16">
        <v>29261.71</v>
      </c>
      <c r="M435" s="19">
        <f t="shared" si="127"/>
        <v>946695.45</v>
      </c>
      <c r="N435" s="16">
        <v>1607984</v>
      </c>
      <c r="O435" s="16">
        <v>923770</v>
      </c>
      <c r="Q435" s="19">
        <f t="shared" si="128"/>
        <v>2531754</v>
      </c>
      <c r="R435" s="16">
        <v>1667962.35</v>
      </c>
      <c r="U435" s="20">
        <f t="shared" si="129"/>
        <v>1667962.35</v>
      </c>
      <c r="V435" s="19">
        <f t="shared" si="130"/>
        <v>5146411.8</v>
      </c>
      <c r="W435" s="21">
        <f t="shared" si="114"/>
        <v>0.6545316365099254</v>
      </c>
      <c r="X435" s="21">
        <f t="shared" si="131"/>
        <v>0</v>
      </c>
      <c r="Y435" s="21">
        <f t="shared" si="115"/>
        <v>0</v>
      </c>
      <c r="Z435" s="21">
        <f t="shared" si="116"/>
        <v>0.6545316365099254</v>
      </c>
      <c r="AA435" s="22">
        <f t="shared" si="117"/>
        <v>0.9934954999796906</v>
      </c>
      <c r="AB435" s="22">
        <f t="shared" si="118"/>
        <v>0.3714964682296337</v>
      </c>
      <c r="AC435" s="23"/>
      <c r="AD435" s="22">
        <f t="shared" si="119"/>
        <v>2.0195236047192497</v>
      </c>
      <c r="AE435" s="32">
        <v>234004.00381315537</v>
      </c>
      <c r="AF435" s="25">
        <f t="shared" si="120"/>
        <v>4725.766092994806</v>
      </c>
      <c r="AG435" s="26"/>
      <c r="AH435" s="27">
        <f t="shared" si="121"/>
        <v>235215950.71072546</v>
      </c>
      <c r="AI435" s="21">
        <f t="shared" si="122"/>
        <v>0.4024792736799853</v>
      </c>
      <c r="AJ435" s="21">
        <f t="shared" si="123"/>
        <v>1.076353024677997</v>
      </c>
      <c r="AK435" s="21">
        <f t="shared" si="124"/>
        <v>0.7091195749948533</v>
      </c>
      <c r="AL435" s="21">
        <f t="shared" si="125"/>
        <v>0.7091195749948533</v>
      </c>
      <c r="AM435" s="21">
        <f t="shared" si="132"/>
        <v>2.1870000000000003</v>
      </c>
    </row>
    <row r="436" spans="1:39" ht="12.75">
      <c r="A436" s="12" t="s">
        <v>909</v>
      </c>
      <c r="B436" s="13" t="s">
        <v>910</v>
      </c>
      <c r="C436" s="14" t="s">
        <v>869</v>
      </c>
      <c r="D436" s="15"/>
      <c r="E436" s="15"/>
      <c r="F436" s="33">
        <v>244421380</v>
      </c>
      <c r="G436" s="31">
        <v>89.71</v>
      </c>
      <c r="H436" s="18">
        <f t="shared" si="126"/>
        <v>0.8970999999999999</v>
      </c>
      <c r="I436" s="16">
        <v>859652.99</v>
      </c>
      <c r="J436" s="16">
        <v>98664.04</v>
      </c>
      <c r="K436" s="16">
        <v>35701.69</v>
      </c>
      <c r="L436" s="16">
        <v>31699.15</v>
      </c>
      <c r="M436" s="19">
        <f t="shared" si="127"/>
        <v>1025717.87</v>
      </c>
      <c r="O436" s="16">
        <v>2290865</v>
      </c>
      <c r="Q436" s="19">
        <f t="shared" si="128"/>
        <v>2290865</v>
      </c>
      <c r="R436" s="16">
        <v>1590385.39</v>
      </c>
      <c r="U436" s="20">
        <f t="shared" si="129"/>
        <v>1590385.39</v>
      </c>
      <c r="V436" s="19">
        <f t="shared" si="130"/>
        <v>4906968.26</v>
      </c>
      <c r="W436" s="21">
        <f t="shared" si="114"/>
        <v>0.650673599011674</v>
      </c>
      <c r="X436" s="21">
        <f t="shared" si="131"/>
        <v>0</v>
      </c>
      <c r="Y436" s="21">
        <f t="shared" si="115"/>
        <v>0</v>
      </c>
      <c r="Z436" s="21">
        <f t="shared" si="116"/>
        <v>0.650673599011674</v>
      </c>
      <c r="AA436" s="22">
        <f t="shared" si="117"/>
        <v>0.9372604802411311</v>
      </c>
      <c r="AB436" s="22">
        <f t="shared" si="118"/>
        <v>0.4196514519310872</v>
      </c>
      <c r="AC436" s="23"/>
      <c r="AD436" s="22">
        <f t="shared" si="119"/>
        <v>2.007585531183892</v>
      </c>
      <c r="AE436" s="32">
        <v>264385.76271186443</v>
      </c>
      <c r="AF436" s="25">
        <f t="shared" si="120"/>
        <v>5307.7703187135685</v>
      </c>
      <c r="AG436" s="26"/>
      <c r="AH436" s="27">
        <f t="shared" si="121"/>
        <v>272457228.8485119</v>
      </c>
      <c r="AI436" s="21">
        <f t="shared" si="122"/>
        <v>0.37646931752737833</v>
      </c>
      <c r="AJ436" s="21">
        <f t="shared" si="123"/>
        <v>0.8408163768243188</v>
      </c>
      <c r="AK436" s="21">
        <f t="shared" si="124"/>
        <v>0.5837192856733727</v>
      </c>
      <c r="AL436" s="21">
        <f t="shared" si="125"/>
        <v>0.5837192856733727</v>
      </c>
      <c r="AM436" s="21">
        <f t="shared" si="132"/>
        <v>1.8010000000000002</v>
      </c>
    </row>
    <row r="437" spans="1:39" ht="12.75">
      <c r="A437" s="12" t="s">
        <v>911</v>
      </c>
      <c r="B437" s="13" t="s">
        <v>912</v>
      </c>
      <c r="C437" s="14" t="s">
        <v>869</v>
      </c>
      <c r="D437" s="15"/>
      <c r="E437" s="15"/>
      <c r="F437" s="33">
        <v>785909959</v>
      </c>
      <c r="G437" s="31">
        <v>92.77</v>
      </c>
      <c r="H437" s="18">
        <f t="shared" si="126"/>
        <v>0.9277</v>
      </c>
      <c r="I437" s="16">
        <v>2645172.41</v>
      </c>
      <c r="J437" s="16">
        <v>303607.35</v>
      </c>
      <c r="K437" s="16">
        <v>109761.75</v>
      </c>
      <c r="L437" s="16">
        <v>97461.15</v>
      </c>
      <c r="M437" s="19">
        <f t="shared" si="127"/>
        <v>3156002.66</v>
      </c>
      <c r="N437" s="16">
        <v>11539957</v>
      </c>
      <c r="Q437" s="19">
        <f t="shared" si="128"/>
        <v>11539957</v>
      </c>
      <c r="R437" s="16">
        <v>1756488</v>
      </c>
      <c r="S437" s="16">
        <v>157181.99</v>
      </c>
      <c r="U437" s="20">
        <f t="shared" si="129"/>
        <v>1913669.99</v>
      </c>
      <c r="V437" s="19">
        <f t="shared" si="130"/>
        <v>16609629.65</v>
      </c>
      <c r="W437" s="21">
        <f t="shared" si="114"/>
        <v>0.22349735868406267</v>
      </c>
      <c r="X437" s="21">
        <f t="shared" si="131"/>
        <v>0</v>
      </c>
      <c r="Y437" s="21">
        <f t="shared" si="115"/>
        <v>0.01999999977096613</v>
      </c>
      <c r="Z437" s="21">
        <f t="shared" si="116"/>
        <v>0.2434973584550288</v>
      </c>
      <c r="AA437" s="22">
        <f t="shared" si="117"/>
        <v>1.4683561224600794</v>
      </c>
      <c r="AB437" s="22">
        <f t="shared" si="118"/>
        <v>0.4015730585747674</v>
      </c>
      <c r="AC437" s="23"/>
      <c r="AD437" s="22">
        <f t="shared" si="119"/>
        <v>2.1134265394898755</v>
      </c>
      <c r="AE437" s="32">
        <v>279204.9723756906</v>
      </c>
      <c r="AF437" s="25">
        <f t="shared" si="120"/>
        <v>5900.79198576322</v>
      </c>
      <c r="AG437" s="26"/>
      <c r="AH437" s="27">
        <f t="shared" si="121"/>
        <v>847159597.9303654</v>
      </c>
      <c r="AI437" s="21">
        <f t="shared" si="122"/>
        <v>0.3725393264398117</v>
      </c>
      <c r="AJ437" s="21">
        <f t="shared" si="123"/>
        <v>1.3621939748062157</v>
      </c>
      <c r="AK437" s="21">
        <f t="shared" si="124"/>
        <v>0.20733849965120496</v>
      </c>
      <c r="AL437" s="21">
        <f t="shared" si="125"/>
        <v>0.22589249943873024</v>
      </c>
      <c r="AM437" s="21">
        <f t="shared" si="132"/>
        <v>1.961</v>
      </c>
    </row>
    <row r="438" spans="1:39" ht="12.75">
      <c r="A438" s="12" t="s">
        <v>913</v>
      </c>
      <c r="B438" s="13" t="s">
        <v>914</v>
      </c>
      <c r="C438" s="14" t="s">
        <v>869</v>
      </c>
      <c r="D438" s="15"/>
      <c r="E438" s="15"/>
      <c r="F438" s="33">
        <v>3214974138</v>
      </c>
      <c r="G438" s="31">
        <v>98.86</v>
      </c>
      <c r="H438" s="18">
        <f t="shared" si="126"/>
        <v>0.9886</v>
      </c>
      <c r="I438" s="16">
        <v>10663644.53</v>
      </c>
      <c r="J438" s="16">
        <v>1223875.29</v>
      </c>
      <c r="K438" s="16">
        <v>442681.86</v>
      </c>
      <c r="L438" s="16">
        <v>392826.11</v>
      </c>
      <c r="M438" s="19">
        <f t="shared" si="127"/>
        <v>12723027.79</v>
      </c>
      <c r="N438" s="16">
        <v>31644355</v>
      </c>
      <c r="Q438" s="19">
        <f t="shared" si="128"/>
        <v>31644355</v>
      </c>
      <c r="R438" s="16">
        <v>13442894</v>
      </c>
      <c r="S438" s="16">
        <v>65002</v>
      </c>
      <c r="U438" s="20">
        <f t="shared" si="129"/>
        <v>13507896</v>
      </c>
      <c r="V438" s="19">
        <f t="shared" si="130"/>
        <v>57875278.79</v>
      </c>
      <c r="W438" s="21">
        <f t="shared" si="114"/>
        <v>0.41813381454952153</v>
      </c>
      <c r="X438" s="21">
        <f t="shared" si="131"/>
        <v>0</v>
      </c>
      <c r="Y438" s="21">
        <f t="shared" si="115"/>
        <v>0.002021851411857298</v>
      </c>
      <c r="Z438" s="21">
        <f t="shared" si="116"/>
        <v>0.4201556659613788</v>
      </c>
      <c r="AA438" s="22">
        <f t="shared" si="117"/>
        <v>0.984280234978363</v>
      </c>
      <c r="AB438" s="22">
        <f t="shared" si="118"/>
        <v>0.3957427725348626</v>
      </c>
      <c r="AC438" s="23"/>
      <c r="AD438" s="22">
        <f t="shared" si="119"/>
        <v>1.8001786734746044</v>
      </c>
      <c r="AE438" s="32">
        <v>378449.25665101723</v>
      </c>
      <c r="AF438" s="25">
        <f t="shared" si="120"/>
        <v>6812.762808154783</v>
      </c>
      <c r="AG438" s="26"/>
      <c r="AH438" s="27">
        <f t="shared" si="121"/>
        <v>3252047479.263605</v>
      </c>
      <c r="AI438" s="21">
        <f t="shared" si="122"/>
        <v>0.39123130492796515</v>
      </c>
      <c r="AJ438" s="21">
        <f t="shared" si="123"/>
        <v>0.9730594402996097</v>
      </c>
      <c r="AK438" s="21">
        <f t="shared" si="124"/>
        <v>0.41336708906365704</v>
      </c>
      <c r="AL438" s="21">
        <f t="shared" si="125"/>
        <v>0.41536589136941915</v>
      </c>
      <c r="AM438" s="21">
        <f t="shared" si="132"/>
        <v>1.779</v>
      </c>
    </row>
    <row r="439" spans="1:39" ht="12.75">
      <c r="A439" s="12" t="s">
        <v>915</v>
      </c>
      <c r="B439" s="13" t="s">
        <v>916</v>
      </c>
      <c r="C439" s="14" t="s">
        <v>869</v>
      </c>
      <c r="D439" s="15"/>
      <c r="E439" s="15"/>
      <c r="F439" s="33">
        <v>1876360114</v>
      </c>
      <c r="G439" s="31">
        <v>90.99</v>
      </c>
      <c r="H439" s="18">
        <f t="shared" si="126"/>
        <v>0.9098999999999999</v>
      </c>
      <c r="I439" s="16">
        <v>6477745.69</v>
      </c>
      <c r="J439" s="16">
        <v>743325.14</v>
      </c>
      <c r="K439" s="16">
        <v>268881.16</v>
      </c>
      <c r="L439" s="16">
        <v>238774.83</v>
      </c>
      <c r="M439" s="19">
        <f t="shared" si="127"/>
        <v>7728726.82</v>
      </c>
      <c r="N439" s="16">
        <v>11958654</v>
      </c>
      <c r="Q439" s="19">
        <f t="shared" si="128"/>
        <v>11958654</v>
      </c>
      <c r="R439" s="16">
        <v>7219112</v>
      </c>
      <c r="S439" s="16">
        <v>187500</v>
      </c>
      <c r="U439" s="20">
        <f t="shared" si="129"/>
        <v>7406612</v>
      </c>
      <c r="V439" s="19">
        <f t="shared" si="130"/>
        <v>27093992.82</v>
      </c>
      <c r="W439" s="21">
        <f t="shared" si="114"/>
        <v>0.3847402183694041</v>
      </c>
      <c r="X439" s="21">
        <f t="shared" si="131"/>
        <v>0</v>
      </c>
      <c r="Y439" s="21">
        <f t="shared" si="115"/>
        <v>0.009992751316818921</v>
      </c>
      <c r="Z439" s="21">
        <f t="shared" si="116"/>
        <v>0.39473296968622307</v>
      </c>
      <c r="AA439" s="22">
        <f t="shared" si="117"/>
        <v>0.6373325626980365</v>
      </c>
      <c r="AB439" s="22">
        <f t="shared" si="118"/>
        <v>0.4118999739087398</v>
      </c>
      <c r="AC439" s="23"/>
      <c r="AD439" s="22">
        <f t="shared" si="119"/>
        <v>1.4439655062929995</v>
      </c>
      <c r="AE439" s="32">
        <v>517719.6572228052</v>
      </c>
      <c r="AF439" s="25">
        <f t="shared" si="120"/>
        <v>7475.69326959566</v>
      </c>
      <c r="AG439" s="26"/>
      <c r="AH439" s="27">
        <f t="shared" si="121"/>
        <v>2062160802.2859657</v>
      </c>
      <c r="AI439" s="21">
        <f t="shared" si="122"/>
        <v>0.3747877862595623</v>
      </c>
      <c r="AJ439" s="21">
        <f t="shared" si="123"/>
        <v>0.5799088987989434</v>
      </c>
      <c r="AK439" s="21">
        <f t="shared" si="124"/>
        <v>0.3500751246943208</v>
      </c>
      <c r="AL439" s="21">
        <f t="shared" si="125"/>
        <v>0.3591675291174943</v>
      </c>
      <c r="AM439" s="21">
        <f t="shared" si="132"/>
        <v>1.314</v>
      </c>
    </row>
    <row r="440" spans="1:39" ht="12.75">
      <c r="A440" s="12" t="s">
        <v>917</v>
      </c>
      <c r="B440" s="13" t="s">
        <v>918</v>
      </c>
      <c r="C440" s="14" t="s">
        <v>869</v>
      </c>
      <c r="D440" s="15"/>
      <c r="E440" s="15"/>
      <c r="F440" s="33">
        <v>618105923</v>
      </c>
      <c r="G440" s="31">
        <v>94.21</v>
      </c>
      <c r="H440" s="18">
        <f t="shared" si="126"/>
        <v>0.9420999999999999</v>
      </c>
      <c r="I440" s="16">
        <v>2153732.74</v>
      </c>
      <c r="J440" s="16">
        <v>247159.51</v>
      </c>
      <c r="K440" s="16">
        <v>89367.4</v>
      </c>
      <c r="L440" s="16">
        <v>79368.34</v>
      </c>
      <c r="M440" s="19">
        <f t="shared" si="127"/>
        <v>2569627.9899999998</v>
      </c>
      <c r="N440" s="16">
        <v>2027387</v>
      </c>
      <c r="O440" s="16">
        <v>1649725</v>
      </c>
      <c r="Q440" s="19">
        <f t="shared" si="128"/>
        <v>3677112</v>
      </c>
      <c r="R440" s="16">
        <v>5028698.15</v>
      </c>
      <c r="U440" s="20">
        <f t="shared" si="129"/>
        <v>5028698.15</v>
      </c>
      <c r="V440" s="19">
        <f t="shared" si="130"/>
        <v>11275438.14</v>
      </c>
      <c r="W440" s="21">
        <f t="shared" si="114"/>
        <v>0.8135657599902988</v>
      </c>
      <c r="X440" s="21">
        <f t="shared" si="131"/>
        <v>0</v>
      </c>
      <c r="Y440" s="21">
        <f t="shared" si="115"/>
        <v>0</v>
      </c>
      <c r="Z440" s="21">
        <f t="shared" si="116"/>
        <v>0.8135657599902988</v>
      </c>
      <c r="AA440" s="22">
        <f t="shared" si="117"/>
        <v>0.594899978009109</v>
      </c>
      <c r="AB440" s="22">
        <f t="shared" si="118"/>
        <v>0.41572615540200863</v>
      </c>
      <c r="AC440" s="23"/>
      <c r="AD440" s="22">
        <f t="shared" si="119"/>
        <v>1.8241918934014163</v>
      </c>
      <c r="AE440" s="32">
        <v>222110.76388888888</v>
      </c>
      <c r="AF440" s="25">
        <f t="shared" si="120"/>
        <v>4051.726549233071</v>
      </c>
      <c r="AG440" s="26"/>
      <c r="AH440" s="27">
        <f t="shared" si="121"/>
        <v>656093751.1941408</v>
      </c>
      <c r="AI440" s="21">
        <f t="shared" si="122"/>
        <v>0.3916556110042323</v>
      </c>
      <c r="AJ440" s="21">
        <f t="shared" si="123"/>
        <v>0.5604552692823815</v>
      </c>
      <c r="AK440" s="21">
        <f t="shared" si="124"/>
        <v>0.7664603024868604</v>
      </c>
      <c r="AL440" s="21">
        <f t="shared" si="125"/>
        <v>0.7664603024868604</v>
      </c>
      <c r="AM440" s="21">
        <f t="shared" si="132"/>
        <v>1.718</v>
      </c>
    </row>
    <row r="441" spans="1:39" ht="12.75">
      <c r="A441" s="12" t="s">
        <v>919</v>
      </c>
      <c r="B441" s="13" t="s">
        <v>920</v>
      </c>
      <c r="C441" s="14" t="s">
        <v>869</v>
      </c>
      <c r="D441" s="15"/>
      <c r="E441" s="15"/>
      <c r="F441" s="33">
        <v>1130931040</v>
      </c>
      <c r="G441" s="31">
        <v>95.18</v>
      </c>
      <c r="H441" s="18">
        <f t="shared" si="126"/>
        <v>0.9518000000000001</v>
      </c>
      <c r="I441" s="16">
        <v>3938790.32</v>
      </c>
      <c r="J441" s="16">
        <v>452030.6</v>
      </c>
      <c r="K441" s="16">
        <v>163580.59</v>
      </c>
      <c r="L441" s="16">
        <v>145309.61</v>
      </c>
      <c r="M441" s="19">
        <f t="shared" si="127"/>
        <v>4699711.12</v>
      </c>
      <c r="N441" s="16">
        <v>440179</v>
      </c>
      <c r="O441" s="16">
        <v>4209184</v>
      </c>
      <c r="Q441" s="19">
        <f t="shared" si="128"/>
        <v>4649363</v>
      </c>
      <c r="R441" s="16">
        <v>4817566</v>
      </c>
      <c r="U441" s="20">
        <f t="shared" si="129"/>
        <v>4817566</v>
      </c>
      <c r="V441" s="19">
        <f t="shared" si="130"/>
        <v>14166640.12</v>
      </c>
      <c r="W441" s="21">
        <f t="shared" si="114"/>
        <v>0.42598229508317326</v>
      </c>
      <c r="X441" s="21">
        <f t="shared" si="131"/>
        <v>0</v>
      </c>
      <c r="Y441" s="21">
        <f t="shared" si="115"/>
        <v>0</v>
      </c>
      <c r="Z441" s="21">
        <f t="shared" si="116"/>
        <v>0.42598229508317326</v>
      </c>
      <c r="AA441" s="22">
        <f t="shared" si="117"/>
        <v>0.41110932811606266</v>
      </c>
      <c r="AB441" s="22">
        <f t="shared" si="118"/>
        <v>0.41556124589170357</v>
      </c>
      <c r="AC441" s="23"/>
      <c r="AD441" s="22">
        <f t="shared" si="119"/>
        <v>1.2526528690909395</v>
      </c>
      <c r="AE441" s="32">
        <v>545990.4222451082</v>
      </c>
      <c r="AF441" s="25">
        <f t="shared" si="120"/>
        <v>6839.364689215083</v>
      </c>
      <c r="AG441" s="26"/>
      <c r="AH441" s="27">
        <f t="shared" si="121"/>
        <v>1188202395.4612312</v>
      </c>
      <c r="AI441" s="21">
        <f t="shared" si="122"/>
        <v>0.39553119383972346</v>
      </c>
      <c r="AJ441" s="21">
        <f t="shared" si="123"/>
        <v>0.3912938585008685</v>
      </c>
      <c r="AK441" s="21">
        <f t="shared" si="124"/>
        <v>0.4054499484601643</v>
      </c>
      <c r="AL441" s="21">
        <f t="shared" si="125"/>
        <v>0.4054499484601643</v>
      </c>
      <c r="AM441" s="21">
        <f t="shared" si="132"/>
        <v>1.1920000000000002</v>
      </c>
    </row>
    <row r="442" spans="1:39" ht="12.75">
      <c r="A442" s="12" t="s">
        <v>921</v>
      </c>
      <c r="B442" s="13" t="s">
        <v>922</v>
      </c>
      <c r="C442" s="14" t="s">
        <v>869</v>
      </c>
      <c r="D442" s="15"/>
      <c r="E442" s="15"/>
      <c r="F442" s="33">
        <v>1104568506</v>
      </c>
      <c r="G442" s="31">
        <v>88.87</v>
      </c>
      <c r="H442" s="18">
        <f t="shared" si="126"/>
        <v>0.8887</v>
      </c>
      <c r="I442" s="16">
        <v>4104234.5500000003</v>
      </c>
      <c r="J442" s="16">
        <v>471018.44</v>
      </c>
      <c r="L442" s="16">
        <v>151407.39</v>
      </c>
      <c r="M442" s="19">
        <f t="shared" si="127"/>
        <v>4726660.38</v>
      </c>
      <c r="O442" s="16">
        <v>2267042</v>
      </c>
      <c r="P442" s="16">
        <v>524036</v>
      </c>
      <c r="Q442" s="19">
        <f t="shared" si="128"/>
        <v>2791078</v>
      </c>
      <c r="R442" s="16">
        <v>4020000</v>
      </c>
      <c r="U442" s="20">
        <f t="shared" si="129"/>
        <v>4020000</v>
      </c>
      <c r="V442" s="19">
        <f t="shared" si="130"/>
        <v>11537738.38</v>
      </c>
      <c r="W442" s="21">
        <f t="shared" si="114"/>
        <v>0.3639430219278767</v>
      </c>
      <c r="X442" s="21">
        <f t="shared" si="131"/>
        <v>0</v>
      </c>
      <c r="Y442" s="21">
        <f t="shared" si="115"/>
        <v>0</v>
      </c>
      <c r="Z442" s="21">
        <f t="shared" si="116"/>
        <v>0.3639430219278767</v>
      </c>
      <c r="AA442" s="22">
        <f t="shared" si="117"/>
        <v>0.2526849158598045</v>
      </c>
      <c r="AB442" s="22">
        <f t="shared" si="118"/>
        <v>0.4279191697323298</v>
      </c>
      <c r="AC442" s="23"/>
      <c r="AD442" s="22">
        <f t="shared" si="119"/>
        <v>1.0445471075200112</v>
      </c>
      <c r="AE442" s="32">
        <v>522454.86148832156</v>
      </c>
      <c r="AF442" s="25">
        <f t="shared" si="120"/>
        <v>5457.287143773944</v>
      </c>
      <c r="AG442" s="26"/>
      <c r="AH442" s="27">
        <f t="shared" si="121"/>
        <v>1242903686.2833352</v>
      </c>
      <c r="AI442" s="21">
        <f t="shared" si="122"/>
        <v>0.38029176614112153</v>
      </c>
      <c r="AJ442" s="21">
        <f t="shared" si="123"/>
        <v>0.2245610847246083</v>
      </c>
      <c r="AK442" s="21">
        <f t="shared" si="124"/>
        <v>0.32343616358730404</v>
      </c>
      <c r="AL442" s="21">
        <f t="shared" si="125"/>
        <v>0.32343616358730404</v>
      </c>
      <c r="AM442" s="21">
        <f t="shared" si="132"/>
        <v>0.9279999999999999</v>
      </c>
    </row>
    <row r="443" spans="1:39" ht="12.75">
      <c r="A443" s="12" t="s">
        <v>923</v>
      </c>
      <c r="B443" s="13" t="s">
        <v>924</v>
      </c>
      <c r="C443" s="14" t="s">
        <v>869</v>
      </c>
      <c r="D443" s="15"/>
      <c r="E443" s="15"/>
      <c r="F443" s="33">
        <v>277442543</v>
      </c>
      <c r="G443" s="31">
        <v>119.24</v>
      </c>
      <c r="H443" s="18">
        <f t="shared" si="126"/>
        <v>1.1924</v>
      </c>
      <c r="I443" s="16">
        <v>751324.9199999999</v>
      </c>
      <c r="J443" s="16">
        <v>86229.08</v>
      </c>
      <c r="K443" s="16">
        <v>31196.17</v>
      </c>
      <c r="L443" s="16">
        <v>27706.65</v>
      </c>
      <c r="M443" s="19">
        <f t="shared" si="127"/>
        <v>896456.82</v>
      </c>
      <c r="O443" s="16">
        <v>1950147</v>
      </c>
      <c r="Q443" s="19">
        <f t="shared" si="128"/>
        <v>1950147</v>
      </c>
      <c r="R443" s="16">
        <v>2799573.09</v>
      </c>
      <c r="U443" s="20">
        <f t="shared" si="129"/>
        <v>2799573.09</v>
      </c>
      <c r="V443" s="19">
        <f t="shared" si="130"/>
        <v>5646176.91</v>
      </c>
      <c r="W443" s="21">
        <f t="shared" si="114"/>
        <v>1.0090640965614275</v>
      </c>
      <c r="X443" s="21">
        <f t="shared" si="131"/>
        <v>0</v>
      </c>
      <c r="Y443" s="21">
        <f t="shared" si="115"/>
        <v>0</v>
      </c>
      <c r="Z443" s="21">
        <f t="shared" si="116"/>
        <v>1.0090640965614275</v>
      </c>
      <c r="AA443" s="22">
        <f t="shared" si="117"/>
        <v>0.7029012129549288</v>
      </c>
      <c r="AB443" s="22">
        <f t="shared" si="118"/>
        <v>0.32311440426784144</v>
      </c>
      <c r="AC443" s="23"/>
      <c r="AD443" s="22">
        <f t="shared" si="119"/>
        <v>2.0350797137841976</v>
      </c>
      <c r="AE443" s="32">
        <v>211286.50362318842</v>
      </c>
      <c r="AF443" s="25">
        <f t="shared" si="120"/>
        <v>4299.848773199421</v>
      </c>
      <c r="AG443" s="26"/>
      <c r="AH443" s="27">
        <f t="shared" si="121"/>
        <v>232675732.13686684</v>
      </c>
      <c r="AI443" s="21">
        <f t="shared" si="122"/>
        <v>0.3852816156489742</v>
      </c>
      <c r="AJ443" s="21">
        <f t="shared" si="123"/>
        <v>0.8381394063274572</v>
      </c>
      <c r="AK443" s="21">
        <f t="shared" si="124"/>
        <v>1.203208028739846</v>
      </c>
      <c r="AL443" s="21">
        <f t="shared" si="125"/>
        <v>1.203208028739846</v>
      </c>
      <c r="AM443" s="21">
        <f t="shared" si="132"/>
        <v>2.426</v>
      </c>
    </row>
    <row r="444" spans="1:39" ht="12.75">
      <c r="A444" s="12" t="s">
        <v>925</v>
      </c>
      <c r="B444" s="13" t="s">
        <v>926</v>
      </c>
      <c r="C444" s="14" t="s">
        <v>869</v>
      </c>
      <c r="D444" s="30"/>
      <c r="E444" s="15"/>
      <c r="F444" s="33">
        <v>3601114121</v>
      </c>
      <c r="G444" s="31">
        <v>90.28</v>
      </c>
      <c r="H444" s="18">
        <f t="shared" si="126"/>
        <v>0.9028</v>
      </c>
      <c r="I444" s="16">
        <v>12512687.93</v>
      </c>
      <c r="J444" s="16">
        <v>1436047.58</v>
      </c>
      <c r="K444" s="16">
        <v>519696.87</v>
      </c>
      <c r="L444" s="16">
        <v>461543.34</v>
      </c>
      <c r="M444" s="19">
        <f t="shared" si="127"/>
        <v>14929975.719999999</v>
      </c>
      <c r="N444" s="16">
        <v>25817889</v>
      </c>
      <c r="O444" s="16">
        <v>8593396</v>
      </c>
      <c r="Q444" s="19">
        <f t="shared" si="128"/>
        <v>34411285</v>
      </c>
      <c r="R444" s="16">
        <v>31474900.09</v>
      </c>
      <c r="S444" s="16">
        <v>90027.86</v>
      </c>
      <c r="U444" s="20">
        <f t="shared" si="129"/>
        <v>31564927.95</v>
      </c>
      <c r="V444" s="19">
        <f t="shared" si="130"/>
        <v>80906188.67000002</v>
      </c>
      <c r="W444" s="21">
        <f t="shared" si="114"/>
        <v>0.8740322864652696</v>
      </c>
      <c r="X444" s="21">
        <f t="shared" si="131"/>
        <v>0</v>
      </c>
      <c r="Y444" s="21">
        <f t="shared" si="115"/>
        <v>0.002500000193690057</v>
      </c>
      <c r="Z444" s="21">
        <f t="shared" si="116"/>
        <v>0.8765322866589598</v>
      </c>
      <c r="AA444" s="22">
        <f t="shared" si="117"/>
        <v>0.9555732988113208</v>
      </c>
      <c r="AB444" s="22">
        <f t="shared" si="118"/>
        <v>0.41459324026793315</v>
      </c>
      <c r="AC444" s="23"/>
      <c r="AD444" s="22">
        <f t="shared" si="119"/>
        <v>2.2466988257382146</v>
      </c>
      <c r="AE444" s="32">
        <v>237361.58107145684</v>
      </c>
      <c r="AF444" s="25">
        <f t="shared" si="120"/>
        <v>5332.799854686081</v>
      </c>
      <c r="AG444" s="26"/>
      <c r="AH444" s="27">
        <f t="shared" si="121"/>
        <v>3988828224.412937</v>
      </c>
      <c r="AI444" s="21">
        <f t="shared" si="122"/>
        <v>0.3742947773138901</v>
      </c>
      <c r="AJ444" s="21">
        <f t="shared" si="123"/>
        <v>0.8626915741668606</v>
      </c>
      <c r="AK444" s="21">
        <f t="shared" si="124"/>
        <v>0.7890763482208456</v>
      </c>
      <c r="AL444" s="21">
        <f t="shared" si="125"/>
        <v>0.7913333483957089</v>
      </c>
      <c r="AM444" s="21">
        <f t="shared" si="132"/>
        <v>2.028</v>
      </c>
    </row>
    <row r="445" spans="1:39" ht="12.75">
      <c r="A445" s="12" t="s">
        <v>927</v>
      </c>
      <c r="B445" s="13" t="s">
        <v>928</v>
      </c>
      <c r="C445" s="14" t="s">
        <v>869</v>
      </c>
      <c r="D445" s="15"/>
      <c r="E445" s="15"/>
      <c r="F445" s="33">
        <v>1547468230</v>
      </c>
      <c r="G445" s="31">
        <v>93.12</v>
      </c>
      <c r="H445" s="18">
        <f t="shared" si="126"/>
        <v>0.9312</v>
      </c>
      <c r="I445" s="16">
        <v>5432216.930000001</v>
      </c>
      <c r="J445" s="16">
        <v>623429.15</v>
      </c>
      <c r="L445" s="16">
        <v>200420.86</v>
      </c>
      <c r="M445" s="19">
        <f t="shared" si="127"/>
        <v>6256066.940000001</v>
      </c>
      <c r="O445" s="16">
        <v>3639353</v>
      </c>
      <c r="P445" s="16">
        <v>693604</v>
      </c>
      <c r="Q445" s="19">
        <f t="shared" si="128"/>
        <v>4332957</v>
      </c>
      <c r="R445" s="16">
        <v>3785100</v>
      </c>
      <c r="U445" s="20">
        <f t="shared" si="129"/>
        <v>3785100</v>
      </c>
      <c r="V445" s="19">
        <f t="shared" si="130"/>
        <v>14374123.940000001</v>
      </c>
      <c r="W445" s="21">
        <f t="shared" si="114"/>
        <v>0.244599528870457</v>
      </c>
      <c r="X445" s="21">
        <f t="shared" si="131"/>
        <v>0</v>
      </c>
      <c r="Y445" s="21">
        <f t="shared" si="115"/>
        <v>0</v>
      </c>
      <c r="Z445" s="21">
        <f t="shared" si="116"/>
        <v>0.244599528870457</v>
      </c>
      <c r="AA445" s="22">
        <f t="shared" si="117"/>
        <v>0.28000296975402206</v>
      </c>
      <c r="AB445" s="22">
        <f t="shared" si="118"/>
        <v>0.40427756891655225</v>
      </c>
      <c r="AC445" s="23"/>
      <c r="AD445" s="22">
        <f t="shared" si="119"/>
        <v>0.9288800675410313</v>
      </c>
      <c r="AE445" s="32">
        <v>681238.4976525821</v>
      </c>
      <c r="AF445" s="25">
        <f t="shared" si="120"/>
        <v>6327.8886171108115</v>
      </c>
      <c r="AG445" s="26"/>
      <c r="AH445" s="27">
        <f t="shared" si="121"/>
        <v>1661800075.1718214</v>
      </c>
      <c r="AI445" s="21">
        <f t="shared" si="122"/>
        <v>0.37646327217509346</v>
      </c>
      <c r="AJ445" s="21">
        <f t="shared" si="123"/>
        <v>0.26073876543494534</v>
      </c>
      <c r="AK445" s="21">
        <f t="shared" si="124"/>
        <v>0.22777108128416956</v>
      </c>
      <c r="AL445" s="21">
        <f t="shared" si="125"/>
        <v>0.22777108128416956</v>
      </c>
      <c r="AM445" s="21">
        <f t="shared" si="132"/>
        <v>0.865</v>
      </c>
    </row>
    <row r="446" spans="1:39" ht="12.75">
      <c r="A446" s="12" t="s">
        <v>929</v>
      </c>
      <c r="B446" s="13" t="s">
        <v>930</v>
      </c>
      <c r="C446" s="14" t="s">
        <v>869</v>
      </c>
      <c r="D446" s="15"/>
      <c r="E446" s="15"/>
      <c r="F446" s="33">
        <v>419334514</v>
      </c>
      <c r="G446" s="31">
        <v>97.83</v>
      </c>
      <c r="H446" s="18">
        <f t="shared" si="126"/>
        <v>0.9783</v>
      </c>
      <c r="I446" s="16">
        <v>1436854.7799999998</v>
      </c>
      <c r="J446" s="16">
        <v>164904.03</v>
      </c>
      <c r="K446" s="16">
        <v>59676.21</v>
      </c>
      <c r="L446" s="16">
        <v>52991.33</v>
      </c>
      <c r="M446" s="19">
        <f t="shared" si="127"/>
        <v>1714426.3499999999</v>
      </c>
      <c r="N446" s="16">
        <v>2699395</v>
      </c>
      <c r="O446" s="16">
        <v>2179195</v>
      </c>
      <c r="Q446" s="19">
        <f t="shared" si="128"/>
        <v>4878590</v>
      </c>
      <c r="R446" s="16">
        <v>2566621.62</v>
      </c>
      <c r="U446" s="20">
        <f t="shared" si="129"/>
        <v>2566621.62</v>
      </c>
      <c r="V446" s="19">
        <f t="shared" si="130"/>
        <v>9159637.97</v>
      </c>
      <c r="W446" s="21">
        <f t="shared" si="114"/>
        <v>0.6120702051250664</v>
      </c>
      <c r="X446" s="21">
        <f t="shared" si="131"/>
        <v>0</v>
      </c>
      <c r="Y446" s="21">
        <f t="shared" si="115"/>
        <v>0</v>
      </c>
      <c r="Z446" s="21">
        <f t="shared" si="116"/>
        <v>0.6120702051250664</v>
      </c>
      <c r="AA446" s="22">
        <f t="shared" si="117"/>
        <v>1.1634124635874832</v>
      </c>
      <c r="AB446" s="22">
        <f t="shared" si="118"/>
        <v>0.4088445603120567</v>
      </c>
      <c r="AC446" s="23"/>
      <c r="AD446" s="22">
        <f t="shared" si="119"/>
        <v>2.1843272290246065</v>
      </c>
      <c r="AE446" s="32">
        <v>216208.2911392405</v>
      </c>
      <c r="AF446" s="25">
        <f t="shared" si="120"/>
        <v>4722.696574763226</v>
      </c>
      <c r="AG446" s="26"/>
      <c r="AH446" s="27">
        <f t="shared" si="121"/>
        <v>428635913.31902283</v>
      </c>
      <c r="AI446" s="21">
        <f t="shared" si="122"/>
        <v>0.39997263335328503</v>
      </c>
      <c r="AJ446" s="21">
        <f t="shared" si="123"/>
        <v>1.1381664131276348</v>
      </c>
      <c r="AK446" s="21">
        <f t="shared" si="124"/>
        <v>0.5987882816738523</v>
      </c>
      <c r="AL446" s="21">
        <f t="shared" si="125"/>
        <v>0.5987882816738523</v>
      </c>
      <c r="AM446" s="21">
        <f t="shared" si="132"/>
        <v>2.1369999999999996</v>
      </c>
    </row>
    <row r="447" spans="1:39" ht="12.75">
      <c r="A447" s="12" t="s">
        <v>931</v>
      </c>
      <c r="B447" s="13" t="s">
        <v>932</v>
      </c>
      <c r="C447" s="14" t="s">
        <v>869</v>
      </c>
      <c r="D447" s="15"/>
      <c r="E447" s="15"/>
      <c r="F447" s="33">
        <v>2246349597</v>
      </c>
      <c r="G447" s="31">
        <v>99.73</v>
      </c>
      <c r="H447" s="18">
        <f t="shared" si="126"/>
        <v>0.9973000000000001</v>
      </c>
      <c r="I447" s="16">
        <v>7746932.72</v>
      </c>
      <c r="J447" s="16">
        <v>889051.1</v>
      </c>
      <c r="K447" s="16">
        <v>321710.03</v>
      </c>
      <c r="L447" s="16">
        <v>285626.15</v>
      </c>
      <c r="M447" s="19">
        <f t="shared" si="127"/>
        <v>9243320</v>
      </c>
      <c r="N447" s="16">
        <v>28238440</v>
      </c>
      <c r="Q447" s="19">
        <f t="shared" si="128"/>
        <v>28238440</v>
      </c>
      <c r="R447" s="16">
        <v>16580699.27</v>
      </c>
      <c r="S447" s="16">
        <v>224634</v>
      </c>
      <c r="U447" s="20">
        <f t="shared" si="129"/>
        <v>16805333.27</v>
      </c>
      <c r="V447" s="19">
        <f t="shared" si="130"/>
        <v>54287093.269999996</v>
      </c>
      <c r="W447" s="21">
        <f t="shared" si="114"/>
        <v>0.7381174903560659</v>
      </c>
      <c r="X447" s="21">
        <f t="shared" si="131"/>
        <v>0</v>
      </c>
      <c r="Y447" s="21">
        <f t="shared" si="115"/>
        <v>0.009999957277353387</v>
      </c>
      <c r="Z447" s="21">
        <f t="shared" si="116"/>
        <v>0.7481174476334193</v>
      </c>
      <c r="AA447" s="22">
        <f t="shared" si="117"/>
        <v>1.2570812681032568</v>
      </c>
      <c r="AB447" s="22">
        <f t="shared" si="118"/>
        <v>0.41148181086080526</v>
      </c>
      <c r="AC447" s="23"/>
      <c r="AD447" s="22">
        <f t="shared" si="119"/>
        <v>2.416680526597481</v>
      </c>
      <c r="AE447" s="32">
        <v>237877.52116082225</v>
      </c>
      <c r="AF447" s="25">
        <f t="shared" si="120"/>
        <v>5748.739731046394</v>
      </c>
      <c r="AG447" s="26"/>
      <c r="AH447" s="27">
        <f t="shared" si="121"/>
        <v>2252431161.1350646</v>
      </c>
      <c r="AI447" s="21">
        <f t="shared" si="122"/>
        <v>0.410370809971481</v>
      </c>
      <c r="AJ447" s="21">
        <f t="shared" si="123"/>
        <v>1.2536871486793781</v>
      </c>
      <c r="AK447" s="21">
        <f t="shared" si="124"/>
        <v>0.7361245731321046</v>
      </c>
      <c r="AL447" s="21">
        <f t="shared" si="125"/>
        <v>0.7460975305248091</v>
      </c>
      <c r="AM447" s="21">
        <f t="shared" si="132"/>
        <v>2.41</v>
      </c>
    </row>
    <row r="448" spans="1:39" ht="12.75">
      <c r="A448" s="12" t="s">
        <v>933</v>
      </c>
      <c r="B448" s="13" t="s">
        <v>934</v>
      </c>
      <c r="C448" s="14" t="s">
        <v>935</v>
      </c>
      <c r="D448" s="15"/>
      <c r="E448" s="15"/>
      <c r="F448" s="33">
        <v>744403500</v>
      </c>
      <c r="G448" s="31">
        <v>94.71</v>
      </c>
      <c r="H448" s="18">
        <f t="shared" si="126"/>
        <v>0.9470999999999999</v>
      </c>
      <c r="I448" s="16">
        <v>5443025.949999999</v>
      </c>
      <c r="L448" s="16">
        <v>81838.51</v>
      </c>
      <c r="M448" s="19">
        <f t="shared" si="127"/>
        <v>5524864.459999999</v>
      </c>
      <c r="N448" s="16">
        <v>15158954</v>
      </c>
      <c r="Q448" s="19">
        <f t="shared" si="128"/>
        <v>15158954</v>
      </c>
      <c r="R448" s="16">
        <v>7514257</v>
      </c>
      <c r="S448" s="16">
        <v>186101</v>
      </c>
      <c r="T448" s="16">
        <v>273479</v>
      </c>
      <c r="U448" s="20">
        <f t="shared" si="129"/>
        <v>7973837</v>
      </c>
      <c r="V448" s="19">
        <f t="shared" si="130"/>
        <v>28657655.46</v>
      </c>
      <c r="W448" s="21">
        <f t="shared" si="114"/>
        <v>1.0094333248030134</v>
      </c>
      <c r="X448" s="21">
        <f t="shared" si="131"/>
        <v>0.03673800566493844</v>
      </c>
      <c r="Y448" s="21">
        <f t="shared" si="115"/>
        <v>0.02500001679196833</v>
      </c>
      <c r="Z448" s="21">
        <f t="shared" si="116"/>
        <v>1.0711713472599202</v>
      </c>
      <c r="AA448" s="22">
        <f t="shared" si="117"/>
        <v>2.0363894044023167</v>
      </c>
      <c r="AB448" s="22">
        <f t="shared" si="118"/>
        <v>0.7421867925123941</v>
      </c>
      <c r="AC448" s="23"/>
      <c r="AD448" s="22">
        <f t="shared" si="119"/>
        <v>3.849747544174631</v>
      </c>
      <c r="AE448" s="32">
        <v>254092.39218877137</v>
      </c>
      <c r="AF448" s="25">
        <f t="shared" si="120"/>
        <v>9781.915628221797</v>
      </c>
      <c r="AG448" s="26"/>
      <c r="AH448" s="27">
        <f t="shared" si="121"/>
        <v>785981944.8843839</v>
      </c>
      <c r="AI448" s="21">
        <f t="shared" si="122"/>
        <v>0.7029251111884883</v>
      </c>
      <c r="AJ448" s="21">
        <f t="shared" si="123"/>
        <v>1.9286644049094341</v>
      </c>
      <c r="AK448" s="21">
        <f t="shared" si="124"/>
        <v>0.956034301920934</v>
      </c>
      <c r="AL448" s="21">
        <f t="shared" si="125"/>
        <v>1.0145063829898704</v>
      </c>
      <c r="AM448" s="21">
        <f t="shared" si="132"/>
        <v>3.6470000000000002</v>
      </c>
    </row>
    <row r="449" spans="1:39" ht="12.75">
      <c r="A449" s="12" t="s">
        <v>936</v>
      </c>
      <c r="B449" s="13" t="s">
        <v>937</v>
      </c>
      <c r="C449" s="14" t="s">
        <v>935</v>
      </c>
      <c r="D449" s="15"/>
      <c r="E449" s="15"/>
      <c r="F449" s="33">
        <v>5316275216</v>
      </c>
      <c r="G449" s="31">
        <v>54.81</v>
      </c>
      <c r="H449" s="18">
        <f t="shared" si="126"/>
        <v>0.5481</v>
      </c>
      <c r="I449" s="16">
        <v>62864254.9</v>
      </c>
      <c r="L449" s="16">
        <v>944985.06</v>
      </c>
      <c r="M449" s="19">
        <f t="shared" si="127"/>
        <v>63809239.96</v>
      </c>
      <c r="N449" s="16">
        <v>123583481</v>
      </c>
      <c r="Q449" s="19">
        <f t="shared" si="128"/>
        <v>123583481</v>
      </c>
      <c r="R449" s="16">
        <v>73822995</v>
      </c>
      <c r="T449" s="16">
        <v>3094838</v>
      </c>
      <c r="U449" s="20">
        <f t="shared" si="129"/>
        <v>76917833</v>
      </c>
      <c r="V449" s="19">
        <f t="shared" si="130"/>
        <v>264310553.96</v>
      </c>
      <c r="W449" s="21">
        <f t="shared" si="114"/>
        <v>1.3886225223596476</v>
      </c>
      <c r="X449" s="21">
        <f t="shared" si="131"/>
        <v>0.058214405279201784</v>
      </c>
      <c r="Y449" s="21">
        <f t="shared" si="115"/>
        <v>0</v>
      </c>
      <c r="Z449" s="21">
        <f t="shared" si="116"/>
        <v>1.4468369276388493</v>
      </c>
      <c r="AA449" s="22">
        <f t="shared" si="117"/>
        <v>2.3246253434746933</v>
      </c>
      <c r="AB449" s="22">
        <f t="shared" si="118"/>
        <v>1.200262164155047</v>
      </c>
      <c r="AC449" s="23"/>
      <c r="AD449" s="22">
        <f t="shared" si="119"/>
        <v>4.97172443526859</v>
      </c>
      <c r="AE449" s="32">
        <v>176407.90564083247</v>
      </c>
      <c r="AF449" s="25">
        <f t="shared" si="120"/>
        <v>8770.514950490826</v>
      </c>
      <c r="AG449" s="26"/>
      <c r="AH449" s="27">
        <f t="shared" si="121"/>
        <v>9699462171.136654</v>
      </c>
      <c r="AI449" s="21">
        <f t="shared" si="122"/>
        <v>0.6578636921733814</v>
      </c>
      <c r="AJ449" s="21">
        <f t="shared" si="123"/>
        <v>1.2741271507584795</v>
      </c>
      <c r="AK449" s="21">
        <f t="shared" si="124"/>
        <v>0.7611040045053228</v>
      </c>
      <c r="AL449" s="21">
        <f t="shared" si="125"/>
        <v>0.7930113200388533</v>
      </c>
      <c r="AM449" s="21">
        <f t="shared" si="132"/>
        <v>2.725</v>
      </c>
    </row>
    <row r="450" spans="1:39" ht="12.75">
      <c r="A450" s="12" t="s">
        <v>938</v>
      </c>
      <c r="B450" s="13" t="s">
        <v>939</v>
      </c>
      <c r="C450" s="14" t="s">
        <v>935</v>
      </c>
      <c r="D450" s="15"/>
      <c r="E450" s="15"/>
      <c r="F450" s="33">
        <v>326248900</v>
      </c>
      <c r="G450" s="31">
        <v>60.12</v>
      </c>
      <c r="H450" s="18">
        <f t="shared" si="126"/>
        <v>0.6012</v>
      </c>
      <c r="I450" s="16">
        <v>3858528.08</v>
      </c>
      <c r="L450" s="16">
        <v>58127.85</v>
      </c>
      <c r="M450" s="19">
        <f t="shared" si="127"/>
        <v>3916655.93</v>
      </c>
      <c r="N450" s="16">
        <v>5756941</v>
      </c>
      <c r="O450" s="16">
        <v>4419701</v>
      </c>
      <c r="Q450" s="19">
        <f t="shared" si="128"/>
        <v>10176642</v>
      </c>
      <c r="R450" s="16">
        <v>6504662</v>
      </c>
      <c r="T450" s="16">
        <v>194047</v>
      </c>
      <c r="U450" s="20">
        <f t="shared" si="129"/>
        <v>6698709</v>
      </c>
      <c r="V450" s="19">
        <f t="shared" si="130"/>
        <v>20792006.93</v>
      </c>
      <c r="W450" s="21">
        <f aca="true" t="shared" si="133" ref="W450:W513">(R450/$F450)*100</f>
        <v>1.9937728525674725</v>
      </c>
      <c r="X450" s="21">
        <f t="shared" si="131"/>
        <v>0.05947820820238781</v>
      </c>
      <c r="Y450" s="21">
        <f aca="true" t="shared" si="134" ref="Y450:Y513">(S450/$F450)*100</f>
        <v>0</v>
      </c>
      <c r="Z450" s="21">
        <f aca="true" t="shared" si="135" ref="Z450:Z513">(U450/$F450)*100</f>
        <v>2.05325106076986</v>
      </c>
      <c r="AA450" s="22">
        <f aca="true" t="shared" si="136" ref="AA450:AA513">(Q450/F450)*100</f>
        <v>3.119287758518113</v>
      </c>
      <c r="AB450" s="22">
        <f aca="true" t="shared" si="137" ref="AB450:AB513">(M450/F450)*100</f>
        <v>1.2005116124529462</v>
      </c>
      <c r="AC450" s="23"/>
      <c r="AD450" s="22">
        <f aca="true" t="shared" si="138" ref="AD450:AD513">((V450/F450)*100)-AC450</f>
        <v>6.373050431740919</v>
      </c>
      <c r="AE450" s="32">
        <v>156117.4295774648</v>
      </c>
      <c r="AF450" s="25">
        <f aca="true" t="shared" si="139" ref="AF450:AF513">AE450/100*AD450</f>
        <v>9949.442519709444</v>
      </c>
      <c r="AG450" s="26"/>
      <c r="AH450" s="27">
        <f aca="true" t="shared" si="140" ref="AH450:AH513">F450/H450</f>
        <v>542662840.9846973</v>
      </c>
      <c r="AI450" s="21">
        <f aca="true" t="shared" si="141" ref="AI450:AI513">(M450/AH450)*100</f>
        <v>0.7217475814067111</v>
      </c>
      <c r="AJ450" s="21">
        <f aca="true" t="shared" si="142" ref="AJ450:AJ513">(Q450/AH450)*100</f>
        <v>1.8753158004210895</v>
      </c>
      <c r="AK450" s="21">
        <f aca="true" t="shared" si="143" ref="AK450:AK513">(R450/AH450)*100</f>
        <v>1.1986562389635642</v>
      </c>
      <c r="AL450" s="21">
        <f aca="true" t="shared" si="144" ref="AL450:AL513">(U450/AH450)*100</f>
        <v>1.2344145377348397</v>
      </c>
      <c r="AM450" s="21">
        <f t="shared" si="132"/>
        <v>3.831</v>
      </c>
    </row>
    <row r="451" spans="1:39" ht="12.75">
      <c r="A451" s="12" t="s">
        <v>940</v>
      </c>
      <c r="B451" s="13" t="s">
        <v>941</v>
      </c>
      <c r="C451" s="14" t="s">
        <v>935</v>
      </c>
      <c r="D451" s="15"/>
      <c r="E451" s="15"/>
      <c r="F451" s="33">
        <v>1223017022</v>
      </c>
      <c r="G451" s="31">
        <v>54.19</v>
      </c>
      <c r="H451" s="18">
        <f aca="true" t="shared" si="145" ref="H451:H514">G451/100</f>
        <v>0.5418999999999999</v>
      </c>
      <c r="I451" s="16">
        <v>15615038.38</v>
      </c>
      <c r="L451" s="16">
        <v>235561.33</v>
      </c>
      <c r="M451" s="19">
        <f aca="true" t="shared" si="146" ref="M451:M514">SUM(I451:L451)</f>
        <v>15850599.71</v>
      </c>
      <c r="N451" s="16">
        <v>34766609</v>
      </c>
      <c r="Q451" s="19">
        <f aca="true" t="shared" si="147" ref="Q451:Q514">SUM(N451:P451)</f>
        <v>34766609</v>
      </c>
      <c r="R451" s="16">
        <v>13211165.89</v>
      </c>
      <c r="T451" s="16">
        <v>785598.11</v>
      </c>
      <c r="U451" s="20">
        <f aca="true" t="shared" si="148" ref="U451:U514">SUM(R451:T451)</f>
        <v>13996764</v>
      </c>
      <c r="V451" s="19">
        <f aca="true" t="shared" si="149" ref="V451:V514">T451+S451+R451+P451+O451+N451+L451+K451+J451+I451</f>
        <v>64613972.71</v>
      </c>
      <c r="W451" s="21">
        <f t="shared" si="133"/>
        <v>1.080211121542346</v>
      </c>
      <c r="X451" s="21">
        <f aca="true" t="shared" si="150" ref="X451:X514">(T451/$F451)*100</f>
        <v>0.06423443794063563</v>
      </c>
      <c r="Y451" s="21">
        <f t="shared" si="134"/>
        <v>0</v>
      </c>
      <c r="Z451" s="21">
        <f t="shared" si="135"/>
        <v>1.1444455594829817</v>
      </c>
      <c r="AA451" s="22">
        <f t="shared" si="136"/>
        <v>2.84269216001149</v>
      </c>
      <c r="AB451" s="22">
        <f t="shared" si="137"/>
        <v>1.2960244563137406</v>
      </c>
      <c r="AC451" s="23"/>
      <c r="AD451" s="22">
        <f t="shared" si="138"/>
        <v>5.283162175808212</v>
      </c>
      <c r="AE451" s="32">
        <v>182630.37348956426</v>
      </c>
      <c r="AF451" s="25">
        <f t="shared" si="139"/>
        <v>9648.658813737928</v>
      </c>
      <c r="AG451" s="26"/>
      <c r="AH451" s="27">
        <f t="shared" si="140"/>
        <v>2256905373.685182</v>
      </c>
      <c r="AI451" s="21">
        <f t="shared" si="141"/>
        <v>0.702315652876416</v>
      </c>
      <c r="AJ451" s="21">
        <f t="shared" si="142"/>
        <v>1.5404548815102261</v>
      </c>
      <c r="AK451" s="21">
        <f t="shared" si="143"/>
        <v>0.5853664067637973</v>
      </c>
      <c r="AL451" s="21">
        <f t="shared" si="144"/>
        <v>0.6201750486838276</v>
      </c>
      <c r="AM451" s="21">
        <f aca="true" t="shared" si="151" ref="AM451:AM514">ROUND(AI451,3)+ROUND(AJ451,3)+ROUND(AL451,3)</f>
        <v>2.862</v>
      </c>
    </row>
    <row r="452" spans="1:39" ht="12.75">
      <c r="A452" s="12" t="s">
        <v>942</v>
      </c>
      <c r="B452" s="13" t="s">
        <v>943</v>
      </c>
      <c r="C452" s="14" t="s">
        <v>935</v>
      </c>
      <c r="D452" s="15"/>
      <c r="E452" s="15"/>
      <c r="F452" s="33">
        <v>1507404960</v>
      </c>
      <c r="G452" s="31">
        <v>89.82</v>
      </c>
      <c r="H452" s="18">
        <f t="shared" si="145"/>
        <v>0.8981999999999999</v>
      </c>
      <c r="I452" s="16">
        <v>10625121.530000001</v>
      </c>
      <c r="L452" s="16">
        <v>162372.95</v>
      </c>
      <c r="M452" s="19">
        <f t="shared" si="146"/>
        <v>10787494.48</v>
      </c>
      <c r="N452" s="16">
        <v>12819666</v>
      </c>
      <c r="O452" s="16">
        <v>7615743</v>
      </c>
      <c r="Q452" s="19">
        <f t="shared" si="147"/>
        <v>20435409</v>
      </c>
      <c r="R452" s="16">
        <v>10971370</v>
      </c>
      <c r="S452" s="16">
        <v>94283</v>
      </c>
      <c r="T452" s="16">
        <v>591432</v>
      </c>
      <c r="U452" s="20">
        <f t="shared" si="148"/>
        <v>11657085</v>
      </c>
      <c r="V452" s="19">
        <f t="shared" si="149"/>
        <v>42879988.480000004</v>
      </c>
      <c r="W452" s="21">
        <f t="shared" si="133"/>
        <v>0.7278316239585678</v>
      </c>
      <c r="X452" s="21">
        <f t="shared" si="150"/>
        <v>0.03923511038467062</v>
      </c>
      <c r="Y452" s="21">
        <f t="shared" si="134"/>
        <v>0.006254656346626324</v>
      </c>
      <c r="Z452" s="21">
        <f t="shared" si="135"/>
        <v>0.7733213906898648</v>
      </c>
      <c r="AA452" s="22">
        <f t="shared" si="136"/>
        <v>1.3556681543624483</v>
      </c>
      <c r="AB452" s="22">
        <f t="shared" si="137"/>
        <v>0.7156334738343969</v>
      </c>
      <c r="AC452" s="23"/>
      <c r="AD452" s="22">
        <f t="shared" si="138"/>
        <v>2.8446230188867103</v>
      </c>
      <c r="AE452" s="32">
        <v>293604.62555066077</v>
      </c>
      <c r="AF452" s="25">
        <f t="shared" si="139"/>
        <v>8351.944762930229</v>
      </c>
      <c r="AG452" s="26"/>
      <c r="AH452" s="27">
        <f t="shared" si="140"/>
        <v>1678250901.8036075</v>
      </c>
      <c r="AI452" s="21">
        <f t="shared" si="141"/>
        <v>0.6427819861980552</v>
      </c>
      <c r="AJ452" s="21">
        <f t="shared" si="142"/>
        <v>1.2176611362483507</v>
      </c>
      <c r="AK452" s="21">
        <f t="shared" si="143"/>
        <v>0.6537383646395856</v>
      </c>
      <c r="AL452" s="21">
        <f t="shared" si="144"/>
        <v>0.6945972731176364</v>
      </c>
      <c r="AM452" s="21">
        <f t="shared" si="151"/>
        <v>2.556</v>
      </c>
    </row>
    <row r="453" spans="1:39" ht="12.75">
      <c r="A453" s="12" t="s">
        <v>944</v>
      </c>
      <c r="B453" s="13" t="s">
        <v>945</v>
      </c>
      <c r="C453" s="14" t="s">
        <v>935</v>
      </c>
      <c r="D453" s="15"/>
      <c r="E453" s="15"/>
      <c r="F453" s="33">
        <v>1180451289</v>
      </c>
      <c r="G453" s="31">
        <v>91.52</v>
      </c>
      <c r="H453" s="18">
        <f t="shared" si="145"/>
        <v>0.9152</v>
      </c>
      <c r="I453" s="16">
        <v>8855973.17</v>
      </c>
      <c r="L453" s="16">
        <v>132985</v>
      </c>
      <c r="M453" s="19">
        <f t="shared" si="146"/>
        <v>8988958.17</v>
      </c>
      <c r="N453" s="16">
        <v>10045825</v>
      </c>
      <c r="O453" s="16">
        <v>3614963</v>
      </c>
      <c r="Q453" s="19">
        <f t="shared" si="147"/>
        <v>13660788</v>
      </c>
      <c r="R453" s="16">
        <v>9122500</v>
      </c>
      <c r="T453" s="16">
        <v>443358</v>
      </c>
      <c r="U453" s="20">
        <f t="shared" si="148"/>
        <v>9565858</v>
      </c>
      <c r="V453" s="19">
        <f t="shared" si="149"/>
        <v>32215604.17</v>
      </c>
      <c r="W453" s="21">
        <f t="shared" si="133"/>
        <v>0.7727976651817609</v>
      </c>
      <c r="X453" s="21">
        <f t="shared" si="150"/>
        <v>0.03755834773797261</v>
      </c>
      <c r="Y453" s="21">
        <f t="shared" si="134"/>
        <v>0</v>
      </c>
      <c r="Z453" s="21">
        <f t="shared" si="135"/>
        <v>0.8103560129197335</v>
      </c>
      <c r="AA453" s="22">
        <f t="shared" si="136"/>
        <v>1.157251309503208</v>
      </c>
      <c r="AB453" s="22">
        <f t="shared" si="137"/>
        <v>0.761484887497124</v>
      </c>
      <c r="AC453" s="23"/>
      <c r="AD453" s="22">
        <f t="shared" si="138"/>
        <v>2.729092209920066</v>
      </c>
      <c r="AE453" s="32">
        <v>376951.19209809264</v>
      </c>
      <c r="AF453" s="25">
        <f t="shared" si="139"/>
        <v>10287.345618749869</v>
      </c>
      <c r="AG453" s="26"/>
      <c r="AH453" s="27">
        <f t="shared" si="140"/>
        <v>1289828768.5751748</v>
      </c>
      <c r="AI453" s="21">
        <f t="shared" si="141"/>
        <v>0.6969109690373678</v>
      </c>
      <c r="AJ453" s="21">
        <f t="shared" si="142"/>
        <v>1.0591163984573362</v>
      </c>
      <c r="AK453" s="21">
        <f t="shared" si="143"/>
        <v>0.7072644231743476</v>
      </c>
      <c r="AL453" s="21">
        <f t="shared" si="144"/>
        <v>0.74163782302414</v>
      </c>
      <c r="AM453" s="21">
        <f t="shared" si="151"/>
        <v>2.4979999999999998</v>
      </c>
    </row>
    <row r="454" spans="1:39" ht="12.75">
      <c r="A454" s="12" t="s">
        <v>946</v>
      </c>
      <c r="B454" s="13" t="s">
        <v>947</v>
      </c>
      <c r="C454" s="14" t="s">
        <v>935</v>
      </c>
      <c r="D454" s="15"/>
      <c r="E454" s="15"/>
      <c r="F454" s="33">
        <v>1335819500</v>
      </c>
      <c r="G454" s="31">
        <v>41.83</v>
      </c>
      <c r="H454" s="18">
        <f t="shared" si="145"/>
        <v>0.4183</v>
      </c>
      <c r="I454" s="16">
        <v>21760161.529999997</v>
      </c>
      <c r="L454" s="16">
        <v>326683.17</v>
      </c>
      <c r="M454" s="19">
        <f t="shared" si="146"/>
        <v>22086844.7</v>
      </c>
      <c r="N454" s="16">
        <v>16997472</v>
      </c>
      <c r="Q454" s="19">
        <f t="shared" si="147"/>
        <v>16997472</v>
      </c>
      <c r="R454" s="16">
        <v>57508398</v>
      </c>
      <c r="T454" s="16">
        <v>1095709</v>
      </c>
      <c r="U454" s="20">
        <f t="shared" si="148"/>
        <v>58604107</v>
      </c>
      <c r="V454" s="19">
        <f t="shared" si="149"/>
        <v>97688423.7</v>
      </c>
      <c r="W454" s="21">
        <f t="shared" si="133"/>
        <v>4.305102448347251</v>
      </c>
      <c r="X454" s="21">
        <f t="shared" si="150"/>
        <v>0.08202522870792049</v>
      </c>
      <c r="Y454" s="21">
        <f t="shared" si="134"/>
        <v>0</v>
      </c>
      <c r="Z454" s="21">
        <f t="shared" si="135"/>
        <v>4.3871276770551715</v>
      </c>
      <c r="AA454" s="22">
        <f t="shared" si="136"/>
        <v>1.2724377807031564</v>
      </c>
      <c r="AB454" s="22">
        <f t="shared" si="137"/>
        <v>1.6534303249802835</v>
      </c>
      <c r="AC454" s="23"/>
      <c r="AD454" s="22">
        <f t="shared" si="138"/>
        <v>7.312995782738612</v>
      </c>
      <c r="AE454" s="32">
        <v>130317.38163330156</v>
      </c>
      <c r="AF454" s="25">
        <f t="shared" si="139"/>
        <v>9530.104623018726</v>
      </c>
      <c r="AG454" s="26"/>
      <c r="AH454" s="27">
        <f t="shared" si="140"/>
        <v>3193448481.950753</v>
      </c>
      <c r="AI454" s="21">
        <f t="shared" si="141"/>
        <v>0.6916299049392526</v>
      </c>
      <c r="AJ454" s="21">
        <f t="shared" si="142"/>
        <v>0.5322607236681303</v>
      </c>
      <c r="AK454" s="21">
        <f t="shared" si="143"/>
        <v>1.8008243541436548</v>
      </c>
      <c r="AL454" s="21">
        <f t="shared" si="144"/>
        <v>1.835135507312178</v>
      </c>
      <c r="AM454" s="21">
        <f t="shared" si="151"/>
        <v>3.059</v>
      </c>
    </row>
    <row r="455" spans="1:39" ht="12.75">
      <c r="A455" s="12" t="s">
        <v>948</v>
      </c>
      <c r="B455" s="13" t="s">
        <v>949</v>
      </c>
      <c r="C455" s="14" t="s">
        <v>935</v>
      </c>
      <c r="D455" s="15"/>
      <c r="E455" s="15"/>
      <c r="F455" s="33">
        <v>8505985737</v>
      </c>
      <c r="G455" s="31">
        <v>124.81</v>
      </c>
      <c r="H455" s="18">
        <f t="shared" si="145"/>
        <v>1.2481</v>
      </c>
      <c r="I455" s="16">
        <v>45012404.85</v>
      </c>
      <c r="L455" s="16">
        <v>691059.97</v>
      </c>
      <c r="M455" s="19">
        <f t="shared" si="146"/>
        <v>45703464.82</v>
      </c>
      <c r="N455" s="16">
        <v>39410665</v>
      </c>
      <c r="Q455" s="19">
        <f t="shared" si="147"/>
        <v>39410665</v>
      </c>
      <c r="R455" s="16">
        <v>145822830.93</v>
      </c>
      <c r="T455" s="16">
        <v>2466439.65</v>
      </c>
      <c r="U455" s="20">
        <f t="shared" si="148"/>
        <v>148289270.58</v>
      </c>
      <c r="V455" s="19">
        <f t="shared" si="149"/>
        <v>233403400.4</v>
      </c>
      <c r="W455" s="21">
        <f t="shared" si="133"/>
        <v>1.7143554602459359</v>
      </c>
      <c r="X455" s="21">
        <f t="shared" si="150"/>
        <v>0.02899651758492009</v>
      </c>
      <c r="Y455" s="21">
        <f t="shared" si="134"/>
        <v>0</v>
      </c>
      <c r="Z455" s="21">
        <f t="shared" si="135"/>
        <v>1.7433519778308562</v>
      </c>
      <c r="AA455" s="22">
        <f t="shared" si="136"/>
        <v>0.4633286043329278</v>
      </c>
      <c r="AB455" s="22">
        <f t="shared" si="137"/>
        <v>0.5373094457611833</v>
      </c>
      <c r="AC455" s="23"/>
      <c r="AD455" s="22">
        <f t="shared" si="138"/>
        <v>2.743990027924967</v>
      </c>
      <c r="AE455" s="32">
        <v>322205.0167456022</v>
      </c>
      <c r="AF455" s="25">
        <f t="shared" si="139"/>
        <v>8841.273528973294</v>
      </c>
      <c r="AG455" s="26"/>
      <c r="AH455" s="27">
        <f t="shared" si="140"/>
        <v>6815147613.973239</v>
      </c>
      <c r="AI455" s="21">
        <f t="shared" si="141"/>
        <v>0.6706159192545329</v>
      </c>
      <c r="AJ455" s="21">
        <f t="shared" si="142"/>
        <v>0.5782804310679273</v>
      </c>
      <c r="AK455" s="21">
        <f t="shared" si="143"/>
        <v>2.139687049932953</v>
      </c>
      <c r="AL455" s="21">
        <f t="shared" si="144"/>
        <v>2.1758776035306915</v>
      </c>
      <c r="AM455" s="21">
        <f t="shared" si="151"/>
        <v>3.4250000000000003</v>
      </c>
    </row>
    <row r="456" spans="1:39" ht="12.75">
      <c r="A456" s="12" t="s">
        <v>950</v>
      </c>
      <c r="B456" s="13" t="s">
        <v>951</v>
      </c>
      <c r="C456" s="14" t="s">
        <v>935</v>
      </c>
      <c r="D456" s="15"/>
      <c r="E456" s="15"/>
      <c r="F456" s="33">
        <v>621246200</v>
      </c>
      <c r="G456" s="31">
        <v>55.05</v>
      </c>
      <c r="H456" s="18">
        <f t="shared" si="145"/>
        <v>0.5505</v>
      </c>
      <c r="I456" s="16">
        <v>7786662.279999999</v>
      </c>
      <c r="L456" s="16">
        <v>117308.03</v>
      </c>
      <c r="M456" s="19">
        <f t="shared" si="146"/>
        <v>7903970.31</v>
      </c>
      <c r="N456" s="16">
        <v>22870725</v>
      </c>
      <c r="Q456" s="19">
        <f t="shared" si="147"/>
        <v>22870725</v>
      </c>
      <c r="R456" s="16">
        <v>9350320</v>
      </c>
      <c r="S456" s="16">
        <v>62125</v>
      </c>
      <c r="T456" s="16">
        <v>390957</v>
      </c>
      <c r="U456" s="20">
        <f t="shared" si="148"/>
        <v>9803402</v>
      </c>
      <c r="V456" s="19">
        <f t="shared" si="149"/>
        <v>40578097.31</v>
      </c>
      <c r="W456" s="21">
        <f t="shared" si="133"/>
        <v>1.5050908963306335</v>
      </c>
      <c r="X456" s="21">
        <f t="shared" si="150"/>
        <v>0.06293108915595781</v>
      </c>
      <c r="Y456" s="21">
        <f t="shared" si="134"/>
        <v>0.010000061167376154</v>
      </c>
      <c r="Z456" s="21">
        <f t="shared" si="135"/>
        <v>1.5780220466539676</v>
      </c>
      <c r="AA456" s="22">
        <f t="shared" si="136"/>
        <v>3.68142694474429</v>
      </c>
      <c r="AB456" s="22">
        <f t="shared" si="137"/>
        <v>1.2722766449114697</v>
      </c>
      <c r="AC456" s="23"/>
      <c r="AD456" s="22">
        <f t="shared" si="138"/>
        <v>6.531725636309728</v>
      </c>
      <c r="AE456" s="32">
        <v>144692.51553634153</v>
      </c>
      <c r="AF456" s="25">
        <f t="shared" si="139"/>
        <v>9450.918131108656</v>
      </c>
      <c r="AG456" s="26"/>
      <c r="AH456" s="27">
        <f t="shared" si="140"/>
        <v>1128512624.886467</v>
      </c>
      <c r="AI456" s="21">
        <f t="shared" si="141"/>
        <v>0.700388293023764</v>
      </c>
      <c r="AJ456" s="21">
        <f t="shared" si="142"/>
        <v>2.0266255330817313</v>
      </c>
      <c r="AK456" s="21">
        <f t="shared" si="143"/>
        <v>0.8285525384300138</v>
      </c>
      <c r="AL456" s="21">
        <f t="shared" si="144"/>
        <v>0.8687011366830091</v>
      </c>
      <c r="AM456" s="21">
        <f t="shared" si="151"/>
        <v>3.596</v>
      </c>
    </row>
    <row r="457" spans="1:39" ht="12.75">
      <c r="A457" s="12" t="s">
        <v>952</v>
      </c>
      <c r="B457" s="13" t="s">
        <v>953</v>
      </c>
      <c r="C457" s="14" t="s">
        <v>935</v>
      </c>
      <c r="D457" s="15"/>
      <c r="E457" s="15"/>
      <c r="F457" s="33">
        <v>179171832</v>
      </c>
      <c r="G457" s="31">
        <v>67.11</v>
      </c>
      <c r="H457" s="18">
        <f t="shared" si="145"/>
        <v>0.6711</v>
      </c>
      <c r="I457" s="16">
        <v>1682008.43</v>
      </c>
      <c r="L457" s="16">
        <v>25390.12</v>
      </c>
      <c r="M457" s="19">
        <f t="shared" si="146"/>
        <v>1707398.55</v>
      </c>
      <c r="N457" s="16">
        <v>2864245</v>
      </c>
      <c r="O457" s="16">
        <v>2485150</v>
      </c>
      <c r="Q457" s="19">
        <f t="shared" si="147"/>
        <v>5349395</v>
      </c>
      <c r="R457" s="16">
        <v>4080612</v>
      </c>
      <c r="U457" s="20">
        <f t="shared" si="148"/>
        <v>4080612</v>
      </c>
      <c r="V457" s="19">
        <f t="shared" si="149"/>
        <v>11137405.549999999</v>
      </c>
      <c r="W457" s="21">
        <f t="shared" si="133"/>
        <v>2.27748522435156</v>
      </c>
      <c r="X457" s="21">
        <f t="shared" si="150"/>
        <v>0</v>
      </c>
      <c r="Y457" s="21">
        <f t="shared" si="134"/>
        <v>0</v>
      </c>
      <c r="Z457" s="21">
        <f t="shared" si="135"/>
        <v>2.27748522435156</v>
      </c>
      <c r="AA457" s="22">
        <f t="shared" si="136"/>
        <v>2.985622762399393</v>
      </c>
      <c r="AB457" s="22">
        <f t="shared" si="137"/>
        <v>0.9529391595437836</v>
      </c>
      <c r="AC457" s="23"/>
      <c r="AD457" s="22">
        <f t="shared" si="138"/>
        <v>6.216047146294736</v>
      </c>
      <c r="AE457" s="32">
        <v>145962.48847926268</v>
      </c>
      <c r="AF457" s="25">
        <f t="shared" si="139"/>
        <v>9073.09709977599</v>
      </c>
      <c r="AG457" s="26"/>
      <c r="AH457" s="27">
        <f t="shared" si="140"/>
        <v>266982315.60125166</v>
      </c>
      <c r="AI457" s="21">
        <f t="shared" si="141"/>
        <v>0.6395174699698333</v>
      </c>
      <c r="AJ457" s="21">
        <f t="shared" si="142"/>
        <v>2.003651435846233</v>
      </c>
      <c r="AK457" s="21">
        <f t="shared" si="143"/>
        <v>1.528420334062332</v>
      </c>
      <c r="AL457" s="21">
        <f t="shared" si="144"/>
        <v>1.528420334062332</v>
      </c>
      <c r="AM457" s="21">
        <f t="shared" si="151"/>
        <v>4.172000000000001</v>
      </c>
    </row>
    <row r="458" spans="1:39" ht="12.75">
      <c r="A458" s="12" t="s">
        <v>954</v>
      </c>
      <c r="B458" s="13" t="s">
        <v>955</v>
      </c>
      <c r="C458" s="14" t="s">
        <v>935</v>
      </c>
      <c r="D458" s="15"/>
      <c r="E458" s="15"/>
      <c r="F458" s="33">
        <v>1460834800</v>
      </c>
      <c r="G458" s="31">
        <v>89.63</v>
      </c>
      <c r="H458" s="18">
        <f t="shared" si="145"/>
        <v>0.8963</v>
      </c>
      <c r="I458" s="16">
        <v>11024345.68</v>
      </c>
      <c r="L458" s="16">
        <v>166303.97</v>
      </c>
      <c r="M458" s="19">
        <f t="shared" si="146"/>
        <v>11190649.65</v>
      </c>
      <c r="N458" s="16">
        <v>17497089</v>
      </c>
      <c r="O458" s="16">
        <v>8267727</v>
      </c>
      <c r="Q458" s="19">
        <f t="shared" si="147"/>
        <v>25764816</v>
      </c>
      <c r="R458" s="16">
        <v>10792591</v>
      </c>
      <c r="S458" s="16">
        <v>146084</v>
      </c>
      <c r="U458" s="20">
        <f t="shared" si="148"/>
        <v>10938675</v>
      </c>
      <c r="V458" s="19">
        <f t="shared" si="149"/>
        <v>47894140.65</v>
      </c>
      <c r="W458" s="21">
        <f t="shared" si="133"/>
        <v>0.7387961321841456</v>
      </c>
      <c r="X458" s="21">
        <f t="shared" si="150"/>
        <v>0</v>
      </c>
      <c r="Y458" s="21">
        <f t="shared" si="134"/>
        <v>0.010000035596085198</v>
      </c>
      <c r="Z458" s="21">
        <f t="shared" si="135"/>
        <v>0.7487961677802308</v>
      </c>
      <c r="AA458" s="22">
        <f t="shared" si="136"/>
        <v>1.7637049719790354</v>
      </c>
      <c r="AB458" s="22">
        <f t="shared" si="137"/>
        <v>0.7660448429897755</v>
      </c>
      <c r="AC458" s="23"/>
      <c r="AD458" s="22">
        <f t="shared" si="138"/>
        <v>3.278545982749042</v>
      </c>
      <c r="AE458" s="32">
        <v>300936.66204345814</v>
      </c>
      <c r="AF458" s="25">
        <f t="shared" si="139"/>
        <v>9866.346844044858</v>
      </c>
      <c r="AG458" s="26"/>
      <c r="AH458" s="27">
        <f t="shared" si="140"/>
        <v>1629850273.345978</v>
      </c>
      <c r="AI458" s="21">
        <f t="shared" si="141"/>
        <v>0.6866059927717357</v>
      </c>
      <c r="AJ458" s="21">
        <f t="shared" si="142"/>
        <v>1.5808087663848094</v>
      </c>
      <c r="AK458" s="21">
        <f t="shared" si="143"/>
        <v>0.6621829732766497</v>
      </c>
      <c r="AL458" s="21">
        <f t="shared" si="144"/>
        <v>0.6711460051814209</v>
      </c>
      <c r="AM458" s="21">
        <f t="shared" si="151"/>
        <v>2.939</v>
      </c>
    </row>
    <row r="459" spans="1:39" ht="12.75">
      <c r="A459" s="12" t="s">
        <v>956</v>
      </c>
      <c r="B459" s="13" t="s">
        <v>957</v>
      </c>
      <c r="C459" s="14" t="s">
        <v>935</v>
      </c>
      <c r="D459" s="15"/>
      <c r="E459" s="15"/>
      <c r="F459" s="33">
        <v>2341247547</v>
      </c>
      <c r="G459" s="31">
        <v>116.63</v>
      </c>
      <c r="H459" s="18">
        <f t="shared" si="145"/>
        <v>1.1663</v>
      </c>
      <c r="I459" s="16">
        <v>13883327.09</v>
      </c>
      <c r="L459" s="16">
        <v>212653.54</v>
      </c>
      <c r="M459" s="19">
        <f t="shared" si="146"/>
        <v>14095980.629999999</v>
      </c>
      <c r="N459" s="16">
        <v>13775651</v>
      </c>
      <c r="O459" s="16">
        <v>9387246</v>
      </c>
      <c r="Q459" s="19">
        <f t="shared" si="147"/>
        <v>23162897</v>
      </c>
      <c r="R459" s="16">
        <v>11253860</v>
      </c>
      <c r="T459" s="16">
        <v>715655</v>
      </c>
      <c r="U459" s="20">
        <f t="shared" si="148"/>
        <v>11969515</v>
      </c>
      <c r="V459" s="19">
        <f t="shared" si="149"/>
        <v>49228392.629999995</v>
      </c>
      <c r="W459" s="21">
        <f t="shared" si="133"/>
        <v>0.48067791953141975</v>
      </c>
      <c r="X459" s="21">
        <f t="shared" si="150"/>
        <v>0.030567250392510504</v>
      </c>
      <c r="Y459" s="21">
        <f t="shared" si="134"/>
        <v>0</v>
      </c>
      <c r="Z459" s="21">
        <f t="shared" si="135"/>
        <v>0.5112451699239303</v>
      </c>
      <c r="AA459" s="22">
        <f t="shared" si="136"/>
        <v>0.9893399367222061</v>
      </c>
      <c r="AB459" s="22">
        <f t="shared" si="137"/>
        <v>0.6020713464521144</v>
      </c>
      <c r="AC459" s="23"/>
      <c r="AD459" s="22">
        <f t="shared" si="138"/>
        <v>2.1026564530982506</v>
      </c>
      <c r="AE459" s="32">
        <v>401653.4286548001</v>
      </c>
      <c r="AF459" s="25">
        <f t="shared" si="139"/>
        <v>8445.391736700532</v>
      </c>
      <c r="AG459" s="26"/>
      <c r="AH459" s="27">
        <f t="shared" si="140"/>
        <v>2007414513.418503</v>
      </c>
      <c r="AI459" s="21">
        <f t="shared" si="141"/>
        <v>0.702195811367101</v>
      </c>
      <c r="AJ459" s="21">
        <f t="shared" si="142"/>
        <v>1.1538671681991086</v>
      </c>
      <c r="AK459" s="21">
        <f t="shared" si="143"/>
        <v>0.5606146575494949</v>
      </c>
      <c r="AL459" s="21">
        <f t="shared" si="144"/>
        <v>0.5962652416822799</v>
      </c>
      <c r="AM459" s="21">
        <f t="shared" si="151"/>
        <v>2.452</v>
      </c>
    </row>
    <row r="460" spans="1:39" ht="12.75">
      <c r="A460" s="12" t="s">
        <v>958</v>
      </c>
      <c r="B460" s="13" t="s">
        <v>959</v>
      </c>
      <c r="C460" s="14" t="s">
        <v>935</v>
      </c>
      <c r="D460" s="15"/>
      <c r="E460" s="15"/>
      <c r="F460" s="33">
        <v>1119721200</v>
      </c>
      <c r="G460" s="31">
        <v>87.52</v>
      </c>
      <c r="H460" s="18">
        <f t="shared" si="145"/>
        <v>0.8752</v>
      </c>
      <c r="I460" s="16">
        <v>8071485.840000001</v>
      </c>
      <c r="L460" s="16">
        <v>121259.75</v>
      </c>
      <c r="M460" s="19">
        <f t="shared" si="146"/>
        <v>8192745.590000001</v>
      </c>
      <c r="N460" s="16">
        <v>13275381</v>
      </c>
      <c r="O460" s="16">
        <v>7806314</v>
      </c>
      <c r="Q460" s="19">
        <f t="shared" si="147"/>
        <v>21081695</v>
      </c>
      <c r="R460" s="16">
        <v>9175258</v>
      </c>
      <c r="S460" s="16">
        <v>111972</v>
      </c>
      <c r="T460" s="16">
        <v>431721</v>
      </c>
      <c r="U460" s="20">
        <f t="shared" si="148"/>
        <v>9718951</v>
      </c>
      <c r="V460" s="19">
        <f t="shared" si="149"/>
        <v>38993391.59</v>
      </c>
      <c r="W460" s="21">
        <f t="shared" si="133"/>
        <v>0.8194234421925745</v>
      </c>
      <c r="X460" s="21">
        <f t="shared" si="150"/>
        <v>0.038556115575913</v>
      </c>
      <c r="Y460" s="21">
        <f t="shared" si="134"/>
        <v>0.00999998928304653</v>
      </c>
      <c r="Z460" s="21">
        <f t="shared" si="135"/>
        <v>0.8679795470515339</v>
      </c>
      <c r="AA460" s="22">
        <f t="shared" si="136"/>
        <v>1.8827628699001144</v>
      </c>
      <c r="AB460" s="22">
        <f t="shared" si="137"/>
        <v>0.7316772773436817</v>
      </c>
      <c r="AC460" s="23"/>
      <c r="AD460" s="22">
        <f t="shared" si="138"/>
        <v>3.48241969429533</v>
      </c>
      <c r="AE460" s="32">
        <v>249030.4729904368</v>
      </c>
      <c r="AF460" s="25">
        <f t="shared" si="139"/>
        <v>8672.286236215783</v>
      </c>
      <c r="AG460" s="26"/>
      <c r="AH460" s="27">
        <f t="shared" si="140"/>
        <v>1279388939.6709323</v>
      </c>
      <c r="AI460" s="21">
        <f t="shared" si="141"/>
        <v>0.6403639531311902</v>
      </c>
      <c r="AJ460" s="21">
        <f t="shared" si="142"/>
        <v>1.6477940637365802</v>
      </c>
      <c r="AK460" s="21">
        <f t="shared" si="143"/>
        <v>0.7171593966069412</v>
      </c>
      <c r="AL460" s="21">
        <f t="shared" si="144"/>
        <v>0.7596556995795025</v>
      </c>
      <c r="AM460" s="21">
        <f t="shared" si="151"/>
        <v>3.048</v>
      </c>
    </row>
    <row r="461" spans="1:39" ht="12.75">
      <c r="A461" s="12" t="s">
        <v>960</v>
      </c>
      <c r="B461" s="13" t="s">
        <v>961</v>
      </c>
      <c r="C461" s="14" t="s">
        <v>935</v>
      </c>
      <c r="D461" s="15"/>
      <c r="E461" s="15"/>
      <c r="F461" s="33">
        <v>5188509648</v>
      </c>
      <c r="G461" s="31">
        <v>54.62</v>
      </c>
      <c r="H461" s="18">
        <f t="shared" si="145"/>
        <v>0.5462</v>
      </c>
      <c r="I461" s="16">
        <v>62385116</v>
      </c>
      <c r="L461" s="16">
        <v>950782.79</v>
      </c>
      <c r="M461" s="19">
        <f t="shared" si="146"/>
        <v>63335898.79</v>
      </c>
      <c r="N461" s="16">
        <v>132902347</v>
      </c>
      <c r="Q461" s="19">
        <f t="shared" si="147"/>
        <v>132902347</v>
      </c>
      <c r="R461" s="16">
        <v>56531568</v>
      </c>
      <c r="S461" s="16">
        <v>1050000</v>
      </c>
      <c r="T461" s="16">
        <v>3182799</v>
      </c>
      <c r="U461" s="20">
        <f t="shared" si="148"/>
        <v>60764367</v>
      </c>
      <c r="V461" s="19">
        <f t="shared" si="149"/>
        <v>257002612.79</v>
      </c>
      <c r="W461" s="21">
        <f t="shared" si="133"/>
        <v>1.0895531055202154</v>
      </c>
      <c r="X461" s="21">
        <f t="shared" si="150"/>
        <v>0.061343222156806904</v>
      </c>
      <c r="Y461" s="21">
        <f t="shared" si="134"/>
        <v>0.020237025104207728</v>
      </c>
      <c r="Z461" s="21">
        <f t="shared" si="135"/>
        <v>1.1711333527812302</v>
      </c>
      <c r="AA461" s="22">
        <f t="shared" si="136"/>
        <v>2.5614744120448822</v>
      </c>
      <c r="AB461" s="22">
        <f t="shared" si="137"/>
        <v>1.2206954036293236</v>
      </c>
      <c r="AC461" s="23"/>
      <c r="AD461" s="22">
        <f t="shared" si="138"/>
        <v>4.953303168455436</v>
      </c>
      <c r="AE461" s="32">
        <v>227883.06611421367</v>
      </c>
      <c r="AF461" s="25">
        <f t="shared" si="139"/>
        <v>11287.739134208743</v>
      </c>
      <c r="AG461" s="26"/>
      <c r="AH461" s="27">
        <f t="shared" si="140"/>
        <v>9499285331.380445</v>
      </c>
      <c r="AI461" s="21">
        <f t="shared" si="141"/>
        <v>0.6667438294623367</v>
      </c>
      <c r="AJ461" s="21">
        <f t="shared" si="142"/>
        <v>1.399077323858915</v>
      </c>
      <c r="AK461" s="21">
        <f t="shared" si="143"/>
        <v>0.5951139062351418</v>
      </c>
      <c r="AL461" s="21">
        <f t="shared" si="144"/>
        <v>0.639673037289108</v>
      </c>
      <c r="AM461" s="21">
        <f t="shared" si="151"/>
        <v>2.706</v>
      </c>
    </row>
    <row r="462" spans="1:39" ht="12.75">
      <c r="A462" s="12" t="s">
        <v>962</v>
      </c>
      <c r="B462" s="13" t="s">
        <v>963</v>
      </c>
      <c r="C462" s="14" t="s">
        <v>935</v>
      </c>
      <c r="D462" s="15"/>
      <c r="E462" s="15"/>
      <c r="F462" s="33">
        <v>2786654287</v>
      </c>
      <c r="G462" s="31">
        <v>92.92</v>
      </c>
      <c r="H462" s="18">
        <f t="shared" si="145"/>
        <v>0.9292</v>
      </c>
      <c r="I462" s="16">
        <v>20641774.36</v>
      </c>
      <c r="L462" s="16">
        <v>310360.87</v>
      </c>
      <c r="M462" s="19">
        <f t="shared" si="146"/>
        <v>20952135.23</v>
      </c>
      <c r="N462" s="16">
        <v>52496334</v>
      </c>
      <c r="Q462" s="19">
        <f t="shared" si="147"/>
        <v>52496334</v>
      </c>
      <c r="R462" s="16">
        <v>22237034.2</v>
      </c>
      <c r="S462" s="16">
        <v>150490</v>
      </c>
      <c r="T462" s="16">
        <v>1031786</v>
      </c>
      <c r="U462" s="20">
        <f t="shared" si="148"/>
        <v>23419310.2</v>
      </c>
      <c r="V462" s="19">
        <f t="shared" si="149"/>
        <v>96867779.43</v>
      </c>
      <c r="W462" s="21">
        <f t="shared" si="133"/>
        <v>0.7979832411841619</v>
      </c>
      <c r="X462" s="21">
        <f t="shared" si="150"/>
        <v>0.037025977883707255</v>
      </c>
      <c r="Y462" s="21">
        <f t="shared" si="134"/>
        <v>0.005400382842681626</v>
      </c>
      <c r="Z462" s="21">
        <f t="shared" si="135"/>
        <v>0.8404096019105509</v>
      </c>
      <c r="AA462" s="22">
        <f t="shared" si="136"/>
        <v>1.883848105769713</v>
      </c>
      <c r="AB462" s="22">
        <f t="shared" si="137"/>
        <v>0.7518742216335786</v>
      </c>
      <c r="AC462" s="23"/>
      <c r="AD462" s="22">
        <f t="shared" si="138"/>
        <v>3.476131929313843</v>
      </c>
      <c r="AE462" s="32">
        <v>247722.61940522678</v>
      </c>
      <c r="AF462" s="25">
        <f t="shared" si="139"/>
        <v>8611.165069277697</v>
      </c>
      <c r="AG462" s="26"/>
      <c r="AH462" s="27">
        <f t="shared" si="140"/>
        <v>2998982228.798967</v>
      </c>
      <c r="AI462" s="21">
        <f t="shared" si="141"/>
        <v>0.6986415267419213</v>
      </c>
      <c r="AJ462" s="21">
        <f t="shared" si="142"/>
        <v>1.7504716598812173</v>
      </c>
      <c r="AK462" s="21">
        <f t="shared" si="143"/>
        <v>0.7414860277083233</v>
      </c>
      <c r="AL462" s="21">
        <f t="shared" si="144"/>
        <v>0.7809086020952838</v>
      </c>
      <c r="AM462" s="21">
        <f t="shared" si="151"/>
        <v>3.23</v>
      </c>
    </row>
    <row r="463" spans="1:39" ht="12.75">
      <c r="A463" s="12" t="s">
        <v>964</v>
      </c>
      <c r="B463" s="13" t="s">
        <v>965</v>
      </c>
      <c r="C463" s="14" t="s">
        <v>935</v>
      </c>
      <c r="D463" s="15"/>
      <c r="E463" s="15"/>
      <c r="F463" s="33">
        <v>1679409848</v>
      </c>
      <c r="G463" s="31">
        <v>103.12</v>
      </c>
      <c r="H463" s="18">
        <f t="shared" si="145"/>
        <v>1.0312000000000001</v>
      </c>
      <c r="I463" s="16">
        <v>11286007.93</v>
      </c>
      <c r="L463" s="16">
        <v>169767.4</v>
      </c>
      <c r="M463" s="19">
        <f t="shared" si="146"/>
        <v>11455775.33</v>
      </c>
      <c r="N463" s="16">
        <v>14629997</v>
      </c>
      <c r="O463" s="16">
        <v>6785714</v>
      </c>
      <c r="Q463" s="19">
        <f t="shared" si="147"/>
        <v>21415711</v>
      </c>
      <c r="R463" s="16">
        <v>10911362</v>
      </c>
      <c r="S463" s="16">
        <v>167940</v>
      </c>
      <c r="T463" s="16">
        <v>563690</v>
      </c>
      <c r="U463" s="20">
        <f t="shared" si="148"/>
        <v>11642992</v>
      </c>
      <c r="V463" s="19">
        <f t="shared" si="149"/>
        <v>44514478.33</v>
      </c>
      <c r="W463" s="21">
        <f t="shared" si="133"/>
        <v>0.6497140655090407</v>
      </c>
      <c r="X463" s="21">
        <f t="shared" si="150"/>
        <v>0.03356476685374302</v>
      </c>
      <c r="Y463" s="21">
        <f t="shared" si="134"/>
        <v>0.00999994136035339</v>
      </c>
      <c r="Z463" s="21">
        <f t="shared" si="135"/>
        <v>0.6932787737231371</v>
      </c>
      <c r="AA463" s="22">
        <f t="shared" si="136"/>
        <v>1.2751926532706626</v>
      </c>
      <c r="AB463" s="22">
        <f t="shared" si="137"/>
        <v>0.6821310083207277</v>
      </c>
      <c r="AC463" s="23"/>
      <c r="AD463" s="22">
        <f t="shared" si="138"/>
        <v>2.6506024353145268</v>
      </c>
      <c r="AE463" s="32">
        <v>366111.30409184576</v>
      </c>
      <c r="AF463" s="25">
        <f t="shared" si="139"/>
        <v>9704.155142220236</v>
      </c>
      <c r="AG463" s="26"/>
      <c r="AH463" s="27">
        <f t="shared" si="140"/>
        <v>1628597602.7928624</v>
      </c>
      <c r="AI463" s="21">
        <f t="shared" si="141"/>
        <v>0.7034134957803345</v>
      </c>
      <c r="AJ463" s="21">
        <f t="shared" si="142"/>
        <v>1.3149786640527075</v>
      </c>
      <c r="AK463" s="21">
        <f t="shared" si="143"/>
        <v>0.6699851443529229</v>
      </c>
      <c r="AL463" s="21">
        <f t="shared" si="144"/>
        <v>0.7149090714632991</v>
      </c>
      <c r="AM463" s="21">
        <f t="shared" si="151"/>
        <v>2.7329999999999997</v>
      </c>
    </row>
    <row r="464" spans="1:39" ht="12.75">
      <c r="A464" s="12" t="s">
        <v>966</v>
      </c>
      <c r="B464" s="13" t="s">
        <v>967</v>
      </c>
      <c r="C464" s="14" t="s">
        <v>968</v>
      </c>
      <c r="D464" s="15"/>
      <c r="E464" s="15"/>
      <c r="F464" s="33">
        <v>285504961</v>
      </c>
      <c r="G464" s="31">
        <v>97.37</v>
      </c>
      <c r="H464" s="18">
        <f t="shared" si="145"/>
        <v>0.9737</v>
      </c>
      <c r="I464" s="16">
        <v>2665544.77</v>
      </c>
      <c r="L464" s="16">
        <v>56625.87</v>
      </c>
      <c r="M464" s="19">
        <f t="shared" si="146"/>
        <v>2722170.64</v>
      </c>
      <c r="N464" s="16">
        <v>3807725</v>
      </c>
      <c r="Q464" s="19">
        <f t="shared" si="147"/>
        <v>3807725</v>
      </c>
      <c r="R464" s="16">
        <v>532462</v>
      </c>
      <c r="S464" s="16">
        <v>14275</v>
      </c>
      <c r="U464" s="20">
        <f t="shared" si="148"/>
        <v>546737</v>
      </c>
      <c r="V464" s="19">
        <f t="shared" si="149"/>
        <v>7076632.640000001</v>
      </c>
      <c r="W464" s="21">
        <f t="shared" si="133"/>
        <v>0.1864983354877676</v>
      </c>
      <c r="X464" s="21">
        <f t="shared" si="150"/>
        <v>0</v>
      </c>
      <c r="Y464" s="21">
        <f t="shared" si="134"/>
        <v>0.004999913118847696</v>
      </c>
      <c r="Z464" s="21">
        <f t="shared" si="135"/>
        <v>0.19149824860661527</v>
      </c>
      <c r="AA464" s="22">
        <f t="shared" si="136"/>
        <v>1.3336808532724584</v>
      </c>
      <c r="AB464" s="22">
        <f t="shared" si="137"/>
        <v>0.9534582623242053</v>
      </c>
      <c r="AC464" s="23"/>
      <c r="AD464" s="22">
        <f t="shared" si="138"/>
        <v>2.478637364203279</v>
      </c>
      <c r="AE464" s="32">
        <v>194986.26543209876</v>
      </c>
      <c r="AF464" s="25">
        <f t="shared" si="139"/>
        <v>4833.002430064582</v>
      </c>
      <c r="AG464" s="26"/>
      <c r="AH464" s="27">
        <f t="shared" si="140"/>
        <v>293216556.43421996</v>
      </c>
      <c r="AI464" s="21">
        <f t="shared" si="141"/>
        <v>0.9283823100250789</v>
      </c>
      <c r="AJ464" s="21">
        <f t="shared" si="142"/>
        <v>1.298605046831393</v>
      </c>
      <c r="AK464" s="21">
        <f t="shared" si="143"/>
        <v>0.1815934292644393</v>
      </c>
      <c r="AL464" s="21">
        <f t="shared" si="144"/>
        <v>0.18646184466826132</v>
      </c>
      <c r="AM464" s="21">
        <f t="shared" si="151"/>
        <v>2.413</v>
      </c>
    </row>
    <row r="465" spans="1:39" ht="12.75">
      <c r="A465" s="12" t="s">
        <v>969</v>
      </c>
      <c r="B465" s="13" t="s">
        <v>970</v>
      </c>
      <c r="C465" s="14" t="s">
        <v>968</v>
      </c>
      <c r="D465" s="15"/>
      <c r="E465" s="15"/>
      <c r="F465" s="33">
        <v>106172020</v>
      </c>
      <c r="G465" s="31">
        <v>99.54</v>
      </c>
      <c r="H465" s="18">
        <f t="shared" si="145"/>
        <v>0.9954000000000001</v>
      </c>
      <c r="I465" s="16">
        <v>957899.28</v>
      </c>
      <c r="L465" s="16">
        <v>20349.92</v>
      </c>
      <c r="M465" s="19">
        <f t="shared" si="146"/>
        <v>978249.2000000001</v>
      </c>
      <c r="N465" s="16">
        <v>1284978</v>
      </c>
      <c r="Q465" s="19">
        <f t="shared" si="147"/>
        <v>1284978</v>
      </c>
      <c r="R465" s="16">
        <v>566612</v>
      </c>
      <c r="U465" s="20">
        <f t="shared" si="148"/>
        <v>566612</v>
      </c>
      <c r="V465" s="19">
        <f t="shared" si="149"/>
        <v>2829839.2</v>
      </c>
      <c r="W465" s="21">
        <f t="shared" si="133"/>
        <v>0.5336735610756959</v>
      </c>
      <c r="X465" s="21">
        <f t="shared" si="150"/>
        <v>0</v>
      </c>
      <c r="Y465" s="21">
        <f t="shared" si="134"/>
        <v>0</v>
      </c>
      <c r="Z465" s="21">
        <f t="shared" si="135"/>
        <v>0.5336735610756959</v>
      </c>
      <c r="AA465" s="22">
        <f t="shared" si="136"/>
        <v>1.2102793184117622</v>
      </c>
      <c r="AB465" s="22">
        <f t="shared" si="137"/>
        <v>0.9213813582900656</v>
      </c>
      <c r="AC465" s="23"/>
      <c r="AD465" s="22">
        <f t="shared" si="138"/>
        <v>2.665334237777524</v>
      </c>
      <c r="AE465" s="32">
        <v>168387.75933609958</v>
      </c>
      <c r="AF465" s="25">
        <f t="shared" si="139"/>
        <v>4488.096601811481</v>
      </c>
      <c r="AG465" s="26"/>
      <c r="AH465" s="27">
        <f t="shared" si="140"/>
        <v>106662668.27406067</v>
      </c>
      <c r="AI465" s="21">
        <f t="shared" si="141"/>
        <v>0.9171430040419313</v>
      </c>
      <c r="AJ465" s="21">
        <f t="shared" si="142"/>
        <v>1.2047120335470685</v>
      </c>
      <c r="AK465" s="21">
        <f t="shared" si="143"/>
        <v>0.5312186626947477</v>
      </c>
      <c r="AL465" s="21">
        <f t="shared" si="144"/>
        <v>0.5312186626947477</v>
      </c>
      <c r="AM465" s="21">
        <f t="shared" si="151"/>
        <v>2.653</v>
      </c>
    </row>
    <row r="466" spans="1:39" ht="12.75">
      <c r="A466" s="12" t="s">
        <v>971</v>
      </c>
      <c r="B466" s="13" t="s">
        <v>972</v>
      </c>
      <c r="C466" s="14" t="s">
        <v>968</v>
      </c>
      <c r="D466" s="15"/>
      <c r="E466" s="15"/>
      <c r="F466" s="33">
        <v>121195605</v>
      </c>
      <c r="G466" s="31">
        <v>113.71</v>
      </c>
      <c r="H466" s="18">
        <f t="shared" si="145"/>
        <v>1.1371</v>
      </c>
      <c r="I466" s="16">
        <v>1103200.94</v>
      </c>
      <c r="L466" s="16">
        <v>23436.74</v>
      </c>
      <c r="M466" s="19">
        <f t="shared" si="146"/>
        <v>1126637.68</v>
      </c>
      <c r="N466" s="16">
        <v>1360167</v>
      </c>
      <c r="Q466" s="19">
        <f t="shared" si="147"/>
        <v>1360167</v>
      </c>
      <c r="R466" s="16">
        <v>372554.41</v>
      </c>
      <c r="U466" s="20">
        <f t="shared" si="148"/>
        <v>372554.41</v>
      </c>
      <c r="V466" s="19">
        <f t="shared" si="149"/>
        <v>2859359.09</v>
      </c>
      <c r="W466" s="21">
        <f t="shared" si="133"/>
        <v>0.3073992740908385</v>
      </c>
      <c r="X466" s="21">
        <f t="shared" si="150"/>
        <v>0</v>
      </c>
      <c r="Y466" s="21">
        <f t="shared" si="134"/>
        <v>0</v>
      </c>
      <c r="Z466" s="21">
        <f t="shared" si="135"/>
        <v>0.3073992740908385</v>
      </c>
      <c r="AA466" s="22">
        <f t="shared" si="136"/>
        <v>1.1222906969275</v>
      </c>
      <c r="AB466" s="22">
        <f t="shared" si="137"/>
        <v>0.9296027525090533</v>
      </c>
      <c r="AC466" s="23"/>
      <c r="AD466" s="22">
        <f t="shared" si="138"/>
        <v>2.3592927235273917</v>
      </c>
      <c r="AE466" s="32">
        <v>191362.9881154499</v>
      </c>
      <c r="AF466" s="25">
        <f t="shared" si="139"/>
        <v>4514.813054132397</v>
      </c>
      <c r="AG466" s="26"/>
      <c r="AH466" s="27">
        <f t="shared" si="140"/>
        <v>106583066.57286079</v>
      </c>
      <c r="AI466" s="21">
        <f t="shared" si="141"/>
        <v>1.0570512898780444</v>
      </c>
      <c r="AJ466" s="21">
        <f t="shared" si="142"/>
        <v>1.2761567514762602</v>
      </c>
      <c r="AK466" s="21">
        <f t="shared" si="143"/>
        <v>0.34954371456869243</v>
      </c>
      <c r="AL466" s="21">
        <f t="shared" si="144"/>
        <v>0.34954371456869243</v>
      </c>
      <c r="AM466" s="21">
        <f t="shared" si="151"/>
        <v>2.6830000000000003</v>
      </c>
    </row>
    <row r="467" spans="1:39" ht="12.75">
      <c r="A467" s="12" t="s">
        <v>973</v>
      </c>
      <c r="B467" s="13" t="s">
        <v>974</v>
      </c>
      <c r="C467" s="14" t="s">
        <v>968</v>
      </c>
      <c r="D467" s="15"/>
      <c r="E467" s="15"/>
      <c r="F467" s="33">
        <v>211771027</v>
      </c>
      <c r="G467" s="31">
        <v>70.63</v>
      </c>
      <c r="H467" s="18">
        <f t="shared" si="145"/>
        <v>0.7062999999999999</v>
      </c>
      <c r="I467" s="16">
        <v>2502370.69</v>
      </c>
      <c r="L467" s="16">
        <v>53162.29</v>
      </c>
      <c r="M467" s="19">
        <f t="shared" si="146"/>
        <v>2555532.98</v>
      </c>
      <c r="Q467" s="19">
        <f t="shared" si="147"/>
        <v>0</v>
      </c>
      <c r="U467" s="20">
        <f t="shared" si="148"/>
        <v>0</v>
      </c>
      <c r="V467" s="19">
        <f t="shared" si="149"/>
        <v>2555532.98</v>
      </c>
      <c r="W467" s="21">
        <f t="shared" si="133"/>
        <v>0</v>
      </c>
      <c r="X467" s="21">
        <f t="shared" si="150"/>
        <v>0</v>
      </c>
      <c r="Y467" s="21">
        <f t="shared" si="134"/>
        <v>0</v>
      </c>
      <c r="Z467" s="21">
        <f t="shared" si="135"/>
        <v>0</v>
      </c>
      <c r="AA467" s="22">
        <f t="shared" si="136"/>
        <v>0</v>
      </c>
      <c r="AB467" s="22">
        <f t="shared" si="137"/>
        <v>1.206743441821246</v>
      </c>
      <c r="AC467" s="23"/>
      <c r="AD467" s="22">
        <f t="shared" si="138"/>
        <v>1.206743441821246</v>
      </c>
      <c r="AE467" s="32">
        <v>127859.88538681949</v>
      </c>
      <c r="AF467" s="25">
        <f t="shared" si="139"/>
        <v>1542.940781625606</v>
      </c>
      <c r="AG467" s="26"/>
      <c r="AH467" s="27">
        <f t="shared" si="140"/>
        <v>299831554.58020675</v>
      </c>
      <c r="AI467" s="21">
        <f t="shared" si="141"/>
        <v>0.852322892958346</v>
      </c>
      <c r="AJ467" s="21">
        <f t="shared" si="142"/>
        <v>0</v>
      </c>
      <c r="AK467" s="21">
        <f t="shared" si="143"/>
        <v>0</v>
      </c>
      <c r="AL467" s="21">
        <f t="shared" si="144"/>
        <v>0</v>
      </c>
      <c r="AM467" s="21">
        <f t="shared" si="151"/>
        <v>0.852</v>
      </c>
    </row>
    <row r="468" spans="1:39" ht="12.75">
      <c r="A468" s="12" t="s">
        <v>975</v>
      </c>
      <c r="B468" s="13" t="s">
        <v>976</v>
      </c>
      <c r="C468" s="14" t="s">
        <v>968</v>
      </c>
      <c r="D468" s="15"/>
      <c r="E468" s="15"/>
      <c r="F468" s="33">
        <v>221297293</v>
      </c>
      <c r="G468" s="31">
        <v>109.64</v>
      </c>
      <c r="H468" s="18">
        <f t="shared" si="145"/>
        <v>1.0964</v>
      </c>
      <c r="I468" s="16">
        <v>2037823.92</v>
      </c>
      <c r="L468" s="16">
        <v>43287.63</v>
      </c>
      <c r="M468" s="19">
        <f t="shared" si="146"/>
        <v>2081111.5499999998</v>
      </c>
      <c r="N468" s="16">
        <v>2539162</v>
      </c>
      <c r="Q468" s="19">
        <f t="shared" si="147"/>
        <v>2539162</v>
      </c>
      <c r="R468" s="16">
        <v>614509.66</v>
      </c>
      <c r="S468" s="16">
        <v>44259.46</v>
      </c>
      <c r="U468" s="20">
        <f t="shared" si="148"/>
        <v>658769.12</v>
      </c>
      <c r="V468" s="19">
        <f t="shared" si="149"/>
        <v>5279042.67</v>
      </c>
      <c r="W468" s="21">
        <f t="shared" si="133"/>
        <v>0.2776851228812817</v>
      </c>
      <c r="X468" s="21">
        <f t="shared" si="150"/>
        <v>0</v>
      </c>
      <c r="Y468" s="21">
        <f t="shared" si="134"/>
        <v>0.020000000632633134</v>
      </c>
      <c r="Z468" s="21">
        <f t="shared" si="135"/>
        <v>0.2976851235139148</v>
      </c>
      <c r="AA468" s="22">
        <f t="shared" si="136"/>
        <v>1.1473985811475786</v>
      </c>
      <c r="AB468" s="22">
        <f t="shared" si="137"/>
        <v>0.9404143728048222</v>
      </c>
      <c r="AC468" s="35">
        <v>0.044</v>
      </c>
      <c r="AD468" s="22">
        <f t="shared" si="138"/>
        <v>2.3414980774663157</v>
      </c>
      <c r="AE468" s="32">
        <v>201260.6418918919</v>
      </c>
      <c r="AF468" s="25">
        <f t="shared" si="139"/>
        <v>4712.5140605950155</v>
      </c>
      <c r="AG468" s="26"/>
      <c r="AH468" s="27">
        <f t="shared" si="140"/>
        <v>201839924.29770157</v>
      </c>
      <c r="AI468" s="21">
        <f t="shared" si="141"/>
        <v>1.031070318343207</v>
      </c>
      <c r="AJ468" s="21">
        <f t="shared" si="142"/>
        <v>1.2580078043702052</v>
      </c>
      <c r="AK468" s="21">
        <f t="shared" si="143"/>
        <v>0.3044539687270373</v>
      </c>
      <c r="AL468" s="21">
        <f t="shared" si="144"/>
        <v>0.3263819694206562</v>
      </c>
      <c r="AM468" s="21">
        <f t="shared" si="151"/>
        <v>2.6149999999999998</v>
      </c>
    </row>
    <row r="469" spans="1:39" ht="12.75">
      <c r="A469" s="12" t="s">
        <v>977</v>
      </c>
      <c r="B469" s="13" t="s">
        <v>978</v>
      </c>
      <c r="C469" s="14" t="s">
        <v>968</v>
      </c>
      <c r="D469" s="15"/>
      <c r="E469" s="15"/>
      <c r="F469" s="33">
        <v>220066361</v>
      </c>
      <c r="G469" s="31">
        <v>94.7</v>
      </c>
      <c r="H469" s="18">
        <f t="shared" si="145"/>
        <v>0.9470000000000001</v>
      </c>
      <c r="I469" s="16">
        <v>2483847.66</v>
      </c>
      <c r="L469" s="16">
        <v>52768.57</v>
      </c>
      <c r="M469" s="19">
        <f t="shared" si="146"/>
        <v>2536616.23</v>
      </c>
      <c r="N469" s="16">
        <v>2580862</v>
      </c>
      <c r="Q469" s="19">
        <f t="shared" si="147"/>
        <v>2580862</v>
      </c>
      <c r="R469" s="16">
        <v>402938.29</v>
      </c>
      <c r="U469" s="20">
        <f t="shared" si="148"/>
        <v>402938.29</v>
      </c>
      <c r="V469" s="19">
        <f t="shared" si="149"/>
        <v>5520416.52</v>
      </c>
      <c r="W469" s="21">
        <f t="shared" si="133"/>
        <v>0.18309853817231064</v>
      </c>
      <c r="X469" s="21">
        <f t="shared" si="150"/>
        <v>0</v>
      </c>
      <c r="Y469" s="21">
        <f t="shared" si="134"/>
        <v>0</v>
      </c>
      <c r="Z469" s="21">
        <f t="shared" si="135"/>
        <v>0.18309853817231064</v>
      </c>
      <c r="AA469" s="22">
        <f t="shared" si="136"/>
        <v>1.172765336906716</v>
      </c>
      <c r="AB469" s="22">
        <f t="shared" si="137"/>
        <v>1.1526596879565796</v>
      </c>
      <c r="AC469" s="23"/>
      <c r="AD469" s="22">
        <f t="shared" si="138"/>
        <v>2.508523563035606</v>
      </c>
      <c r="AE469" s="32">
        <v>192197.67441860464</v>
      </c>
      <c r="AF469" s="25">
        <f t="shared" si="139"/>
        <v>4821.3239503971545</v>
      </c>
      <c r="AG469" s="26"/>
      <c r="AH469" s="27">
        <f t="shared" si="140"/>
        <v>232382640.9714889</v>
      </c>
      <c r="AI469" s="21">
        <f t="shared" si="141"/>
        <v>1.091568724494881</v>
      </c>
      <c r="AJ469" s="21">
        <f t="shared" si="142"/>
        <v>1.1106087740506603</v>
      </c>
      <c r="AK469" s="21">
        <f t="shared" si="143"/>
        <v>0.1733943156491782</v>
      </c>
      <c r="AL469" s="21">
        <f t="shared" si="144"/>
        <v>0.1733943156491782</v>
      </c>
      <c r="AM469" s="21">
        <f t="shared" si="151"/>
        <v>2.3760000000000003</v>
      </c>
    </row>
    <row r="470" spans="1:39" ht="12.75">
      <c r="A470" s="12" t="s">
        <v>979</v>
      </c>
      <c r="B470" s="13" t="s">
        <v>980</v>
      </c>
      <c r="C470" s="14" t="s">
        <v>968</v>
      </c>
      <c r="D470" s="15"/>
      <c r="E470" s="15"/>
      <c r="F470" s="33">
        <v>177457600</v>
      </c>
      <c r="G470" s="31">
        <v>113.04</v>
      </c>
      <c r="H470" s="18">
        <f t="shared" si="145"/>
        <v>1.1304</v>
      </c>
      <c r="I470" s="16">
        <v>1641653.6500000001</v>
      </c>
      <c r="L470" s="16">
        <v>34872.98</v>
      </c>
      <c r="M470" s="19">
        <f t="shared" si="146"/>
        <v>1676526.6300000001</v>
      </c>
      <c r="O470" s="16">
        <v>2152277</v>
      </c>
      <c r="Q470" s="19">
        <f t="shared" si="147"/>
        <v>2152277</v>
      </c>
      <c r="R470" s="16">
        <v>2684619.64</v>
      </c>
      <c r="U470" s="20">
        <f t="shared" si="148"/>
        <v>2684619.64</v>
      </c>
      <c r="V470" s="19">
        <f t="shared" si="149"/>
        <v>6513423.270000001</v>
      </c>
      <c r="W470" s="21">
        <f t="shared" si="133"/>
        <v>1.5128231419787037</v>
      </c>
      <c r="X470" s="21">
        <f t="shared" si="150"/>
        <v>0</v>
      </c>
      <c r="Y470" s="21">
        <f t="shared" si="134"/>
        <v>0</v>
      </c>
      <c r="Z470" s="21">
        <f t="shared" si="135"/>
        <v>1.5128231419787037</v>
      </c>
      <c r="AA470" s="22">
        <f t="shared" si="136"/>
        <v>1.2128401375877955</v>
      </c>
      <c r="AB470" s="22">
        <f t="shared" si="137"/>
        <v>0.9447477200187537</v>
      </c>
      <c r="AC470" s="23"/>
      <c r="AD470" s="22">
        <f t="shared" si="138"/>
        <v>3.6704109995852536</v>
      </c>
      <c r="AE470" s="32">
        <v>110946.0343417825</v>
      </c>
      <c r="AF470" s="25">
        <f t="shared" si="139"/>
        <v>4072.175448084418</v>
      </c>
      <c r="AG470" s="26"/>
      <c r="AH470" s="27">
        <f t="shared" si="140"/>
        <v>156986553.4324133</v>
      </c>
      <c r="AI470" s="21">
        <f t="shared" si="141"/>
        <v>1.0679428227091992</v>
      </c>
      <c r="AJ470" s="21">
        <f t="shared" si="142"/>
        <v>1.370994491529244</v>
      </c>
      <c r="AK470" s="21">
        <f t="shared" si="143"/>
        <v>1.7100952796927267</v>
      </c>
      <c r="AL470" s="21">
        <f t="shared" si="144"/>
        <v>1.7100952796927267</v>
      </c>
      <c r="AM470" s="21">
        <f t="shared" si="151"/>
        <v>4.149</v>
      </c>
    </row>
    <row r="471" spans="1:39" ht="12.75">
      <c r="A471" s="12" t="s">
        <v>981</v>
      </c>
      <c r="B471" s="13" t="s">
        <v>982</v>
      </c>
      <c r="C471" s="14" t="s">
        <v>968</v>
      </c>
      <c r="D471" s="15"/>
      <c r="E471" s="15"/>
      <c r="F471" s="33">
        <v>1100301266</v>
      </c>
      <c r="G471" s="31">
        <v>97.82</v>
      </c>
      <c r="H471" s="18">
        <f t="shared" si="145"/>
        <v>0.9782</v>
      </c>
      <c r="I471" s="16">
        <v>11584476.16</v>
      </c>
      <c r="L471" s="16">
        <v>246005.99</v>
      </c>
      <c r="M471" s="19">
        <f t="shared" si="146"/>
        <v>11830482.15</v>
      </c>
      <c r="N471" s="16">
        <v>18622258</v>
      </c>
      <c r="Q471" s="19">
        <f t="shared" si="147"/>
        <v>18622258</v>
      </c>
      <c r="R471" s="16">
        <v>6564511.17</v>
      </c>
      <c r="U471" s="20">
        <f t="shared" si="148"/>
        <v>6564511.17</v>
      </c>
      <c r="V471" s="19">
        <f t="shared" si="149"/>
        <v>37017251.32</v>
      </c>
      <c r="W471" s="21">
        <f t="shared" si="133"/>
        <v>0.5966103441709573</v>
      </c>
      <c r="X471" s="21">
        <f t="shared" si="150"/>
        <v>0</v>
      </c>
      <c r="Y471" s="21">
        <f t="shared" si="134"/>
        <v>0</v>
      </c>
      <c r="Z471" s="21">
        <f t="shared" si="135"/>
        <v>0.5966103441709573</v>
      </c>
      <c r="AA471" s="22">
        <f t="shared" si="136"/>
        <v>1.6924690151179014</v>
      </c>
      <c r="AB471" s="22">
        <f t="shared" si="137"/>
        <v>1.0752039023828588</v>
      </c>
      <c r="AC471" s="23"/>
      <c r="AD471" s="22">
        <f t="shared" si="138"/>
        <v>3.3642832616717175</v>
      </c>
      <c r="AE471" s="32">
        <v>157671.77763659466</v>
      </c>
      <c r="AF471" s="25">
        <f t="shared" si="139"/>
        <v>5304.5252234082045</v>
      </c>
      <c r="AG471" s="26"/>
      <c r="AH471" s="27">
        <f t="shared" si="140"/>
        <v>1124822394.1934166</v>
      </c>
      <c r="AI471" s="21">
        <f t="shared" si="141"/>
        <v>1.0517644573109124</v>
      </c>
      <c r="AJ471" s="21">
        <f t="shared" si="142"/>
        <v>1.655573190588331</v>
      </c>
      <c r="AK471" s="21">
        <f t="shared" si="143"/>
        <v>0.5836042386680304</v>
      </c>
      <c r="AL471" s="21">
        <f t="shared" si="144"/>
        <v>0.5836042386680304</v>
      </c>
      <c r="AM471" s="21">
        <f t="shared" si="151"/>
        <v>3.2920000000000003</v>
      </c>
    </row>
    <row r="472" spans="1:39" ht="12.75">
      <c r="A472" s="12" t="s">
        <v>983</v>
      </c>
      <c r="B472" s="13" t="s">
        <v>984</v>
      </c>
      <c r="C472" s="14" t="s">
        <v>968</v>
      </c>
      <c r="D472" s="15"/>
      <c r="E472" s="15"/>
      <c r="F472" s="33">
        <v>485281400</v>
      </c>
      <c r="G472" s="31">
        <v>109.71</v>
      </c>
      <c r="H472" s="18">
        <f t="shared" si="145"/>
        <v>1.0971</v>
      </c>
      <c r="I472" s="16">
        <v>4186046.71</v>
      </c>
      <c r="L472" s="16">
        <v>88860.7</v>
      </c>
      <c r="M472" s="19">
        <f t="shared" si="146"/>
        <v>4274907.41</v>
      </c>
      <c r="O472" s="16">
        <v>6160015</v>
      </c>
      <c r="Q472" s="19">
        <f t="shared" si="147"/>
        <v>6160015</v>
      </c>
      <c r="R472" s="16">
        <v>1130758.12</v>
      </c>
      <c r="S472" s="16">
        <v>145948</v>
      </c>
      <c r="U472" s="20">
        <f t="shared" si="148"/>
        <v>1276706.12</v>
      </c>
      <c r="V472" s="19">
        <f t="shared" si="149"/>
        <v>11711628.530000001</v>
      </c>
      <c r="W472" s="21">
        <f t="shared" si="133"/>
        <v>0.23301080981055533</v>
      </c>
      <c r="X472" s="21">
        <f t="shared" si="150"/>
        <v>0</v>
      </c>
      <c r="Y472" s="21">
        <f t="shared" si="134"/>
        <v>0.030074921478548323</v>
      </c>
      <c r="Z472" s="21">
        <f t="shared" si="135"/>
        <v>0.2630857312891036</v>
      </c>
      <c r="AA472" s="22">
        <f t="shared" si="136"/>
        <v>1.2693696894214366</v>
      </c>
      <c r="AB472" s="22">
        <f t="shared" si="137"/>
        <v>0.8809130970195849</v>
      </c>
      <c r="AC472" s="23"/>
      <c r="AD472" s="22">
        <f t="shared" si="138"/>
        <v>2.4133685177301256</v>
      </c>
      <c r="AE472" s="32">
        <v>285240.1685393258</v>
      </c>
      <c r="AF472" s="25">
        <f t="shared" si="139"/>
        <v>6883.89642744844</v>
      </c>
      <c r="AG472" s="26"/>
      <c r="AH472" s="27">
        <f t="shared" si="140"/>
        <v>442331054.59848696</v>
      </c>
      <c r="AI472" s="21">
        <f t="shared" si="141"/>
        <v>0.9664497587401866</v>
      </c>
      <c r="AJ472" s="21">
        <f t="shared" si="142"/>
        <v>1.3926254862642582</v>
      </c>
      <c r="AK472" s="21">
        <f t="shared" si="143"/>
        <v>0.2556361594431602</v>
      </c>
      <c r="AL472" s="21">
        <f t="shared" si="144"/>
        <v>0.28863135579727556</v>
      </c>
      <c r="AM472" s="21">
        <f t="shared" si="151"/>
        <v>2.648</v>
      </c>
    </row>
    <row r="473" spans="1:39" ht="12.75">
      <c r="A473" s="12" t="s">
        <v>985</v>
      </c>
      <c r="B473" s="13" t="s">
        <v>986</v>
      </c>
      <c r="C473" s="14" t="s">
        <v>968</v>
      </c>
      <c r="D473" s="15"/>
      <c r="E473" s="15"/>
      <c r="F473" s="33">
        <v>607420698</v>
      </c>
      <c r="G473" s="36">
        <v>95.84</v>
      </c>
      <c r="H473" s="18">
        <f t="shared" si="145"/>
        <v>0.9584</v>
      </c>
      <c r="I473" s="16">
        <v>6054746.82</v>
      </c>
      <c r="L473" s="16">
        <v>128590.87</v>
      </c>
      <c r="M473" s="19">
        <f t="shared" si="146"/>
        <v>6183337.69</v>
      </c>
      <c r="N473" s="16">
        <v>9489062</v>
      </c>
      <c r="Q473" s="19">
        <f t="shared" si="147"/>
        <v>9489062</v>
      </c>
      <c r="R473" s="16">
        <v>1708836.85</v>
      </c>
      <c r="S473" s="16">
        <v>60742</v>
      </c>
      <c r="U473" s="20">
        <f t="shared" si="148"/>
        <v>1769578.85</v>
      </c>
      <c r="V473" s="19">
        <f t="shared" si="149"/>
        <v>17441978.54</v>
      </c>
      <c r="W473" s="21">
        <f t="shared" si="133"/>
        <v>0.28132674036734917</v>
      </c>
      <c r="X473" s="21">
        <f t="shared" si="150"/>
        <v>0</v>
      </c>
      <c r="Y473" s="21">
        <f t="shared" si="134"/>
        <v>0.009999988508788023</v>
      </c>
      <c r="Z473" s="21">
        <f t="shared" si="135"/>
        <v>0.2913267288761372</v>
      </c>
      <c r="AA473" s="22">
        <f t="shared" si="136"/>
        <v>1.5621894399126979</v>
      </c>
      <c r="AB473" s="22">
        <f t="shared" si="137"/>
        <v>1.0179662481636411</v>
      </c>
      <c r="AC473" s="23"/>
      <c r="AD473" s="22">
        <f t="shared" si="138"/>
        <v>2.871482416952476</v>
      </c>
      <c r="AE473" s="32">
        <v>187127.38764044945</v>
      </c>
      <c r="AF473" s="25">
        <f t="shared" si="139"/>
        <v>5373.330033398007</v>
      </c>
      <c r="AG473" s="26"/>
      <c r="AH473" s="27">
        <f t="shared" si="140"/>
        <v>633786204.0901502</v>
      </c>
      <c r="AI473" s="21">
        <f t="shared" si="141"/>
        <v>0.9756188522400335</v>
      </c>
      <c r="AJ473" s="21">
        <f t="shared" si="142"/>
        <v>1.4972023592123298</v>
      </c>
      <c r="AK473" s="21">
        <f t="shared" si="143"/>
        <v>0.2696235479680674</v>
      </c>
      <c r="AL473" s="21">
        <f t="shared" si="144"/>
        <v>0.2792075369548899</v>
      </c>
      <c r="AM473" s="21">
        <f t="shared" si="151"/>
        <v>2.752</v>
      </c>
    </row>
    <row r="474" spans="1:39" ht="12.75">
      <c r="A474" s="12" t="s">
        <v>987</v>
      </c>
      <c r="B474" s="13" t="s">
        <v>988</v>
      </c>
      <c r="C474" s="14" t="s">
        <v>968</v>
      </c>
      <c r="D474" s="15"/>
      <c r="E474" s="15"/>
      <c r="F474" s="33">
        <v>189370581</v>
      </c>
      <c r="G474" s="31">
        <v>98.02</v>
      </c>
      <c r="H474" s="18">
        <f t="shared" si="145"/>
        <v>0.9802</v>
      </c>
      <c r="I474" s="16">
        <v>1792378.1099999999</v>
      </c>
      <c r="L474" s="16">
        <v>38077.14</v>
      </c>
      <c r="M474" s="19">
        <f t="shared" si="146"/>
        <v>1830455.2499999998</v>
      </c>
      <c r="N474" s="16">
        <v>2465691</v>
      </c>
      <c r="Q474" s="19">
        <f t="shared" si="147"/>
        <v>2465691</v>
      </c>
      <c r="R474" s="16">
        <v>401325</v>
      </c>
      <c r="U474" s="20">
        <f t="shared" si="148"/>
        <v>401325</v>
      </c>
      <c r="V474" s="19">
        <f t="shared" si="149"/>
        <v>4697471.25</v>
      </c>
      <c r="W474" s="21">
        <f t="shared" si="133"/>
        <v>0.21192573729284805</v>
      </c>
      <c r="X474" s="21">
        <f t="shared" si="150"/>
        <v>0</v>
      </c>
      <c r="Y474" s="21">
        <f t="shared" si="134"/>
        <v>0</v>
      </c>
      <c r="Z474" s="21">
        <f t="shared" si="135"/>
        <v>0.21192573729284805</v>
      </c>
      <c r="AA474" s="22">
        <f t="shared" si="136"/>
        <v>1.302045432283909</v>
      </c>
      <c r="AB474" s="22">
        <f t="shared" si="137"/>
        <v>0.9665995849693252</v>
      </c>
      <c r="AC474" s="23"/>
      <c r="AD474" s="22">
        <f t="shared" si="138"/>
        <v>2.4805707545460822</v>
      </c>
      <c r="AE474" s="32">
        <v>162919.4</v>
      </c>
      <c r="AF474" s="25">
        <f t="shared" si="139"/>
        <v>4041.33098988195</v>
      </c>
      <c r="AG474" s="26"/>
      <c r="AH474" s="27">
        <f t="shared" si="140"/>
        <v>193195859.00836566</v>
      </c>
      <c r="AI474" s="21">
        <f t="shared" si="141"/>
        <v>0.9474609131869325</v>
      </c>
      <c r="AJ474" s="21">
        <f t="shared" si="142"/>
        <v>1.2762649327246876</v>
      </c>
      <c r="AK474" s="21">
        <f t="shared" si="143"/>
        <v>0.20772960769444962</v>
      </c>
      <c r="AL474" s="21">
        <f t="shared" si="144"/>
        <v>0.20772960769444962</v>
      </c>
      <c r="AM474" s="21">
        <f t="shared" si="151"/>
        <v>2.431</v>
      </c>
    </row>
    <row r="475" spans="1:39" ht="12.75">
      <c r="A475" s="12" t="s">
        <v>989</v>
      </c>
      <c r="B475" s="13" t="s">
        <v>990</v>
      </c>
      <c r="C475" s="14" t="s">
        <v>968</v>
      </c>
      <c r="D475" s="15"/>
      <c r="E475" s="15"/>
      <c r="F475" s="33">
        <v>231331758</v>
      </c>
      <c r="G475" s="31">
        <v>108.15</v>
      </c>
      <c r="H475" s="18">
        <f t="shared" si="145"/>
        <v>1.0815000000000001</v>
      </c>
      <c r="I475" s="16">
        <v>2109079.83</v>
      </c>
      <c r="L475" s="16">
        <v>44796.34</v>
      </c>
      <c r="M475" s="19">
        <f t="shared" si="146"/>
        <v>2153876.17</v>
      </c>
      <c r="N475" s="16">
        <v>2496014</v>
      </c>
      <c r="Q475" s="19">
        <f t="shared" si="147"/>
        <v>2496014</v>
      </c>
      <c r="R475" s="16">
        <v>4119314.81</v>
      </c>
      <c r="T475" s="16">
        <v>73385</v>
      </c>
      <c r="U475" s="20">
        <f t="shared" si="148"/>
        <v>4192699.81</v>
      </c>
      <c r="V475" s="19">
        <f t="shared" si="149"/>
        <v>8842589.98</v>
      </c>
      <c r="W475" s="21">
        <f t="shared" si="133"/>
        <v>1.7806957616256045</v>
      </c>
      <c r="X475" s="21">
        <f t="shared" si="150"/>
        <v>0.031722838504516966</v>
      </c>
      <c r="Y475" s="21">
        <f t="shared" si="134"/>
        <v>0</v>
      </c>
      <c r="Z475" s="21">
        <f t="shared" si="135"/>
        <v>1.8124186001301212</v>
      </c>
      <c r="AA475" s="22">
        <f t="shared" si="136"/>
        <v>1.0789759355047135</v>
      </c>
      <c r="AB475" s="22">
        <f t="shared" si="137"/>
        <v>0.931076730934626</v>
      </c>
      <c r="AC475" s="23"/>
      <c r="AD475" s="22">
        <f t="shared" si="138"/>
        <v>3.8224712665694613</v>
      </c>
      <c r="AE475" s="32">
        <v>98364.02877697842</v>
      </c>
      <c r="AF475" s="25">
        <f t="shared" si="139"/>
        <v>3759.9367366401166</v>
      </c>
      <c r="AG475" s="26"/>
      <c r="AH475" s="27">
        <f t="shared" si="140"/>
        <v>213898990.29126212</v>
      </c>
      <c r="AI475" s="21">
        <f t="shared" si="141"/>
        <v>1.0069594845057979</v>
      </c>
      <c r="AJ475" s="21">
        <f t="shared" si="142"/>
        <v>1.1669124742483477</v>
      </c>
      <c r="AK475" s="21">
        <f t="shared" si="143"/>
        <v>1.9258224661980912</v>
      </c>
      <c r="AL475" s="21">
        <f t="shared" si="144"/>
        <v>1.9601307160407266</v>
      </c>
      <c r="AM475" s="21">
        <f t="shared" si="151"/>
        <v>4.134</v>
      </c>
    </row>
    <row r="476" spans="1:39" ht="12.75">
      <c r="A476" s="12" t="s">
        <v>991</v>
      </c>
      <c r="B476" s="13" t="s">
        <v>992</v>
      </c>
      <c r="C476" s="14" t="s">
        <v>968</v>
      </c>
      <c r="D476" s="15"/>
      <c r="E476" s="15"/>
      <c r="F476" s="33">
        <v>728265196</v>
      </c>
      <c r="G476" s="31">
        <v>108.11</v>
      </c>
      <c r="H476" s="18">
        <f t="shared" si="145"/>
        <v>1.0811</v>
      </c>
      <c r="I476" s="16">
        <v>6665773.600000001</v>
      </c>
      <c r="L476" s="16">
        <v>141583.21</v>
      </c>
      <c r="M476" s="19">
        <f t="shared" si="146"/>
        <v>6807356.8100000005</v>
      </c>
      <c r="O476" s="16">
        <v>8568357</v>
      </c>
      <c r="Q476" s="19">
        <f t="shared" si="147"/>
        <v>8568357</v>
      </c>
      <c r="R476" s="16">
        <v>2861890.66</v>
      </c>
      <c r="S476" s="16">
        <v>7283</v>
      </c>
      <c r="U476" s="20">
        <f t="shared" si="148"/>
        <v>2869173.66</v>
      </c>
      <c r="V476" s="19">
        <f t="shared" si="149"/>
        <v>18244887.470000003</v>
      </c>
      <c r="W476" s="21">
        <f t="shared" si="133"/>
        <v>0.39297369635662227</v>
      </c>
      <c r="X476" s="21">
        <f t="shared" si="150"/>
        <v>0</v>
      </c>
      <c r="Y476" s="21">
        <f t="shared" si="134"/>
        <v>0.0010000477902832527</v>
      </c>
      <c r="Z476" s="21">
        <f t="shared" si="135"/>
        <v>0.39397374414690556</v>
      </c>
      <c r="AA476" s="22">
        <f t="shared" si="136"/>
        <v>1.176543523851166</v>
      </c>
      <c r="AB476" s="22">
        <f t="shared" si="137"/>
        <v>0.9347359790622206</v>
      </c>
      <c r="AC476" s="23"/>
      <c r="AD476" s="22">
        <f t="shared" si="138"/>
        <v>2.5052532470602924</v>
      </c>
      <c r="AE476" s="32">
        <v>170894.92112350903</v>
      </c>
      <c r="AF476" s="25">
        <f t="shared" si="139"/>
        <v>4281.350560507835</v>
      </c>
      <c r="AG476" s="26"/>
      <c r="AH476" s="27">
        <f t="shared" si="140"/>
        <v>673633517.7134401</v>
      </c>
      <c r="AI476" s="21">
        <f t="shared" si="141"/>
        <v>1.0105430669641666</v>
      </c>
      <c r="AJ476" s="21">
        <f t="shared" si="142"/>
        <v>1.2719612036354955</v>
      </c>
      <c r="AK476" s="21">
        <f t="shared" si="143"/>
        <v>0.42484386313114436</v>
      </c>
      <c r="AL476" s="21">
        <f t="shared" si="144"/>
        <v>0.4259250147972195</v>
      </c>
      <c r="AM476" s="21">
        <f t="shared" si="151"/>
        <v>2.709</v>
      </c>
    </row>
    <row r="477" spans="1:39" ht="12.75">
      <c r="A477" s="12" t="s">
        <v>993</v>
      </c>
      <c r="B477" s="13" t="s">
        <v>994</v>
      </c>
      <c r="C477" s="14" t="s">
        <v>968</v>
      </c>
      <c r="D477" s="15"/>
      <c r="E477" s="15"/>
      <c r="F477" s="33">
        <v>341042464</v>
      </c>
      <c r="G477" s="31">
        <v>114.41</v>
      </c>
      <c r="H477" s="18">
        <f t="shared" si="145"/>
        <v>1.1441</v>
      </c>
      <c r="I477" s="16">
        <v>2910345.16</v>
      </c>
      <c r="L477" s="16">
        <v>61819.42</v>
      </c>
      <c r="M477" s="19">
        <f t="shared" si="146"/>
        <v>2972164.58</v>
      </c>
      <c r="N477" s="16">
        <v>3843990</v>
      </c>
      <c r="Q477" s="19">
        <f t="shared" si="147"/>
        <v>3843990</v>
      </c>
      <c r="R477" s="16">
        <v>473902.6</v>
      </c>
      <c r="S477" s="16">
        <v>34104</v>
      </c>
      <c r="U477" s="20">
        <f t="shared" si="148"/>
        <v>508006.6</v>
      </c>
      <c r="V477" s="19">
        <f t="shared" si="149"/>
        <v>7324161.18</v>
      </c>
      <c r="W477" s="21">
        <f t="shared" si="133"/>
        <v>0.13895706547557668</v>
      </c>
      <c r="X477" s="21">
        <f t="shared" si="150"/>
        <v>0</v>
      </c>
      <c r="Y477" s="21">
        <f t="shared" si="134"/>
        <v>0.009999927750932506</v>
      </c>
      <c r="Z477" s="21">
        <f t="shared" si="135"/>
        <v>0.14895699322650918</v>
      </c>
      <c r="AA477" s="22">
        <f t="shared" si="136"/>
        <v>1.1271294357056956</v>
      </c>
      <c r="AB477" s="22">
        <f t="shared" si="137"/>
        <v>0.8714939908480136</v>
      </c>
      <c r="AC477" s="23"/>
      <c r="AD477" s="22">
        <f t="shared" si="138"/>
        <v>2.147580419780218</v>
      </c>
      <c r="AE477" s="32">
        <v>245297.92186201163</v>
      </c>
      <c r="AF477" s="25">
        <f t="shared" si="139"/>
        <v>5267.970140036341</v>
      </c>
      <c r="AG477" s="26"/>
      <c r="AH477" s="27">
        <f t="shared" si="140"/>
        <v>298087985.31596893</v>
      </c>
      <c r="AI477" s="21">
        <f t="shared" si="141"/>
        <v>0.9970762749292122</v>
      </c>
      <c r="AJ477" s="21">
        <f t="shared" si="142"/>
        <v>1.2895487873908862</v>
      </c>
      <c r="AK477" s="21">
        <f t="shared" si="143"/>
        <v>0.15898077861060722</v>
      </c>
      <c r="AL477" s="21">
        <f t="shared" si="144"/>
        <v>0.17042169595044912</v>
      </c>
      <c r="AM477" s="21">
        <f t="shared" si="151"/>
        <v>2.457</v>
      </c>
    </row>
    <row r="478" spans="1:39" ht="12.75">
      <c r="A478" s="12" t="s">
        <v>995</v>
      </c>
      <c r="B478" s="13" t="s">
        <v>996</v>
      </c>
      <c r="C478" s="14" t="s">
        <v>968</v>
      </c>
      <c r="D478" s="15"/>
      <c r="E478" s="15"/>
      <c r="F478" s="33">
        <v>295109549</v>
      </c>
      <c r="G478" s="31">
        <v>106.93</v>
      </c>
      <c r="H478" s="18">
        <f t="shared" si="145"/>
        <v>1.0693000000000001</v>
      </c>
      <c r="I478" s="16">
        <v>2661054.19</v>
      </c>
      <c r="L478" s="16">
        <v>56491.6</v>
      </c>
      <c r="M478" s="19">
        <f t="shared" si="146"/>
        <v>2717545.79</v>
      </c>
      <c r="O478" s="16">
        <v>3837142</v>
      </c>
      <c r="Q478" s="19">
        <f t="shared" si="147"/>
        <v>3837142</v>
      </c>
      <c r="R478" s="16">
        <v>1670450</v>
      </c>
      <c r="S478" s="16">
        <v>29510</v>
      </c>
      <c r="U478" s="20">
        <f t="shared" si="148"/>
        <v>1699960</v>
      </c>
      <c r="V478" s="19">
        <f t="shared" si="149"/>
        <v>8254647.789999999</v>
      </c>
      <c r="W478" s="21">
        <f t="shared" si="133"/>
        <v>0.5660440353964961</v>
      </c>
      <c r="X478" s="21">
        <f t="shared" si="150"/>
        <v>0</v>
      </c>
      <c r="Y478" s="21">
        <f t="shared" si="134"/>
        <v>0.009999676425245053</v>
      </c>
      <c r="Z478" s="21">
        <f t="shared" si="135"/>
        <v>0.5760437118217412</v>
      </c>
      <c r="AA478" s="22">
        <f t="shared" si="136"/>
        <v>1.3002432530571892</v>
      </c>
      <c r="AB478" s="22">
        <f t="shared" si="137"/>
        <v>0.9208599990100627</v>
      </c>
      <c r="AC478" s="23"/>
      <c r="AD478" s="22">
        <f t="shared" si="138"/>
        <v>2.7971469638889928</v>
      </c>
      <c r="AE478" s="32">
        <v>218434.99546690844</v>
      </c>
      <c r="AF478" s="25">
        <f t="shared" si="139"/>
        <v>6109.947843773689</v>
      </c>
      <c r="AG478" s="26"/>
      <c r="AH478" s="27">
        <f t="shared" si="140"/>
        <v>275983867.0158047</v>
      </c>
      <c r="AI478" s="21">
        <f t="shared" si="141"/>
        <v>0.9846755969414599</v>
      </c>
      <c r="AJ478" s="21">
        <f t="shared" si="142"/>
        <v>1.3903501104940525</v>
      </c>
      <c r="AK478" s="21">
        <f t="shared" si="143"/>
        <v>0.6052708870494733</v>
      </c>
      <c r="AL478" s="21">
        <f t="shared" si="144"/>
        <v>0.6159635410509878</v>
      </c>
      <c r="AM478" s="21">
        <f t="shared" si="151"/>
        <v>2.991</v>
      </c>
    </row>
    <row r="479" spans="1:39" ht="12.75">
      <c r="A479" s="12" t="s">
        <v>997</v>
      </c>
      <c r="B479" s="13" t="s">
        <v>998</v>
      </c>
      <c r="C479" s="14" t="s">
        <v>999</v>
      </c>
      <c r="D479" s="15"/>
      <c r="E479" s="15"/>
      <c r="F479" s="33">
        <v>2282024318</v>
      </c>
      <c r="G479" s="31">
        <v>90.7</v>
      </c>
      <c r="H479" s="18">
        <f t="shared" si="145"/>
        <v>0.907</v>
      </c>
      <c r="I479" s="16">
        <v>7388942.46</v>
      </c>
      <c r="L479" s="16">
        <v>726199.01</v>
      </c>
      <c r="M479" s="19">
        <f t="shared" si="146"/>
        <v>8115141.47</v>
      </c>
      <c r="N479" s="16">
        <v>15459859</v>
      </c>
      <c r="Q479" s="19">
        <f t="shared" si="147"/>
        <v>15459859</v>
      </c>
      <c r="R479" s="16">
        <v>6197625.83</v>
      </c>
      <c r="S479" s="16">
        <v>342298</v>
      </c>
      <c r="T479" s="16">
        <v>842248</v>
      </c>
      <c r="U479" s="20">
        <f t="shared" si="148"/>
        <v>7382171.83</v>
      </c>
      <c r="V479" s="19">
        <f t="shared" si="149"/>
        <v>30957172.3</v>
      </c>
      <c r="W479" s="21">
        <f t="shared" si="133"/>
        <v>0.271584565559393</v>
      </c>
      <c r="X479" s="21">
        <f t="shared" si="150"/>
        <v>0.036907932722564436</v>
      </c>
      <c r="Y479" s="21">
        <f t="shared" si="134"/>
        <v>0.014999752513592627</v>
      </c>
      <c r="Z479" s="21">
        <f t="shared" si="135"/>
        <v>0.32349225079555005</v>
      </c>
      <c r="AA479" s="22">
        <f t="shared" si="136"/>
        <v>0.67746250020461</v>
      </c>
      <c r="AB479" s="22">
        <f t="shared" si="137"/>
        <v>0.35561152464458534</v>
      </c>
      <c r="AC479" s="23"/>
      <c r="AD479" s="22">
        <f t="shared" si="138"/>
        <v>1.3565662756447454</v>
      </c>
      <c r="AE479" s="32">
        <v>413697.5355050387</v>
      </c>
      <c r="AF479" s="25">
        <f t="shared" si="139"/>
        <v>5612.081249834801</v>
      </c>
      <c r="AG479" s="26"/>
      <c r="AH479" s="27">
        <f t="shared" si="140"/>
        <v>2516013581.0363836</v>
      </c>
      <c r="AI479" s="21">
        <f t="shared" si="141"/>
        <v>0.32253965285263886</v>
      </c>
      <c r="AJ479" s="21">
        <f t="shared" si="142"/>
        <v>0.6144584876855813</v>
      </c>
      <c r="AK479" s="21">
        <f t="shared" si="143"/>
        <v>0.2463272009623694</v>
      </c>
      <c r="AL479" s="21">
        <f t="shared" si="144"/>
        <v>0.2934074714715639</v>
      </c>
      <c r="AM479" s="21">
        <f t="shared" si="151"/>
        <v>1.23</v>
      </c>
    </row>
    <row r="480" spans="1:39" ht="12.75">
      <c r="A480" s="12" t="s">
        <v>1000</v>
      </c>
      <c r="B480" s="13" t="s">
        <v>1001</v>
      </c>
      <c r="C480" s="14" t="s">
        <v>999</v>
      </c>
      <c r="D480" s="15"/>
      <c r="E480" s="15"/>
      <c r="F480" s="33">
        <v>6394665710</v>
      </c>
      <c r="G480" s="31">
        <v>94.88</v>
      </c>
      <c r="H480" s="18">
        <f t="shared" si="145"/>
        <v>0.9488</v>
      </c>
      <c r="I480" s="16">
        <v>20211729.71</v>
      </c>
      <c r="L480" s="16">
        <v>1986425.58</v>
      </c>
      <c r="M480" s="19">
        <f t="shared" si="146"/>
        <v>22198155.29</v>
      </c>
      <c r="N480" s="16">
        <v>82248527</v>
      </c>
      <c r="Q480" s="19">
        <f t="shared" si="147"/>
        <v>82248527</v>
      </c>
      <c r="R480" s="16">
        <v>15602455.95</v>
      </c>
      <c r="S480" s="16">
        <v>2557866.28</v>
      </c>
      <c r="T480" s="16">
        <v>2251100</v>
      </c>
      <c r="U480" s="20">
        <f t="shared" si="148"/>
        <v>20411422.23</v>
      </c>
      <c r="V480" s="19">
        <f t="shared" si="149"/>
        <v>124858104.51999998</v>
      </c>
      <c r="W480" s="21">
        <f t="shared" si="133"/>
        <v>0.24399173713804656</v>
      </c>
      <c r="X480" s="21">
        <f t="shared" si="150"/>
        <v>0.03520277841075761</v>
      </c>
      <c r="Y480" s="21">
        <f t="shared" si="134"/>
        <v>0.039999999937447864</v>
      </c>
      <c r="Z480" s="21">
        <f t="shared" si="135"/>
        <v>0.31919451548625205</v>
      </c>
      <c r="AA480" s="22">
        <f t="shared" si="136"/>
        <v>1.2862052643561879</v>
      </c>
      <c r="AB480" s="22">
        <f t="shared" si="137"/>
        <v>0.34713550788568115</v>
      </c>
      <c r="AC480" s="23"/>
      <c r="AD480" s="22">
        <f t="shared" si="138"/>
        <v>1.9525352877281208</v>
      </c>
      <c r="AE480" s="32">
        <v>588033.3483216563</v>
      </c>
      <c r="AF480" s="25">
        <f t="shared" si="139"/>
        <v>11481.558629589555</v>
      </c>
      <c r="AG480" s="26"/>
      <c r="AH480" s="27">
        <f t="shared" si="140"/>
        <v>6739740419.477235</v>
      </c>
      <c r="AI480" s="21">
        <f t="shared" si="141"/>
        <v>0.3293621698819343</v>
      </c>
      <c r="AJ480" s="21">
        <f t="shared" si="142"/>
        <v>1.220351554821151</v>
      </c>
      <c r="AK480" s="21">
        <f t="shared" si="143"/>
        <v>0.23149936019657857</v>
      </c>
      <c r="AL480" s="21">
        <f t="shared" si="144"/>
        <v>0.3028517562933559</v>
      </c>
      <c r="AM480" s="21">
        <f t="shared" si="151"/>
        <v>1.8519999999999999</v>
      </c>
    </row>
    <row r="481" spans="1:39" ht="12.75">
      <c r="A481" s="12" t="s">
        <v>1002</v>
      </c>
      <c r="B481" s="13" t="s">
        <v>1003</v>
      </c>
      <c r="C481" s="14" t="s">
        <v>999</v>
      </c>
      <c r="D481" s="15"/>
      <c r="E481" s="15"/>
      <c r="F481" s="33">
        <v>2256126999</v>
      </c>
      <c r="G481" s="31">
        <v>95.75</v>
      </c>
      <c r="H481" s="18">
        <f t="shared" si="145"/>
        <v>0.9575</v>
      </c>
      <c r="I481" s="16">
        <v>7183091.53</v>
      </c>
      <c r="L481" s="16">
        <v>705885.31</v>
      </c>
      <c r="M481" s="19">
        <f t="shared" si="146"/>
        <v>7888976.84</v>
      </c>
      <c r="O481" s="16">
        <v>22937691</v>
      </c>
      <c r="Q481" s="19">
        <f t="shared" si="147"/>
        <v>22937691</v>
      </c>
      <c r="R481" s="16">
        <v>8274028</v>
      </c>
      <c r="S481" s="16">
        <v>451225</v>
      </c>
      <c r="T481" s="16">
        <v>807898</v>
      </c>
      <c r="U481" s="20">
        <f t="shared" si="148"/>
        <v>9533151</v>
      </c>
      <c r="V481" s="19">
        <f t="shared" si="149"/>
        <v>40359818.839999996</v>
      </c>
      <c r="W481" s="21">
        <f t="shared" si="133"/>
        <v>0.3667359152949882</v>
      </c>
      <c r="X481" s="21">
        <f t="shared" si="150"/>
        <v>0.03580906572892797</v>
      </c>
      <c r="Y481" s="21">
        <f t="shared" si="134"/>
        <v>0.019999982279366356</v>
      </c>
      <c r="Z481" s="21">
        <f t="shared" si="135"/>
        <v>0.42254496330328256</v>
      </c>
      <c r="AA481" s="22">
        <f t="shared" si="136"/>
        <v>1.016684389228392</v>
      </c>
      <c r="AB481" s="22">
        <f t="shared" si="137"/>
        <v>0.34966900549023566</v>
      </c>
      <c r="AC481" s="23"/>
      <c r="AD481" s="22">
        <f t="shared" si="138"/>
        <v>1.7888983580219102</v>
      </c>
      <c r="AE481" s="32">
        <v>787611.0034870205</v>
      </c>
      <c r="AF481" s="25">
        <f t="shared" si="139"/>
        <v>14089.5603089792</v>
      </c>
      <c r="AG481" s="26"/>
      <c r="AH481" s="27">
        <f t="shared" si="140"/>
        <v>2356268406.2663183</v>
      </c>
      <c r="AI481" s="21">
        <f t="shared" si="141"/>
        <v>0.3348080727569007</v>
      </c>
      <c r="AJ481" s="21">
        <f t="shared" si="142"/>
        <v>0.9734753026861855</v>
      </c>
      <c r="AK481" s="21">
        <f t="shared" si="143"/>
        <v>0.35114963889495127</v>
      </c>
      <c r="AL481" s="21">
        <f t="shared" si="144"/>
        <v>0.40458680236289307</v>
      </c>
      <c r="AM481" s="21">
        <f t="shared" si="151"/>
        <v>1.713</v>
      </c>
    </row>
    <row r="482" spans="1:39" ht="12.75">
      <c r="A482" s="12" t="s">
        <v>1004</v>
      </c>
      <c r="B482" s="13" t="s">
        <v>1005</v>
      </c>
      <c r="C482" s="14" t="s">
        <v>999</v>
      </c>
      <c r="D482" s="15"/>
      <c r="E482" s="15"/>
      <c r="F482" s="33">
        <v>834359117</v>
      </c>
      <c r="G482" s="31">
        <v>114.65</v>
      </c>
      <c r="H482" s="18">
        <f t="shared" si="145"/>
        <v>1.1465</v>
      </c>
      <c r="I482" s="16">
        <v>2442754.6399999997</v>
      </c>
      <c r="J482" s="16">
        <v>346424.65</v>
      </c>
      <c r="L482" s="16">
        <v>239927.8</v>
      </c>
      <c r="M482" s="19">
        <f t="shared" si="146"/>
        <v>3029107.0899999994</v>
      </c>
      <c r="N482" s="16">
        <v>12806701</v>
      </c>
      <c r="Q482" s="19">
        <f t="shared" si="147"/>
        <v>12806701</v>
      </c>
      <c r="R482" s="16">
        <v>7346677.87</v>
      </c>
      <c r="U482" s="20">
        <f t="shared" si="148"/>
        <v>7346677.87</v>
      </c>
      <c r="V482" s="19">
        <f t="shared" si="149"/>
        <v>23182485.96</v>
      </c>
      <c r="W482" s="21">
        <f t="shared" si="133"/>
        <v>0.8805174798611327</v>
      </c>
      <c r="X482" s="21">
        <f t="shared" si="150"/>
        <v>0</v>
      </c>
      <c r="Y482" s="21">
        <f t="shared" si="134"/>
        <v>0</v>
      </c>
      <c r="Z482" s="21">
        <f t="shared" si="135"/>
        <v>0.8805174798611327</v>
      </c>
      <c r="AA482" s="22">
        <f t="shared" si="136"/>
        <v>1.5349147314465075</v>
      </c>
      <c r="AB482" s="22">
        <f t="shared" si="137"/>
        <v>0.363045962857262</v>
      </c>
      <c r="AC482" s="23"/>
      <c r="AD482" s="22">
        <f t="shared" si="138"/>
        <v>2.7784781741649023</v>
      </c>
      <c r="AE482" s="32">
        <v>281951.9508987286</v>
      </c>
      <c r="AF482" s="25">
        <f t="shared" si="139"/>
        <v>7833.973417353317</v>
      </c>
      <c r="AG482" s="26"/>
      <c r="AH482" s="27">
        <f t="shared" si="140"/>
        <v>727744541.6484953</v>
      </c>
      <c r="AI482" s="21">
        <f t="shared" si="141"/>
        <v>0.416232196415851</v>
      </c>
      <c r="AJ482" s="21">
        <f t="shared" si="142"/>
        <v>1.7597797396034212</v>
      </c>
      <c r="AK482" s="21">
        <f t="shared" si="143"/>
        <v>1.0095132906607889</v>
      </c>
      <c r="AL482" s="21">
        <f t="shared" si="144"/>
        <v>1.0095132906607889</v>
      </c>
      <c r="AM482" s="21">
        <f t="shared" si="151"/>
        <v>3.186</v>
      </c>
    </row>
    <row r="483" spans="1:39" ht="12.75">
      <c r="A483" s="12" t="s">
        <v>1006</v>
      </c>
      <c r="B483" s="13" t="s">
        <v>1007</v>
      </c>
      <c r="C483" s="14" t="s">
        <v>999</v>
      </c>
      <c r="D483" s="15"/>
      <c r="E483" s="15"/>
      <c r="F483" s="33">
        <v>2770159813</v>
      </c>
      <c r="G483" s="50">
        <v>96.01</v>
      </c>
      <c r="H483" s="18">
        <f t="shared" si="145"/>
        <v>0.9601000000000001</v>
      </c>
      <c r="I483" s="16">
        <v>8695606.209999999</v>
      </c>
      <c r="J483" s="16">
        <v>1233433.23</v>
      </c>
      <c r="L483" s="16">
        <v>854597.33</v>
      </c>
      <c r="M483" s="19">
        <f t="shared" si="146"/>
        <v>10783636.77</v>
      </c>
      <c r="N483" s="16">
        <v>38640205</v>
      </c>
      <c r="Q483" s="19">
        <f t="shared" si="147"/>
        <v>38640205</v>
      </c>
      <c r="R483" s="16">
        <v>8832769.68</v>
      </c>
      <c r="S483" s="16">
        <v>1382503</v>
      </c>
      <c r="U483" s="20">
        <f t="shared" si="148"/>
        <v>10215272.68</v>
      </c>
      <c r="V483" s="19">
        <f t="shared" si="149"/>
        <v>59639114.449999996</v>
      </c>
      <c r="W483" s="21">
        <f t="shared" si="133"/>
        <v>0.3188541555815285</v>
      </c>
      <c r="X483" s="21">
        <f t="shared" si="150"/>
        <v>0</v>
      </c>
      <c r="Y483" s="21">
        <f t="shared" si="134"/>
        <v>0.0499069762514095</v>
      </c>
      <c r="Z483" s="21">
        <f t="shared" si="135"/>
        <v>0.368761131832938</v>
      </c>
      <c r="AA483" s="22">
        <f t="shared" si="136"/>
        <v>1.394872772995498</v>
      </c>
      <c r="AB483" s="22">
        <f t="shared" si="137"/>
        <v>0.3892785073046614</v>
      </c>
      <c r="AC483" s="23"/>
      <c r="AD483" s="22">
        <f t="shared" si="138"/>
        <v>2.152912412133097</v>
      </c>
      <c r="AE483" s="32">
        <v>406931.53814769484</v>
      </c>
      <c r="AF483" s="25">
        <f t="shared" si="139"/>
        <v>8760.879593665852</v>
      </c>
      <c r="AH483" s="27">
        <f t="shared" si="140"/>
        <v>2885282588.2720547</v>
      </c>
      <c r="AI483" s="21">
        <f t="shared" si="141"/>
        <v>0.37374629486320543</v>
      </c>
      <c r="AJ483" s="21">
        <f t="shared" si="142"/>
        <v>1.3392173493529775</v>
      </c>
      <c r="AK483" s="21">
        <f t="shared" si="143"/>
        <v>0.3061318747738256</v>
      </c>
      <c r="AL483" s="21">
        <f t="shared" si="144"/>
        <v>0.35404756267280385</v>
      </c>
      <c r="AM483" s="21">
        <f t="shared" si="151"/>
        <v>2.067</v>
      </c>
    </row>
    <row r="484" spans="1:39" ht="12.75">
      <c r="A484" s="12" t="s">
        <v>1008</v>
      </c>
      <c r="B484" s="13" t="s">
        <v>1009</v>
      </c>
      <c r="C484" s="14" t="s">
        <v>999</v>
      </c>
      <c r="D484" s="15"/>
      <c r="E484" s="15"/>
      <c r="F484" s="33">
        <v>8100156601</v>
      </c>
      <c r="G484" s="50">
        <v>90.56</v>
      </c>
      <c r="H484" s="18">
        <f t="shared" si="145"/>
        <v>0.9056000000000001</v>
      </c>
      <c r="I484" s="16">
        <v>26511910.919999998</v>
      </c>
      <c r="J484" s="16">
        <v>3760607.95</v>
      </c>
      <c r="L484" s="16">
        <v>2605263.84</v>
      </c>
      <c r="M484" s="19">
        <f t="shared" si="146"/>
        <v>32877782.709999997</v>
      </c>
      <c r="O484" s="16">
        <v>112300162</v>
      </c>
      <c r="Q484" s="19">
        <f t="shared" si="147"/>
        <v>112300162</v>
      </c>
      <c r="R484" s="16">
        <v>20912497.41</v>
      </c>
      <c r="U484" s="20">
        <f t="shared" si="148"/>
        <v>20912497.41</v>
      </c>
      <c r="V484" s="19">
        <f t="shared" si="149"/>
        <v>166090442.11999997</v>
      </c>
      <c r="W484" s="21">
        <f t="shared" si="133"/>
        <v>0.2581739889747102</v>
      </c>
      <c r="X484" s="21">
        <f t="shared" si="150"/>
        <v>0</v>
      </c>
      <c r="Y484" s="21">
        <f t="shared" si="134"/>
        <v>0</v>
      </c>
      <c r="Z484" s="21">
        <f t="shared" si="135"/>
        <v>0.2581739889747102</v>
      </c>
      <c r="AA484" s="22">
        <f t="shared" si="136"/>
        <v>1.386394949279574</v>
      </c>
      <c r="AB484" s="22">
        <f t="shared" si="137"/>
        <v>0.4058907047049077</v>
      </c>
      <c r="AC484" s="23"/>
      <c r="AD484" s="22">
        <f t="shared" si="138"/>
        <v>2.0504596429591913</v>
      </c>
      <c r="AE484" s="52">
        <v>396432.69166049676</v>
      </c>
      <c r="AF484" s="25">
        <f t="shared" si="139"/>
        <v>8128.692353995333</v>
      </c>
      <c r="AG484" s="26"/>
      <c r="AH484" s="27">
        <f t="shared" si="140"/>
        <v>8944519214.885159</v>
      </c>
      <c r="AI484" s="21">
        <f t="shared" si="141"/>
        <v>0.3675746221807644</v>
      </c>
      <c r="AJ484" s="21">
        <f t="shared" si="142"/>
        <v>1.255519266067582</v>
      </c>
      <c r="AK484" s="21">
        <f t="shared" si="143"/>
        <v>0.23380236441549757</v>
      </c>
      <c r="AL484" s="21">
        <f t="shared" si="144"/>
        <v>0.23380236441549757</v>
      </c>
      <c r="AM484" s="21">
        <f t="shared" si="151"/>
        <v>1.858</v>
      </c>
    </row>
    <row r="485" spans="1:39" ht="12.75">
      <c r="A485" s="12" t="s">
        <v>1010</v>
      </c>
      <c r="B485" s="13" t="s">
        <v>1011</v>
      </c>
      <c r="C485" s="14" t="s">
        <v>999</v>
      </c>
      <c r="D485" s="15"/>
      <c r="E485" s="15"/>
      <c r="F485" s="33">
        <v>424304293</v>
      </c>
      <c r="G485" s="50">
        <v>96.35</v>
      </c>
      <c r="H485" s="18">
        <f t="shared" si="145"/>
        <v>0.9634999999999999</v>
      </c>
      <c r="I485" s="16">
        <v>1341974.06</v>
      </c>
      <c r="L485" s="16">
        <v>131892.41</v>
      </c>
      <c r="M485" s="19">
        <f t="shared" si="146"/>
        <v>1473866.47</v>
      </c>
      <c r="O485" s="16">
        <v>1821943</v>
      </c>
      <c r="Q485" s="19">
        <f t="shared" si="147"/>
        <v>1821943</v>
      </c>
      <c r="R485" s="16">
        <v>2054527.74</v>
      </c>
      <c r="T485" s="16">
        <v>149668</v>
      </c>
      <c r="U485" s="20">
        <f t="shared" si="148"/>
        <v>2204195.74</v>
      </c>
      <c r="V485" s="19">
        <f t="shared" si="149"/>
        <v>5500005.210000001</v>
      </c>
      <c r="W485" s="21">
        <f t="shared" si="133"/>
        <v>0.48421092454042175</v>
      </c>
      <c r="X485" s="21">
        <f t="shared" si="150"/>
        <v>0.03527374162108702</v>
      </c>
      <c r="Y485" s="21">
        <f t="shared" si="134"/>
        <v>0</v>
      </c>
      <c r="Z485" s="21">
        <f t="shared" si="135"/>
        <v>0.5194846661615089</v>
      </c>
      <c r="AA485" s="22">
        <f t="shared" si="136"/>
        <v>0.42939537262706884</v>
      </c>
      <c r="AB485" s="22">
        <f t="shared" si="137"/>
        <v>0.34736072538394047</v>
      </c>
      <c r="AC485" s="23"/>
      <c r="AD485" s="22">
        <f t="shared" si="138"/>
        <v>1.2962407641725182</v>
      </c>
      <c r="AE485" s="52">
        <v>1093268.079096045</v>
      </c>
      <c r="AF485" s="25">
        <f t="shared" si="139"/>
        <v>14171.386502928784</v>
      </c>
      <c r="AG485" s="26"/>
      <c r="AH485" s="27">
        <f t="shared" si="140"/>
        <v>440378093.40944475</v>
      </c>
      <c r="AI485" s="21">
        <f t="shared" si="141"/>
        <v>0.3346820589074266</v>
      </c>
      <c r="AJ485" s="21">
        <f t="shared" si="142"/>
        <v>0.4137224415261809</v>
      </c>
      <c r="AK485" s="21">
        <f t="shared" si="143"/>
        <v>0.46653722579469636</v>
      </c>
      <c r="AL485" s="21">
        <f t="shared" si="144"/>
        <v>0.5005234758466137</v>
      </c>
      <c r="AM485" s="21">
        <f t="shared" si="151"/>
        <v>1.25</v>
      </c>
    </row>
    <row r="486" spans="1:39" ht="12.75">
      <c r="A486" s="12" t="s">
        <v>1012</v>
      </c>
      <c r="B486" s="13" t="s">
        <v>496</v>
      </c>
      <c r="C486" s="14" t="s">
        <v>999</v>
      </c>
      <c r="D486" s="15"/>
      <c r="E486" s="15"/>
      <c r="F486" s="33">
        <v>8868781644</v>
      </c>
      <c r="G486" s="50">
        <v>100.57</v>
      </c>
      <c r="H486" s="18">
        <f t="shared" si="145"/>
        <v>1.0057</v>
      </c>
      <c r="I486" s="16">
        <v>27019237.41</v>
      </c>
      <c r="L486" s="16">
        <v>2652033.85</v>
      </c>
      <c r="M486" s="19">
        <f t="shared" si="146"/>
        <v>29671271.26</v>
      </c>
      <c r="N486" s="16">
        <v>125997973</v>
      </c>
      <c r="Q486" s="19">
        <f t="shared" si="147"/>
        <v>125997973</v>
      </c>
      <c r="R486" s="16">
        <v>32076536</v>
      </c>
      <c r="S486" s="16">
        <v>4434391</v>
      </c>
      <c r="T486" s="16">
        <v>2969329.84</v>
      </c>
      <c r="U486" s="20">
        <f t="shared" si="148"/>
        <v>39480256.84</v>
      </c>
      <c r="V486" s="19">
        <f t="shared" si="149"/>
        <v>195149501.1</v>
      </c>
      <c r="W486" s="21">
        <f t="shared" si="133"/>
        <v>0.3616791718138731</v>
      </c>
      <c r="X486" s="21">
        <f t="shared" si="150"/>
        <v>0.033480696212752535</v>
      </c>
      <c r="Y486" s="21">
        <f t="shared" si="134"/>
        <v>0.05000000200704005</v>
      </c>
      <c r="Z486" s="21">
        <f t="shared" si="135"/>
        <v>0.44515987003366575</v>
      </c>
      <c r="AA486" s="22">
        <f t="shared" si="136"/>
        <v>1.4206908914624305</v>
      </c>
      <c r="AB486" s="22">
        <f t="shared" si="137"/>
        <v>0.3345585949798811</v>
      </c>
      <c r="AC486" s="23"/>
      <c r="AD486" s="22">
        <f t="shared" si="138"/>
        <v>2.2004093564759772</v>
      </c>
      <c r="AE486" s="52">
        <v>305123.4128402881</v>
      </c>
      <c r="AF486" s="25">
        <f t="shared" si="139"/>
        <v>6713.964124936522</v>
      </c>
      <c r="AG486" s="26"/>
      <c r="AH486" s="27">
        <f t="shared" si="140"/>
        <v>8818516102.217361</v>
      </c>
      <c r="AI486" s="21">
        <f t="shared" si="141"/>
        <v>0.3364655789712664</v>
      </c>
      <c r="AJ486" s="21">
        <f t="shared" si="142"/>
        <v>1.4287888295437663</v>
      </c>
      <c r="AK486" s="21">
        <f t="shared" si="143"/>
        <v>0.36374074309321214</v>
      </c>
      <c r="AL486" s="21">
        <f t="shared" si="144"/>
        <v>0.44769728129285763</v>
      </c>
      <c r="AM486" s="21">
        <f t="shared" si="151"/>
        <v>2.213</v>
      </c>
    </row>
    <row r="487" spans="1:39" ht="12.75">
      <c r="A487" s="12" t="s">
        <v>1013</v>
      </c>
      <c r="B487" s="13" t="s">
        <v>1014</v>
      </c>
      <c r="C487" s="14" t="s">
        <v>999</v>
      </c>
      <c r="D487" s="15"/>
      <c r="E487" s="15"/>
      <c r="F487" s="33">
        <v>1305337986</v>
      </c>
      <c r="G487" s="50">
        <v>94.83</v>
      </c>
      <c r="H487" s="18">
        <f t="shared" si="145"/>
        <v>0.9483</v>
      </c>
      <c r="I487" s="16">
        <v>4237849.23</v>
      </c>
      <c r="J487" s="16">
        <v>601074.08</v>
      </c>
      <c r="L487" s="16">
        <v>416425.25</v>
      </c>
      <c r="M487" s="19">
        <f t="shared" si="146"/>
        <v>5255348.5600000005</v>
      </c>
      <c r="N487" s="16">
        <v>21315839</v>
      </c>
      <c r="Q487" s="19">
        <f t="shared" si="147"/>
        <v>21315839</v>
      </c>
      <c r="R487" s="16">
        <v>6215839.26</v>
      </c>
      <c r="S487" s="16">
        <v>65224</v>
      </c>
      <c r="U487" s="20">
        <f t="shared" si="148"/>
        <v>6281063.26</v>
      </c>
      <c r="V487" s="19">
        <f t="shared" si="149"/>
        <v>32852250.819999997</v>
      </c>
      <c r="W487" s="21">
        <f t="shared" si="133"/>
        <v>0.47618619289916225</v>
      </c>
      <c r="X487" s="21">
        <f t="shared" si="150"/>
        <v>0</v>
      </c>
      <c r="Y487" s="21">
        <f t="shared" si="134"/>
        <v>0.004996713548486284</v>
      </c>
      <c r="Z487" s="21">
        <f t="shared" si="135"/>
        <v>0.4811829064476486</v>
      </c>
      <c r="AA487" s="22">
        <f t="shared" si="136"/>
        <v>1.6329746953368751</v>
      </c>
      <c r="AB487" s="22">
        <f t="shared" si="137"/>
        <v>0.40260443014488356</v>
      </c>
      <c r="AC487" s="23"/>
      <c r="AD487" s="22">
        <f t="shared" si="138"/>
        <v>2.516762031929407</v>
      </c>
      <c r="AE487" s="53">
        <v>452554.2832909245</v>
      </c>
      <c r="AF487" s="25">
        <f t="shared" si="139"/>
        <v>11389.714375736236</v>
      </c>
      <c r="AG487" s="54"/>
      <c r="AH487" s="27">
        <f t="shared" si="140"/>
        <v>1376503201.5185068</v>
      </c>
      <c r="AI487" s="21">
        <f t="shared" si="141"/>
        <v>0.38178978110639317</v>
      </c>
      <c r="AJ487" s="21">
        <f t="shared" si="142"/>
        <v>1.5485499035879586</v>
      </c>
      <c r="AK487" s="21">
        <f t="shared" si="143"/>
        <v>0.45156736672627557</v>
      </c>
      <c r="AL487" s="21">
        <f t="shared" si="144"/>
        <v>0.45630575018430514</v>
      </c>
      <c r="AM487" s="21">
        <f t="shared" si="151"/>
        <v>2.387</v>
      </c>
    </row>
    <row r="488" spans="1:39" ht="12.75">
      <c r="A488" s="12" t="s">
        <v>1015</v>
      </c>
      <c r="B488" s="13" t="s">
        <v>1016</v>
      </c>
      <c r="C488" s="14" t="s">
        <v>999</v>
      </c>
      <c r="D488" s="15"/>
      <c r="E488" s="15"/>
      <c r="F488" s="33">
        <v>5581450026</v>
      </c>
      <c r="G488" s="31">
        <v>95.74</v>
      </c>
      <c r="H488" s="18">
        <f t="shared" si="145"/>
        <v>0.9573999999999999</v>
      </c>
      <c r="I488" s="16">
        <v>18538186.060000002</v>
      </c>
      <c r="J488" s="16">
        <v>2629534.42</v>
      </c>
      <c r="L488" s="16">
        <v>1821728.6</v>
      </c>
      <c r="M488" s="19">
        <f t="shared" si="146"/>
        <v>22989449.080000006</v>
      </c>
      <c r="O488" s="16">
        <v>81899464</v>
      </c>
      <c r="Q488" s="19">
        <f t="shared" si="147"/>
        <v>81899464</v>
      </c>
      <c r="R488" s="16">
        <v>17510428</v>
      </c>
      <c r="S488" s="16">
        <v>1562806.05</v>
      </c>
      <c r="U488" s="20">
        <f t="shared" si="148"/>
        <v>19073234.05</v>
      </c>
      <c r="V488" s="19">
        <f t="shared" si="149"/>
        <v>123962147.13</v>
      </c>
      <c r="W488" s="21">
        <f t="shared" si="133"/>
        <v>0.31372542831041017</v>
      </c>
      <c r="X488" s="21">
        <f t="shared" si="150"/>
        <v>0</v>
      </c>
      <c r="Y488" s="21">
        <f t="shared" si="134"/>
        <v>0.028000000765392503</v>
      </c>
      <c r="Z488" s="21">
        <f t="shared" si="135"/>
        <v>0.34172542907580267</v>
      </c>
      <c r="AA488" s="22">
        <f t="shared" si="136"/>
        <v>1.467351022019166</v>
      </c>
      <c r="AB488" s="22">
        <f t="shared" si="137"/>
        <v>0.4118902610058056</v>
      </c>
      <c r="AC488" s="23"/>
      <c r="AD488" s="22">
        <f t="shared" si="138"/>
        <v>2.220966712100774</v>
      </c>
      <c r="AE488" s="55">
        <v>375128.4075732579</v>
      </c>
      <c r="AF488" s="25">
        <f t="shared" si="139"/>
        <v>8331.477059835777</v>
      </c>
      <c r="AH488" s="27">
        <f t="shared" si="140"/>
        <v>5829799484.019219</v>
      </c>
      <c r="AI488" s="21">
        <f t="shared" si="141"/>
        <v>0.39434373588695826</v>
      </c>
      <c r="AJ488" s="21">
        <f t="shared" si="142"/>
        <v>1.4048418684811492</v>
      </c>
      <c r="AK488" s="21">
        <f t="shared" si="143"/>
        <v>0.30036072506438666</v>
      </c>
      <c r="AL488" s="21">
        <f t="shared" si="144"/>
        <v>0.32716792579717346</v>
      </c>
      <c r="AM488" s="21">
        <f t="shared" si="151"/>
        <v>2.126</v>
      </c>
    </row>
    <row r="489" spans="1:39" ht="12.75">
      <c r="A489" s="12" t="s">
        <v>1017</v>
      </c>
      <c r="B489" s="13" t="s">
        <v>1018</v>
      </c>
      <c r="C489" s="14" t="s">
        <v>999</v>
      </c>
      <c r="D489" s="15"/>
      <c r="E489" s="15"/>
      <c r="F489" s="33">
        <v>1130635167</v>
      </c>
      <c r="G489" s="31">
        <v>123.66</v>
      </c>
      <c r="H489" s="18">
        <f t="shared" si="145"/>
        <v>1.2366</v>
      </c>
      <c r="I489" s="16">
        <v>2987830.03</v>
      </c>
      <c r="J489" s="16">
        <v>433038.28</v>
      </c>
      <c r="L489" s="16">
        <v>293399.33</v>
      </c>
      <c r="M489" s="19">
        <f t="shared" si="146"/>
        <v>3714267.6399999997</v>
      </c>
      <c r="N489" s="16">
        <v>13578126</v>
      </c>
      <c r="Q489" s="19">
        <f t="shared" si="147"/>
        <v>13578126</v>
      </c>
      <c r="R489" s="16">
        <v>8625023.79</v>
      </c>
      <c r="U489" s="20">
        <f t="shared" si="148"/>
        <v>8625023.79</v>
      </c>
      <c r="V489" s="19">
        <f t="shared" si="149"/>
        <v>25917417.43</v>
      </c>
      <c r="W489" s="21">
        <f t="shared" si="133"/>
        <v>0.7628476489799472</v>
      </c>
      <c r="X489" s="21">
        <f t="shared" si="150"/>
        <v>0</v>
      </c>
      <c r="Y489" s="21">
        <f t="shared" si="134"/>
        <v>0</v>
      </c>
      <c r="Z489" s="21">
        <f t="shared" si="135"/>
        <v>0.7628476489799472</v>
      </c>
      <c r="AA489" s="22">
        <f t="shared" si="136"/>
        <v>1.2009290349625221</v>
      </c>
      <c r="AB489" s="22">
        <f t="shared" si="137"/>
        <v>0.3285115967032361</v>
      </c>
      <c r="AC489" s="23"/>
      <c r="AD489" s="22">
        <f t="shared" si="138"/>
        <v>2.2922882806457054</v>
      </c>
      <c r="AE489" s="32">
        <v>297285.9378843788</v>
      </c>
      <c r="AF489" s="25">
        <f t="shared" si="139"/>
        <v>6814.650714131288</v>
      </c>
      <c r="AH489" s="27">
        <f t="shared" si="140"/>
        <v>914309531.780689</v>
      </c>
      <c r="AI489" s="21">
        <f t="shared" si="141"/>
        <v>0.4062374404832217</v>
      </c>
      <c r="AJ489" s="21">
        <f t="shared" si="142"/>
        <v>1.4850688446346547</v>
      </c>
      <c r="AK489" s="21">
        <f t="shared" si="143"/>
        <v>0.9433374027286026</v>
      </c>
      <c r="AL489" s="21">
        <f t="shared" si="144"/>
        <v>0.9433374027286026</v>
      </c>
      <c r="AM489" s="21">
        <f t="shared" si="151"/>
        <v>2.834</v>
      </c>
    </row>
    <row r="490" spans="1:39" ht="12.75">
      <c r="A490" s="12" t="s">
        <v>1019</v>
      </c>
      <c r="B490" s="13" t="s">
        <v>1020</v>
      </c>
      <c r="C490" s="14" t="s">
        <v>999</v>
      </c>
      <c r="D490" s="15"/>
      <c r="E490" s="15"/>
      <c r="F490" s="33">
        <v>53100800</v>
      </c>
      <c r="G490" s="31">
        <v>95.62</v>
      </c>
      <c r="H490" s="18">
        <f t="shared" si="145"/>
        <v>0.9562</v>
      </c>
      <c r="I490" s="16">
        <v>167979.33</v>
      </c>
      <c r="J490" s="16">
        <v>23827.33</v>
      </c>
      <c r="L490" s="16">
        <v>16509.23</v>
      </c>
      <c r="M490" s="19">
        <f t="shared" si="146"/>
        <v>208315.88999999998</v>
      </c>
      <c r="O490" s="16">
        <v>808964</v>
      </c>
      <c r="Q490" s="19">
        <f t="shared" si="147"/>
        <v>808964</v>
      </c>
      <c r="R490" s="16">
        <v>317732.45</v>
      </c>
      <c r="U490" s="20">
        <f t="shared" si="148"/>
        <v>317732.45</v>
      </c>
      <c r="V490" s="19">
        <f t="shared" si="149"/>
        <v>1335012.34</v>
      </c>
      <c r="W490" s="21">
        <f t="shared" si="133"/>
        <v>0.598357181059419</v>
      </c>
      <c r="X490" s="21">
        <f t="shared" si="150"/>
        <v>0</v>
      </c>
      <c r="Y490" s="21">
        <f t="shared" si="134"/>
        <v>0</v>
      </c>
      <c r="Z490" s="21">
        <f t="shared" si="135"/>
        <v>0.598357181059419</v>
      </c>
      <c r="AA490" s="22">
        <f t="shared" si="136"/>
        <v>1.523449740870194</v>
      </c>
      <c r="AB490" s="22">
        <f t="shared" si="137"/>
        <v>0.392302733668796</v>
      </c>
      <c r="AC490" s="23"/>
      <c r="AD490" s="22">
        <f t="shared" si="138"/>
        <v>2.5141096555984093</v>
      </c>
      <c r="AE490" s="32">
        <v>320748.6842105263</v>
      </c>
      <c r="AF490" s="25">
        <f t="shared" si="139"/>
        <v>8063.9736399416915</v>
      </c>
      <c r="AH490" s="27">
        <f t="shared" si="140"/>
        <v>55533152.06023844</v>
      </c>
      <c r="AI490" s="21">
        <f t="shared" si="141"/>
        <v>0.3751198739341027</v>
      </c>
      <c r="AJ490" s="21">
        <f t="shared" si="142"/>
        <v>1.4567226422200796</v>
      </c>
      <c r="AK490" s="21">
        <f t="shared" si="143"/>
        <v>0.5721491365290166</v>
      </c>
      <c r="AL490" s="21">
        <f t="shared" si="144"/>
        <v>0.5721491365290166</v>
      </c>
      <c r="AM490" s="21">
        <f t="shared" si="151"/>
        <v>2.404</v>
      </c>
    </row>
    <row r="491" spans="1:39" ht="12.75">
      <c r="A491" s="12" t="s">
        <v>1021</v>
      </c>
      <c r="B491" s="13" t="s">
        <v>1022</v>
      </c>
      <c r="C491" s="14" t="s">
        <v>999</v>
      </c>
      <c r="D491" s="30"/>
      <c r="E491" s="15"/>
      <c r="F491" s="33">
        <v>3706651369</v>
      </c>
      <c r="G491" s="31">
        <v>83.58</v>
      </c>
      <c r="H491" s="18">
        <f t="shared" si="145"/>
        <v>0.8358</v>
      </c>
      <c r="I491" s="16">
        <v>14119097.21</v>
      </c>
      <c r="J491" s="16">
        <v>2002737.04</v>
      </c>
      <c r="L491" s="16">
        <v>1387587.83</v>
      </c>
      <c r="M491" s="19">
        <f t="shared" si="146"/>
        <v>17509422.08</v>
      </c>
      <c r="O491" s="16">
        <v>72312971</v>
      </c>
      <c r="Q491" s="19">
        <f t="shared" si="147"/>
        <v>72312971</v>
      </c>
      <c r="R491" s="16">
        <v>11887062.53</v>
      </c>
      <c r="S491" s="16">
        <v>1483699.89</v>
      </c>
      <c r="U491" s="20">
        <f t="shared" si="148"/>
        <v>13370762.42</v>
      </c>
      <c r="V491" s="19">
        <f t="shared" si="149"/>
        <v>103193155.5</v>
      </c>
      <c r="W491" s="21">
        <f t="shared" si="133"/>
        <v>0.3206954565356643</v>
      </c>
      <c r="X491" s="21">
        <f t="shared" si="150"/>
        <v>0</v>
      </c>
      <c r="Y491" s="21">
        <f t="shared" si="134"/>
        <v>0.04002803992867234</v>
      </c>
      <c r="Z491" s="21">
        <f t="shared" si="135"/>
        <v>0.3607234964643366</v>
      </c>
      <c r="AA491" s="22">
        <f t="shared" si="136"/>
        <v>1.9508975568832354</v>
      </c>
      <c r="AB491" s="22">
        <f t="shared" si="137"/>
        <v>0.47237844450215405</v>
      </c>
      <c r="AC491" s="23"/>
      <c r="AD491" s="22">
        <f t="shared" si="138"/>
        <v>2.7839994978497264</v>
      </c>
      <c r="AE491" s="32">
        <v>501385.91397849465</v>
      </c>
      <c r="AF491" s="25">
        <f t="shared" si="139"/>
        <v>13958.581327450553</v>
      </c>
      <c r="AH491" s="27">
        <f t="shared" si="140"/>
        <v>4434854473.558268</v>
      </c>
      <c r="AI491" s="21">
        <f t="shared" si="141"/>
        <v>0.39481390391490034</v>
      </c>
      <c r="AJ491" s="21">
        <f t="shared" si="142"/>
        <v>1.6305601780430081</v>
      </c>
      <c r="AK491" s="21">
        <f t="shared" si="143"/>
        <v>0.2680372625725082</v>
      </c>
      <c r="AL491" s="21">
        <f t="shared" si="144"/>
        <v>0.30149269834489256</v>
      </c>
      <c r="AM491" s="21">
        <f t="shared" si="151"/>
        <v>2.327</v>
      </c>
    </row>
    <row r="492" spans="1:39" ht="12.75">
      <c r="A492" s="12" t="s">
        <v>1023</v>
      </c>
      <c r="B492" s="13" t="s">
        <v>1024</v>
      </c>
      <c r="C492" s="14" t="s">
        <v>999</v>
      </c>
      <c r="D492" s="15"/>
      <c r="E492" s="15"/>
      <c r="F492" s="33">
        <v>1680161816</v>
      </c>
      <c r="G492" s="31">
        <v>110.12</v>
      </c>
      <c r="H492" s="18">
        <f t="shared" si="145"/>
        <v>1.1012</v>
      </c>
      <c r="I492" s="16">
        <v>4753484.47</v>
      </c>
      <c r="J492" s="16">
        <v>674055.1</v>
      </c>
      <c r="L492" s="16">
        <v>466482.31</v>
      </c>
      <c r="M492" s="19">
        <f t="shared" si="146"/>
        <v>5894021.879999999</v>
      </c>
      <c r="N492" s="16">
        <v>28893122</v>
      </c>
      <c r="Q492" s="19">
        <f t="shared" si="147"/>
        <v>28893122</v>
      </c>
      <c r="R492" s="16">
        <v>17609905</v>
      </c>
      <c r="U492" s="20">
        <f t="shared" si="148"/>
        <v>17609905</v>
      </c>
      <c r="V492" s="19">
        <f t="shared" si="149"/>
        <v>52397048.88</v>
      </c>
      <c r="W492" s="21">
        <f t="shared" si="133"/>
        <v>1.0481076782190129</v>
      </c>
      <c r="X492" s="21">
        <f t="shared" si="150"/>
        <v>0</v>
      </c>
      <c r="Y492" s="21">
        <f t="shared" si="134"/>
        <v>0</v>
      </c>
      <c r="Z492" s="21">
        <f t="shared" si="135"/>
        <v>1.0481076782190129</v>
      </c>
      <c r="AA492" s="22">
        <f t="shared" si="136"/>
        <v>1.7196630541685873</v>
      </c>
      <c r="AB492" s="22">
        <f t="shared" si="137"/>
        <v>0.35080084691080726</v>
      </c>
      <c r="AC492" s="23"/>
      <c r="AD492" s="22">
        <f t="shared" si="138"/>
        <v>3.1185715792984072</v>
      </c>
      <c r="AE492" s="32">
        <v>255404.9019607843</v>
      </c>
      <c r="AF492" s="25">
        <f t="shared" si="139"/>
        <v>7964.98468468398</v>
      </c>
      <c r="AH492" s="27">
        <f t="shared" si="140"/>
        <v>1525755372.3211043</v>
      </c>
      <c r="AI492" s="21">
        <f t="shared" si="141"/>
        <v>0.38630189261818093</v>
      </c>
      <c r="AJ492" s="21">
        <f t="shared" si="142"/>
        <v>1.8936929552504482</v>
      </c>
      <c r="AK492" s="21">
        <f t="shared" si="143"/>
        <v>1.1541761752547768</v>
      </c>
      <c r="AL492" s="21">
        <f t="shared" si="144"/>
        <v>1.1541761752547768</v>
      </c>
      <c r="AM492" s="21">
        <f t="shared" si="151"/>
        <v>3.4339999999999997</v>
      </c>
    </row>
    <row r="493" spans="1:39" ht="12.75">
      <c r="A493" s="12" t="s">
        <v>1025</v>
      </c>
      <c r="B493" s="13" t="s">
        <v>1026</v>
      </c>
      <c r="C493" s="14" t="s">
        <v>999</v>
      </c>
      <c r="D493" s="15"/>
      <c r="E493" s="15"/>
      <c r="F493" s="33">
        <v>670749522</v>
      </c>
      <c r="G493" s="31">
        <v>94.76</v>
      </c>
      <c r="H493" s="18">
        <f t="shared" si="145"/>
        <v>0.9476</v>
      </c>
      <c r="I493" s="16">
        <v>2160986.48</v>
      </c>
      <c r="J493" s="16">
        <v>306526.79</v>
      </c>
      <c r="L493" s="16">
        <v>212383.76</v>
      </c>
      <c r="M493" s="19">
        <f t="shared" si="146"/>
        <v>2679897.0300000003</v>
      </c>
      <c r="O493" s="16">
        <v>6327217</v>
      </c>
      <c r="Q493" s="19">
        <f t="shared" si="147"/>
        <v>6327217</v>
      </c>
      <c r="R493" s="16">
        <v>3541374.02</v>
      </c>
      <c r="S493" s="16">
        <v>201155.79</v>
      </c>
      <c r="U493" s="20">
        <f t="shared" si="148"/>
        <v>3742529.81</v>
      </c>
      <c r="V493" s="19">
        <f t="shared" si="149"/>
        <v>12749643.84</v>
      </c>
      <c r="W493" s="21">
        <f t="shared" si="133"/>
        <v>0.5279726490807697</v>
      </c>
      <c r="X493" s="21">
        <f t="shared" si="150"/>
        <v>0</v>
      </c>
      <c r="Y493" s="21">
        <f t="shared" si="134"/>
        <v>0.02998970307130536</v>
      </c>
      <c r="Z493" s="21">
        <f t="shared" si="135"/>
        <v>0.5579623521520751</v>
      </c>
      <c r="AA493" s="22">
        <f t="shared" si="136"/>
        <v>0.9433054802832942</v>
      </c>
      <c r="AB493" s="22">
        <f t="shared" si="137"/>
        <v>0.3995376727230825</v>
      </c>
      <c r="AC493" s="23"/>
      <c r="AD493" s="22">
        <f t="shared" si="138"/>
        <v>1.9008055051584518</v>
      </c>
      <c r="AE493" s="32">
        <v>680228.6085825748</v>
      </c>
      <c r="AF493" s="25">
        <f t="shared" si="139"/>
        <v>12929.822839600318</v>
      </c>
      <c r="AH493" s="27">
        <f t="shared" si="140"/>
        <v>707840356.6905868</v>
      </c>
      <c r="AI493" s="21">
        <f t="shared" si="141"/>
        <v>0.37860189867239297</v>
      </c>
      <c r="AJ493" s="21">
        <f t="shared" si="142"/>
        <v>0.8938762731164495</v>
      </c>
      <c r="AK493" s="21">
        <f t="shared" si="143"/>
        <v>0.5003068822689373</v>
      </c>
      <c r="AL493" s="21">
        <f t="shared" si="144"/>
        <v>0.5287251248993063</v>
      </c>
      <c r="AM493" s="21">
        <f t="shared" si="151"/>
        <v>1.802</v>
      </c>
    </row>
    <row r="494" spans="1:39" ht="12.75">
      <c r="A494" s="12" t="s">
        <v>1027</v>
      </c>
      <c r="B494" s="13" t="s">
        <v>1028</v>
      </c>
      <c r="C494" s="14" t="s">
        <v>999</v>
      </c>
      <c r="D494" s="15"/>
      <c r="E494" s="15"/>
      <c r="F494" s="33">
        <v>1138572213</v>
      </c>
      <c r="G494" s="31">
        <v>103.41</v>
      </c>
      <c r="H494" s="18">
        <f t="shared" si="145"/>
        <v>1.0341</v>
      </c>
      <c r="I494" s="16">
        <v>3650168.29</v>
      </c>
      <c r="L494" s="16">
        <v>358729.66</v>
      </c>
      <c r="M494" s="19">
        <f t="shared" si="146"/>
        <v>4008897.95</v>
      </c>
      <c r="O494" s="16">
        <v>14743684</v>
      </c>
      <c r="Q494" s="19">
        <f t="shared" si="147"/>
        <v>14743684</v>
      </c>
      <c r="R494" s="16">
        <v>6980091.5</v>
      </c>
      <c r="T494" s="16">
        <v>394276</v>
      </c>
      <c r="U494" s="20">
        <f t="shared" si="148"/>
        <v>7374367.5</v>
      </c>
      <c r="V494" s="19">
        <f t="shared" si="149"/>
        <v>26126949.45</v>
      </c>
      <c r="W494" s="21">
        <f t="shared" si="133"/>
        <v>0.6130565475164991</v>
      </c>
      <c r="X494" s="21">
        <f t="shared" si="150"/>
        <v>0.03462898492499922</v>
      </c>
      <c r="Y494" s="21">
        <f t="shared" si="134"/>
        <v>0</v>
      </c>
      <c r="Z494" s="21">
        <f t="shared" si="135"/>
        <v>0.6476855324414983</v>
      </c>
      <c r="AA494" s="22">
        <f t="shared" si="136"/>
        <v>1.2949274390907695</v>
      </c>
      <c r="AB494" s="22">
        <f t="shared" si="137"/>
        <v>0.3520986990747859</v>
      </c>
      <c r="AC494" s="23"/>
      <c r="AD494" s="22">
        <f t="shared" si="138"/>
        <v>2.2947116706070534</v>
      </c>
      <c r="AE494" s="32">
        <v>320005.24094488187</v>
      </c>
      <c r="AF494" s="25">
        <f t="shared" si="139"/>
        <v>7343.197610516425</v>
      </c>
      <c r="AH494" s="27">
        <f t="shared" si="140"/>
        <v>1101027185.9588048</v>
      </c>
      <c r="AI494" s="21">
        <f t="shared" si="141"/>
        <v>0.364105264713236</v>
      </c>
      <c r="AJ494" s="21">
        <f t="shared" si="142"/>
        <v>1.3390844647637645</v>
      </c>
      <c r="AK494" s="21">
        <f t="shared" si="143"/>
        <v>0.6339617757868116</v>
      </c>
      <c r="AL494" s="21">
        <f t="shared" si="144"/>
        <v>0.6697716090977534</v>
      </c>
      <c r="AM494" s="21">
        <f t="shared" si="151"/>
        <v>2.3729999999999998</v>
      </c>
    </row>
    <row r="495" spans="1:39" ht="12.75">
      <c r="A495" s="12" t="s">
        <v>1029</v>
      </c>
      <c r="B495" s="13" t="s">
        <v>1030</v>
      </c>
      <c r="C495" s="14" t="s">
        <v>999</v>
      </c>
      <c r="D495" s="15"/>
      <c r="E495" s="15"/>
      <c r="F495" s="33">
        <v>120566924</v>
      </c>
      <c r="G495" s="31">
        <v>94.57</v>
      </c>
      <c r="H495" s="18">
        <f t="shared" si="145"/>
        <v>0.9457</v>
      </c>
      <c r="I495" s="16">
        <v>389252.75</v>
      </c>
      <c r="J495" s="16">
        <v>55214.61</v>
      </c>
      <c r="L495" s="16">
        <v>38256.69</v>
      </c>
      <c r="M495" s="19">
        <f t="shared" si="146"/>
        <v>482724.05</v>
      </c>
      <c r="O495" s="16">
        <v>1548530</v>
      </c>
      <c r="Q495" s="19">
        <f t="shared" si="147"/>
        <v>1548530</v>
      </c>
      <c r="R495" s="16">
        <v>443355.15</v>
      </c>
      <c r="S495" s="16">
        <v>12057</v>
      </c>
      <c r="U495" s="20">
        <f t="shared" si="148"/>
        <v>455412.15</v>
      </c>
      <c r="V495" s="19">
        <f t="shared" si="149"/>
        <v>2486666.1999999997</v>
      </c>
      <c r="W495" s="21">
        <f t="shared" si="133"/>
        <v>0.3677253555875739</v>
      </c>
      <c r="X495" s="21">
        <f t="shared" si="150"/>
        <v>0</v>
      </c>
      <c r="Y495" s="21">
        <f t="shared" si="134"/>
        <v>0.010000255128015043</v>
      </c>
      <c r="Z495" s="21">
        <f t="shared" si="135"/>
        <v>0.37772561071558897</v>
      </c>
      <c r="AA495" s="22">
        <f t="shared" si="136"/>
        <v>1.2843738138330543</v>
      </c>
      <c r="AB495" s="22">
        <f t="shared" si="137"/>
        <v>0.40037850679511405</v>
      </c>
      <c r="AC495" s="23"/>
      <c r="AD495" s="22">
        <f t="shared" si="138"/>
        <v>2.062477931343757</v>
      </c>
      <c r="AE495" s="32">
        <v>411530.55555555556</v>
      </c>
      <c r="AF495" s="25">
        <f t="shared" si="139"/>
        <v>8487.726889069694</v>
      </c>
      <c r="AH495" s="27">
        <f t="shared" si="140"/>
        <v>127489609.81283705</v>
      </c>
      <c r="AI495" s="21">
        <f t="shared" si="141"/>
        <v>0.37863795387613935</v>
      </c>
      <c r="AJ495" s="21">
        <f t="shared" si="142"/>
        <v>1.2146323157419194</v>
      </c>
      <c r="AK495" s="21">
        <f t="shared" si="143"/>
        <v>0.3477578687791687</v>
      </c>
      <c r="AL495" s="21">
        <f t="shared" si="144"/>
        <v>0.3572151100537325</v>
      </c>
      <c r="AM495" s="21">
        <f t="shared" si="151"/>
        <v>1.951</v>
      </c>
    </row>
    <row r="496" spans="1:39" ht="12.75">
      <c r="A496" s="12" t="s">
        <v>1031</v>
      </c>
      <c r="B496" s="13" t="s">
        <v>1032</v>
      </c>
      <c r="C496" s="14" t="s">
        <v>999</v>
      </c>
      <c r="D496" s="15"/>
      <c r="E496" s="15"/>
      <c r="F496" s="33">
        <v>1173220154</v>
      </c>
      <c r="G496" s="31">
        <v>98.41</v>
      </c>
      <c r="H496" s="18">
        <f t="shared" si="145"/>
        <v>0.9841</v>
      </c>
      <c r="I496" s="16">
        <v>3698846.49</v>
      </c>
      <c r="J496" s="16">
        <v>524444.69</v>
      </c>
      <c r="L496" s="16">
        <v>363254.13</v>
      </c>
      <c r="M496" s="19">
        <f t="shared" si="146"/>
        <v>4586545.31</v>
      </c>
      <c r="N496" s="16">
        <v>21911695</v>
      </c>
      <c r="Q496" s="19">
        <f t="shared" si="147"/>
        <v>21911695</v>
      </c>
      <c r="R496" s="16">
        <v>11525786.5</v>
      </c>
      <c r="U496" s="20">
        <f t="shared" si="148"/>
        <v>11525786.5</v>
      </c>
      <c r="V496" s="19">
        <f t="shared" si="149"/>
        <v>38024026.81</v>
      </c>
      <c r="W496" s="21">
        <f t="shared" si="133"/>
        <v>0.9824061119904696</v>
      </c>
      <c r="X496" s="21">
        <f t="shared" si="150"/>
        <v>0</v>
      </c>
      <c r="Y496" s="21">
        <f t="shared" si="134"/>
        <v>0</v>
      </c>
      <c r="Z496" s="21">
        <f t="shared" si="135"/>
        <v>0.9824061119904696</v>
      </c>
      <c r="AA496" s="22">
        <f t="shared" si="136"/>
        <v>1.8676541589652917</v>
      </c>
      <c r="AB496" s="22">
        <f t="shared" si="137"/>
        <v>0.39093645760879076</v>
      </c>
      <c r="AC496" s="23"/>
      <c r="AD496" s="22">
        <f t="shared" si="138"/>
        <v>3.2409967285645527</v>
      </c>
      <c r="AE496" s="32">
        <v>271712.2180451128</v>
      </c>
      <c r="AF496" s="25">
        <f t="shared" si="139"/>
        <v>8806.18409795229</v>
      </c>
      <c r="AH496" s="27">
        <f t="shared" si="140"/>
        <v>1192175748.3995528</v>
      </c>
      <c r="AI496" s="21">
        <f t="shared" si="141"/>
        <v>0.384720567932811</v>
      </c>
      <c r="AJ496" s="21">
        <f t="shared" si="142"/>
        <v>1.8379584578377437</v>
      </c>
      <c r="AK496" s="21">
        <f t="shared" si="143"/>
        <v>0.9667858548098213</v>
      </c>
      <c r="AL496" s="21">
        <f t="shared" si="144"/>
        <v>0.9667858548098213</v>
      </c>
      <c r="AM496" s="21">
        <f t="shared" si="151"/>
        <v>3.19</v>
      </c>
    </row>
    <row r="497" spans="1:39" ht="12.75">
      <c r="A497" s="12" t="s">
        <v>1033</v>
      </c>
      <c r="B497" s="13" t="s">
        <v>1034</v>
      </c>
      <c r="C497" s="14" t="s">
        <v>999</v>
      </c>
      <c r="D497" s="15"/>
      <c r="E497" s="15"/>
      <c r="F497" s="33">
        <v>328519000</v>
      </c>
      <c r="G497" s="31">
        <v>107.94</v>
      </c>
      <c r="H497" s="18">
        <f t="shared" si="145"/>
        <v>1.0794</v>
      </c>
      <c r="I497" s="16">
        <v>904178.3200000001</v>
      </c>
      <c r="J497" s="16">
        <v>128226.18</v>
      </c>
      <c r="L497" s="16">
        <v>88784.67</v>
      </c>
      <c r="M497" s="19">
        <f t="shared" si="146"/>
        <v>1121189.17</v>
      </c>
      <c r="N497" s="16">
        <v>5857065</v>
      </c>
      <c r="Q497" s="19">
        <f t="shared" si="147"/>
        <v>5857065</v>
      </c>
      <c r="R497" s="16">
        <v>2835185.98</v>
      </c>
      <c r="U497" s="20">
        <f t="shared" si="148"/>
        <v>2835185.98</v>
      </c>
      <c r="V497" s="19">
        <f t="shared" si="149"/>
        <v>9813440.15</v>
      </c>
      <c r="W497" s="21">
        <f t="shared" si="133"/>
        <v>0.8630203976025739</v>
      </c>
      <c r="X497" s="21">
        <f t="shared" si="150"/>
        <v>0</v>
      </c>
      <c r="Y497" s="21">
        <f t="shared" si="134"/>
        <v>0</v>
      </c>
      <c r="Z497" s="21">
        <f t="shared" si="135"/>
        <v>0.8630203976025739</v>
      </c>
      <c r="AA497" s="22">
        <f t="shared" si="136"/>
        <v>1.782869483956788</v>
      </c>
      <c r="AB497" s="22">
        <f t="shared" si="137"/>
        <v>0.3412859438875681</v>
      </c>
      <c r="AC497" s="23"/>
      <c r="AD497" s="22">
        <f t="shared" si="138"/>
        <v>2.98717582544693</v>
      </c>
      <c r="AE497" s="32">
        <v>249110.87142857144</v>
      </c>
      <c r="AF497" s="25">
        <f t="shared" si="139"/>
        <v>7441.37972987447</v>
      </c>
      <c r="AH497" s="27">
        <f t="shared" si="140"/>
        <v>304353344.4506207</v>
      </c>
      <c r="AI497" s="21">
        <f t="shared" si="141"/>
        <v>0.368384047832241</v>
      </c>
      <c r="AJ497" s="21">
        <f t="shared" si="142"/>
        <v>1.924429320982957</v>
      </c>
      <c r="AK497" s="21">
        <f t="shared" si="143"/>
        <v>0.9315442171722184</v>
      </c>
      <c r="AL497" s="21">
        <f t="shared" si="144"/>
        <v>0.9315442171722184</v>
      </c>
      <c r="AM497" s="21">
        <f t="shared" si="151"/>
        <v>3.2239999999999998</v>
      </c>
    </row>
    <row r="498" spans="1:39" ht="12.75">
      <c r="A498" s="12" t="s">
        <v>1035</v>
      </c>
      <c r="B498" s="13" t="s">
        <v>1036</v>
      </c>
      <c r="C498" s="14" t="s">
        <v>999</v>
      </c>
      <c r="D498" s="15"/>
      <c r="E498" s="15"/>
      <c r="F498" s="33">
        <v>4112508628</v>
      </c>
      <c r="G498" s="31">
        <v>95.47</v>
      </c>
      <c r="H498" s="18">
        <f t="shared" si="145"/>
        <v>0.9547</v>
      </c>
      <c r="I498" s="16">
        <v>12852454.85</v>
      </c>
      <c r="J498" s="16">
        <v>1823066.04</v>
      </c>
      <c r="L498" s="16">
        <v>1263138.99</v>
      </c>
      <c r="M498" s="19">
        <f t="shared" si="146"/>
        <v>15938659.88</v>
      </c>
      <c r="N498" s="16">
        <v>37995174</v>
      </c>
      <c r="O498" s="16">
        <v>16082765</v>
      </c>
      <c r="Q498" s="19">
        <f t="shared" si="147"/>
        <v>54077939</v>
      </c>
      <c r="R498" s="16">
        <v>12099868.33</v>
      </c>
      <c r="S498" s="16">
        <v>822501.73</v>
      </c>
      <c r="U498" s="20">
        <f t="shared" si="148"/>
        <v>12922370.06</v>
      </c>
      <c r="V498" s="19">
        <f t="shared" si="149"/>
        <v>82938968.94</v>
      </c>
      <c r="W498" s="21">
        <f t="shared" si="133"/>
        <v>0.2942211050359406</v>
      </c>
      <c r="X498" s="21">
        <f t="shared" si="150"/>
        <v>0</v>
      </c>
      <c r="Y498" s="21">
        <f t="shared" si="134"/>
        <v>0.020000000106990656</v>
      </c>
      <c r="Z498" s="21">
        <f t="shared" si="135"/>
        <v>0.3142211051429313</v>
      </c>
      <c r="AA498" s="22">
        <f t="shared" si="136"/>
        <v>1.3149623232839087</v>
      </c>
      <c r="AB498" s="22">
        <f t="shared" si="137"/>
        <v>0.38756538458014883</v>
      </c>
      <c r="AC498" s="23"/>
      <c r="AD498" s="22">
        <f t="shared" si="138"/>
        <v>2.0167488130069886</v>
      </c>
      <c r="AE498" s="32">
        <v>643248.9927508584</v>
      </c>
      <c r="AF498" s="25">
        <f t="shared" si="139"/>
        <v>12972.716425982348</v>
      </c>
      <c r="AH498" s="27">
        <f t="shared" si="140"/>
        <v>4307644943.961453</v>
      </c>
      <c r="AI498" s="21">
        <f t="shared" si="141"/>
        <v>0.3700086726586681</v>
      </c>
      <c r="AJ498" s="21">
        <f t="shared" si="142"/>
        <v>1.2553945300391478</v>
      </c>
      <c r="AK498" s="21">
        <f t="shared" si="143"/>
        <v>0.28089288897781256</v>
      </c>
      <c r="AL498" s="21">
        <f t="shared" si="144"/>
        <v>0.2999868890799565</v>
      </c>
      <c r="AM498" s="21">
        <f t="shared" si="151"/>
        <v>1.925</v>
      </c>
    </row>
    <row r="499" spans="1:39" ht="12.75">
      <c r="A499" s="12" t="s">
        <v>1037</v>
      </c>
      <c r="B499" s="13" t="s">
        <v>1038</v>
      </c>
      <c r="C499" s="14" t="s">
        <v>999</v>
      </c>
      <c r="D499" s="15"/>
      <c r="E499" s="15"/>
      <c r="F499" s="33">
        <v>1595891439</v>
      </c>
      <c r="G499" s="31">
        <v>97.8</v>
      </c>
      <c r="H499" s="18">
        <f t="shared" si="145"/>
        <v>0.978</v>
      </c>
      <c r="I499" s="16">
        <v>5024895.550000001</v>
      </c>
      <c r="J499" s="16">
        <v>712748.61</v>
      </c>
      <c r="L499" s="16">
        <v>493826.69</v>
      </c>
      <c r="M499" s="19">
        <f t="shared" si="146"/>
        <v>6231470.8500000015</v>
      </c>
      <c r="N499" s="16">
        <v>11935117</v>
      </c>
      <c r="O499" s="16">
        <v>6123680</v>
      </c>
      <c r="Q499" s="19">
        <f t="shared" si="147"/>
        <v>18058797</v>
      </c>
      <c r="R499" s="16">
        <v>8394061.3</v>
      </c>
      <c r="S499" s="16">
        <v>319178.29</v>
      </c>
      <c r="U499" s="20">
        <f t="shared" si="148"/>
        <v>8713239.59</v>
      </c>
      <c r="V499" s="19">
        <f t="shared" si="149"/>
        <v>33003507.44</v>
      </c>
      <c r="W499" s="21">
        <f t="shared" si="133"/>
        <v>0.5259794679555267</v>
      </c>
      <c r="X499" s="21">
        <f t="shared" si="150"/>
        <v>0</v>
      </c>
      <c r="Y499" s="21">
        <f t="shared" si="134"/>
        <v>0.020000000137853986</v>
      </c>
      <c r="Z499" s="21">
        <f t="shared" si="135"/>
        <v>0.5459794680933807</v>
      </c>
      <c r="AA499" s="22">
        <f t="shared" si="136"/>
        <v>1.13158054230279</v>
      </c>
      <c r="AB499" s="22">
        <f t="shared" si="137"/>
        <v>0.39046959572041423</v>
      </c>
      <c r="AC499" s="23"/>
      <c r="AD499" s="22">
        <f t="shared" si="138"/>
        <v>2.068029606116585</v>
      </c>
      <c r="AE499" s="32">
        <v>628269.0118986032</v>
      </c>
      <c r="AF499" s="25">
        <f t="shared" si="139"/>
        <v>12992.789172119245</v>
      </c>
      <c r="AH499" s="27">
        <f t="shared" si="140"/>
        <v>1631790837.423313</v>
      </c>
      <c r="AI499" s="21">
        <f t="shared" si="141"/>
        <v>0.3818792646145651</v>
      </c>
      <c r="AJ499" s="21">
        <f t="shared" si="142"/>
        <v>1.1066857703721287</v>
      </c>
      <c r="AK499" s="21">
        <f t="shared" si="143"/>
        <v>0.5144079196605051</v>
      </c>
      <c r="AL499" s="21">
        <f t="shared" si="144"/>
        <v>0.5339679197953264</v>
      </c>
      <c r="AM499" s="21">
        <f t="shared" si="151"/>
        <v>2.0229999999999997</v>
      </c>
    </row>
    <row r="500" spans="1:39" ht="12.75">
      <c r="A500" s="12" t="s">
        <v>1039</v>
      </c>
      <c r="B500" s="13" t="s">
        <v>1040</v>
      </c>
      <c r="C500" s="14" t="s">
        <v>1041</v>
      </c>
      <c r="D500" s="15"/>
      <c r="E500" s="15"/>
      <c r="F500" s="33">
        <v>45946716</v>
      </c>
      <c r="G500" s="31">
        <v>61.32</v>
      </c>
      <c r="H500" s="18">
        <f t="shared" si="145"/>
        <v>0.6132</v>
      </c>
      <c r="I500" s="16">
        <v>346066.38</v>
      </c>
      <c r="J500" s="16">
        <v>23156.37</v>
      </c>
      <c r="K500" s="16">
        <v>9707.46</v>
      </c>
      <c r="L500" s="16">
        <v>1742.25</v>
      </c>
      <c r="M500" s="19">
        <f t="shared" si="146"/>
        <v>380672.46</v>
      </c>
      <c r="O500" s="16">
        <v>1162496</v>
      </c>
      <c r="Q500" s="19">
        <f t="shared" si="147"/>
        <v>1162496</v>
      </c>
      <c r="R500" s="16">
        <v>304449</v>
      </c>
      <c r="S500" s="16">
        <v>18379</v>
      </c>
      <c r="U500" s="20">
        <f t="shared" si="148"/>
        <v>322828</v>
      </c>
      <c r="V500" s="19">
        <f t="shared" si="149"/>
        <v>1865996.46</v>
      </c>
      <c r="W500" s="21">
        <f t="shared" si="133"/>
        <v>0.662613188720604</v>
      </c>
      <c r="X500" s="21">
        <f t="shared" si="150"/>
        <v>0</v>
      </c>
      <c r="Y500" s="21">
        <f t="shared" si="134"/>
        <v>0.04000068252973727</v>
      </c>
      <c r="Z500" s="21">
        <f t="shared" si="135"/>
        <v>0.7026138712503414</v>
      </c>
      <c r="AA500" s="22">
        <f t="shared" si="136"/>
        <v>2.530095948533079</v>
      </c>
      <c r="AB500" s="22">
        <f t="shared" si="137"/>
        <v>0.8285085271382617</v>
      </c>
      <c r="AC500" s="23"/>
      <c r="AD500" s="22">
        <f t="shared" si="138"/>
        <v>4.061218346921682</v>
      </c>
      <c r="AE500" s="32">
        <v>153357.14285714287</v>
      </c>
      <c r="AF500" s="25">
        <f t="shared" si="139"/>
        <v>6228.16842202918</v>
      </c>
      <c r="AH500" s="27">
        <f t="shared" si="140"/>
        <v>74929412.91585128</v>
      </c>
      <c r="AI500" s="21">
        <f t="shared" si="141"/>
        <v>0.508041428841182</v>
      </c>
      <c r="AJ500" s="21">
        <f t="shared" si="142"/>
        <v>1.551454835640484</v>
      </c>
      <c r="AK500" s="21">
        <f t="shared" si="143"/>
        <v>0.4063144073234744</v>
      </c>
      <c r="AL500" s="21">
        <f t="shared" si="144"/>
        <v>0.43084282585070927</v>
      </c>
      <c r="AM500" s="21">
        <f t="shared" si="151"/>
        <v>2.49</v>
      </c>
    </row>
    <row r="501" spans="1:39" ht="12.75">
      <c r="A501" s="12" t="s">
        <v>1042</v>
      </c>
      <c r="B501" s="13" t="s">
        <v>1043</v>
      </c>
      <c r="C501" s="14" t="s">
        <v>1041</v>
      </c>
      <c r="D501" s="15"/>
      <c r="E501" s="15"/>
      <c r="F501" s="33">
        <v>610508585</v>
      </c>
      <c r="G501" s="31">
        <v>86.4</v>
      </c>
      <c r="H501" s="18">
        <f t="shared" si="145"/>
        <v>0.8640000000000001</v>
      </c>
      <c r="I501" s="16">
        <v>3247924.15</v>
      </c>
      <c r="J501" s="16">
        <v>217245</v>
      </c>
      <c r="K501" s="16">
        <v>91088.68</v>
      </c>
      <c r="L501" s="16">
        <v>16366.98</v>
      </c>
      <c r="M501" s="19">
        <f t="shared" si="146"/>
        <v>3572624.81</v>
      </c>
      <c r="O501" s="16">
        <v>11431441</v>
      </c>
      <c r="Q501" s="19">
        <f t="shared" si="147"/>
        <v>11431441</v>
      </c>
      <c r="R501" s="16">
        <v>5501840.07</v>
      </c>
      <c r="S501" s="16">
        <v>61050</v>
      </c>
      <c r="U501" s="20">
        <f t="shared" si="148"/>
        <v>5562890.07</v>
      </c>
      <c r="V501" s="19">
        <f t="shared" si="149"/>
        <v>20566955.88</v>
      </c>
      <c r="W501" s="21">
        <f t="shared" si="133"/>
        <v>0.9011896319197543</v>
      </c>
      <c r="X501" s="21">
        <f t="shared" si="150"/>
        <v>0</v>
      </c>
      <c r="Y501" s="21">
        <f t="shared" si="134"/>
        <v>0.009999859379536817</v>
      </c>
      <c r="Z501" s="21">
        <f t="shared" si="135"/>
        <v>0.911189491299291</v>
      </c>
      <c r="AA501" s="22">
        <f t="shared" si="136"/>
        <v>1.8724455774852045</v>
      </c>
      <c r="AB501" s="22">
        <f t="shared" si="137"/>
        <v>0.5851883000138319</v>
      </c>
      <c r="AC501" s="23"/>
      <c r="AD501" s="22">
        <f t="shared" si="138"/>
        <v>3.3688233687983273</v>
      </c>
      <c r="AE501" s="32">
        <v>246334.62095605987</v>
      </c>
      <c r="AF501" s="25">
        <f t="shared" si="139"/>
        <v>8298.578276208527</v>
      </c>
      <c r="AH501" s="27">
        <f t="shared" si="140"/>
        <v>706607158.5648147</v>
      </c>
      <c r="AI501" s="21">
        <f t="shared" si="141"/>
        <v>0.5056026912119508</v>
      </c>
      <c r="AJ501" s="21">
        <f t="shared" si="142"/>
        <v>1.617792978947217</v>
      </c>
      <c r="AK501" s="21">
        <f t="shared" si="143"/>
        <v>0.7786278419786679</v>
      </c>
      <c r="AL501" s="21">
        <f t="shared" si="144"/>
        <v>0.7872677204825876</v>
      </c>
      <c r="AM501" s="21">
        <f t="shared" si="151"/>
        <v>2.911</v>
      </c>
    </row>
    <row r="502" spans="1:39" ht="12.75">
      <c r="A502" s="12" t="s">
        <v>1044</v>
      </c>
      <c r="B502" s="13" t="s">
        <v>1045</v>
      </c>
      <c r="C502" s="14" t="s">
        <v>1041</v>
      </c>
      <c r="D502" s="15"/>
      <c r="E502" s="15"/>
      <c r="F502" s="33">
        <v>133458470</v>
      </c>
      <c r="G502" s="31">
        <v>96.39</v>
      </c>
      <c r="H502" s="18">
        <f t="shared" si="145"/>
        <v>0.9639</v>
      </c>
      <c r="I502" s="16">
        <v>666897.63</v>
      </c>
      <c r="J502" s="16">
        <v>44618.54</v>
      </c>
      <c r="K502" s="16">
        <v>18706.36</v>
      </c>
      <c r="L502" s="16">
        <v>3357.99</v>
      </c>
      <c r="M502" s="19">
        <f t="shared" si="146"/>
        <v>733580.52</v>
      </c>
      <c r="O502" s="16">
        <v>2065908</v>
      </c>
      <c r="Q502" s="19">
        <f t="shared" si="147"/>
        <v>2065908</v>
      </c>
      <c r="U502" s="20">
        <f t="shared" si="148"/>
        <v>0</v>
      </c>
      <c r="V502" s="19">
        <f t="shared" si="149"/>
        <v>2799488.52</v>
      </c>
      <c r="W502" s="21">
        <f t="shared" si="133"/>
        <v>0</v>
      </c>
      <c r="X502" s="21">
        <f t="shared" si="150"/>
        <v>0</v>
      </c>
      <c r="Y502" s="21">
        <f t="shared" si="134"/>
        <v>0</v>
      </c>
      <c r="Z502" s="21">
        <f t="shared" si="135"/>
        <v>0</v>
      </c>
      <c r="AA502" s="22">
        <f t="shared" si="136"/>
        <v>1.5479781837750723</v>
      </c>
      <c r="AB502" s="22">
        <f t="shared" si="137"/>
        <v>0.5496695114217929</v>
      </c>
      <c r="AC502" s="23"/>
      <c r="AD502" s="22">
        <f t="shared" si="138"/>
        <v>2.0976476951968652</v>
      </c>
      <c r="AE502" s="32">
        <v>254398.2332155477</v>
      </c>
      <c r="AF502" s="25">
        <f t="shared" si="139"/>
        <v>5336.378675667482</v>
      </c>
      <c r="AH502" s="27">
        <f t="shared" si="140"/>
        <v>138456758.99989626</v>
      </c>
      <c r="AI502" s="21">
        <f t="shared" si="141"/>
        <v>0.5298264420594662</v>
      </c>
      <c r="AJ502" s="21">
        <f t="shared" si="142"/>
        <v>1.4920961713407923</v>
      </c>
      <c r="AK502" s="21">
        <f t="shared" si="143"/>
        <v>0</v>
      </c>
      <c r="AL502" s="21">
        <f t="shared" si="144"/>
        <v>0</v>
      </c>
      <c r="AM502" s="21">
        <f t="shared" si="151"/>
        <v>2.0220000000000002</v>
      </c>
    </row>
    <row r="503" spans="1:39" ht="12.75">
      <c r="A503" s="12" t="s">
        <v>1046</v>
      </c>
      <c r="B503" s="13" t="s">
        <v>1047</v>
      </c>
      <c r="C503" s="14" t="s">
        <v>1041</v>
      </c>
      <c r="D503" s="15"/>
      <c r="E503" s="15"/>
      <c r="F503" s="33">
        <v>930380987</v>
      </c>
      <c r="G503" s="31">
        <v>94.7</v>
      </c>
      <c r="H503" s="18">
        <f t="shared" si="145"/>
        <v>0.9470000000000001</v>
      </c>
      <c r="I503" s="16">
        <v>4562180.98</v>
      </c>
      <c r="J503" s="16">
        <v>305216.54</v>
      </c>
      <c r="K503" s="16">
        <v>127974.1</v>
      </c>
      <c r="L503" s="16">
        <v>22935.63</v>
      </c>
      <c r="M503" s="19">
        <f t="shared" si="146"/>
        <v>5018307.25</v>
      </c>
      <c r="N503" s="16">
        <v>11257614</v>
      </c>
      <c r="O503" s="16">
        <v>6029905</v>
      </c>
      <c r="Q503" s="19">
        <f t="shared" si="147"/>
        <v>17287519</v>
      </c>
      <c r="R503" s="16">
        <v>8020514</v>
      </c>
      <c r="S503" s="16">
        <v>110430</v>
      </c>
      <c r="U503" s="20">
        <f t="shared" si="148"/>
        <v>8130944</v>
      </c>
      <c r="V503" s="19">
        <f t="shared" si="149"/>
        <v>30436770.25</v>
      </c>
      <c r="W503" s="21">
        <f t="shared" si="133"/>
        <v>0.8620677025937548</v>
      </c>
      <c r="X503" s="21">
        <f t="shared" si="150"/>
        <v>0</v>
      </c>
      <c r="Y503" s="21">
        <f t="shared" si="134"/>
        <v>0.01186933111736085</v>
      </c>
      <c r="Z503" s="21">
        <f t="shared" si="135"/>
        <v>0.8739370337111156</v>
      </c>
      <c r="AA503" s="22">
        <f t="shared" si="136"/>
        <v>1.8581118102749878</v>
      </c>
      <c r="AB503" s="22">
        <f t="shared" si="137"/>
        <v>0.5393819650357924</v>
      </c>
      <c r="AC503" s="23"/>
      <c r="AD503" s="22">
        <f t="shared" si="138"/>
        <v>3.271430809021896</v>
      </c>
      <c r="AE503" s="32">
        <v>254802.1211189671</v>
      </c>
      <c r="AF503" s="25">
        <f t="shared" si="139"/>
        <v>8335.675092327176</v>
      </c>
      <c r="AH503" s="27">
        <f t="shared" si="140"/>
        <v>982450883.843717</v>
      </c>
      <c r="AI503" s="21">
        <f t="shared" si="141"/>
        <v>0.5107947208888953</v>
      </c>
      <c r="AJ503" s="21">
        <f t="shared" si="142"/>
        <v>1.7596318843304135</v>
      </c>
      <c r="AK503" s="21">
        <f t="shared" si="143"/>
        <v>0.8163781143562858</v>
      </c>
      <c r="AL503" s="21">
        <f t="shared" si="144"/>
        <v>0.8276183709244265</v>
      </c>
      <c r="AM503" s="21">
        <f t="shared" si="151"/>
        <v>3.0989999999999998</v>
      </c>
    </row>
    <row r="504" spans="1:39" ht="12.75">
      <c r="A504" s="12" t="s">
        <v>1048</v>
      </c>
      <c r="B504" s="13" t="s">
        <v>1049</v>
      </c>
      <c r="C504" s="14" t="s">
        <v>1041</v>
      </c>
      <c r="D504" s="15"/>
      <c r="E504" s="15"/>
      <c r="F504" s="33">
        <v>723780398</v>
      </c>
      <c r="G504" s="31">
        <v>86.01</v>
      </c>
      <c r="H504" s="18">
        <f t="shared" si="145"/>
        <v>0.8601000000000001</v>
      </c>
      <c r="I504" s="16">
        <v>3538048.19</v>
      </c>
      <c r="J504" s="16">
        <v>236528.83</v>
      </c>
      <c r="K504" s="16">
        <v>99238.63</v>
      </c>
      <c r="L504" s="16">
        <v>17721.12</v>
      </c>
      <c r="M504" s="19">
        <f t="shared" si="146"/>
        <v>3891536.77</v>
      </c>
      <c r="O504" s="16">
        <v>12180900</v>
      </c>
      <c r="Q504" s="19">
        <f t="shared" si="147"/>
        <v>12180900</v>
      </c>
      <c r="R504" s="16">
        <v>2215998</v>
      </c>
      <c r="U504" s="20">
        <f t="shared" si="148"/>
        <v>2215998</v>
      </c>
      <c r="V504" s="19">
        <f t="shared" si="149"/>
        <v>18288434.77</v>
      </c>
      <c r="W504" s="21">
        <f t="shared" si="133"/>
        <v>0.3061699385785245</v>
      </c>
      <c r="X504" s="21">
        <f t="shared" si="150"/>
        <v>0</v>
      </c>
      <c r="Y504" s="21">
        <f t="shared" si="134"/>
        <v>0</v>
      </c>
      <c r="Z504" s="21">
        <f t="shared" si="135"/>
        <v>0.3061699385785245</v>
      </c>
      <c r="AA504" s="22">
        <f t="shared" si="136"/>
        <v>1.6829552214537868</v>
      </c>
      <c r="AB504" s="22">
        <f t="shared" si="137"/>
        <v>0.5376681629888518</v>
      </c>
      <c r="AC504" s="23"/>
      <c r="AD504" s="22">
        <f t="shared" si="138"/>
        <v>2.526793323021163</v>
      </c>
      <c r="AE504" s="32">
        <v>262260.8371322006</v>
      </c>
      <c r="AF504" s="25">
        <f t="shared" si="139"/>
        <v>6626.789321555852</v>
      </c>
      <c r="AH504" s="27">
        <f t="shared" si="140"/>
        <v>841507264.2715962</v>
      </c>
      <c r="AI504" s="21">
        <f t="shared" si="141"/>
        <v>0.4624483869867114</v>
      </c>
      <c r="AJ504" s="21">
        <f t="shared" si="142"/>
        <v>1.4475097859724024</v>
      </c>
      <c r="AK504" s="21">
        <f t="shared" si="143"/>
        <v>0.2633367641713889</v>
      </c>
      <c r="AL504" s="21">
        <f t="shared" si="144"/>
        <v>0.2633367641713889</v>
      </c>
      <c r="AM504" s="21">
        <f t="shared" si="151"/>
        <v>2.173</v>
      </c>
    </row>
    <row r="505" spans="1:39" ht="12.75">
      <c r="A505" s="12" t="s">
        <v>1050</v>
      </c>
      <c r="B505" s="13" t="s">
        <v>1051</v>
      </c>
      <c r="C505" s="14" t="s">
        <v>1041</v>
      </c>
      <c r="D505" s="15"/>
      <c r="E505" s="15"/>
      <c r="F505" s="33">
        <v>460989027</v>
      </c>
      <c r="G505" s="31">
        <v>112.73</v>
      </c>
      <c r="H505" s="18">
        <f t="shared" si="145"/>
        <v>1.1273</v>
      </c>
      <c r="I505" s="16">
        <v>1994996.36</v>
      </c>
      <c r="J505" s="16">
        <v>133370.66</v>
      </c>
      <c r="K505" s="16">
        <v>55946.66</v>
      </c>
      <c r="L505" s="16">
        <v>9965.44</v>
      </c>
      <c r="M505" s="19">
        <f t="shared" si="146"/>
        <v>2194279.12</v>
      </c>
      <c r="N505" s="16">
        <v>4541276</v>
      </c>
      <c r="O505" s="16">
        <v>2236579</v>
      </c>
      <c r="Q505" s="19">
        <f t="shared" si="147"/>
        <v>6777855</v>
      </c>
      <c r="R505" s="16">
        <v>4481107</v>
      </c>
      <c r="U505" s="20">
        <f t="shared" si="148"/>
        <v>4481107</v>
      </c>
      <c r="V505" s="19">
        <f t="shared" si="149"/>
        <v>13453241.12</v>
      </c>
      <c r="W505" s="21">
        <f t="shared" si="133"/>
        <v>0.9720637016377398</v>
      </c>
      <c r="X505" s="21">
        <f t="shared" si="150"/>
        <v>0</v>
      </c>
      <c r="Y505" s="21">
        <f t="shared" si="134"/>
        <v>0</v>
      </c>
      <c r="Z505" s="21">
        <f t="shared" si="135"/>
        <v>0.9720637016377398</v>
      </c>
      <c r="AA505" s="22">
        <f t="shared" si="136"/>
        <v>1.470285538922383</v>
      </c>
      <c r="AB505" s="22">
        <f t="shared" si="137"/>
        <v>0.47599378542257587</v>
      </c>
      <c r="AC505" s="23"/>
      <c r="AD505" s="22">
        <f t="shared" si="138"/>
        <v>2.918343025982699</v>
      </c>
      <c r="AE505" s="32">
        <v>215506.529209622</v>
      </c>
      <c r="AF505" s="25">
        <f t="shared" si="139"/>
        <v>6289.219765726372</v>
      </c>
      <c r="AH505" s="27">
        <f t="shared" si="140"/>
        <v>408931985.27454984</v>
      </c>
      <c r="AI505" s="21">
        <f t="shared" si="141"/>
        <v>0.5365877943068696</v>
      </c>
      <c r="AJ505" s="21">
        <f t="shared" si="142"/>
        <v>1.6574528880272024</v>
      </c>
      <c r="AK505" s="21">
        <f t="shared" si="143"/>
        <v>1.0958074108562241</v>
      </c>
      <c r="AL505" s="21">
        <f t="shared" si="144"/>
        <v>1.0958074108562241</v>
      </c>
      <c r="AM505" s="21">
        <f t="shared" si="151"/>
        <v>3.29</v>
      </c>
    </row>
    <row r="506" spans="1:39" ht="12.75">
      <c r="A506" s="12" t="s">
        <v>1052</v>
      </c>
      <c r="B506" s="13" t="s">
        <v>1053</v>
      </c>
      <c r="C506" s="14" t="s">
        <v>1041</v>
      </c>
      <c r="D506" s="15"/>
      <c r="E506" s="15"/>
      <c r="F506" s="33">
        <v>441793072</v>
      </c>
      <c r="G506" s="31">
        <v>98.13</v>
      </c>
      <c r="H506" s="18">
        <f t="shared" si="145"/>
        <v>0.9813</v>
      </c>
      <c r="I506" s="16">
        <v>2102701.1300000004</v>
      </c>
      <c r="J506" s="16">
        <v>140414.45</v>
      </c>
      <c r="K506" s="16">
        <v>58951.28</v>
      </c>
      <c r="L506" s="16">
        <v>10250.71</v>
      </c>
      <c r="M506" s="19">
        <f t="shared" si="146"/>
        <v>2312317.5700000003</v>
      </c>
      <c r="N506" s="16">
        <v>4504361</v>
      </c>
      <c r="O506" s="16">
        <v>3308038</v>
      </c>
      <c r="Q506" s="19">
        <f t="shared" si="147"/>
        <v>7812399</v>
      </c>
      <c r="R506" s="16">
        <v>1652319</v>
      </c>
      <c r="S506" s="16">
        <v>22075</v>
      </c>
      <c r="U506" s="20">
        <f t="shared" si="148"/>
        <v>1674394</v>
      </c>
      <c r="V506" s="19">
        <f t="shared" si="149"/>
        <v>11799110.57</v>
      </c>
      <c r="W506" s="21">
        <f t="shared" si="133"/>
        <v>0.3740029223455093</v>
      </c>
      <c r="X506" s="21">
        <f t="shared" si="150"/>
        <v>0</v>
      </c>
      <c r="Y506" s="21">
        <f t="shared" si="134"/>
        <v>0.004996683153057683</v>
      </c>
      <c r="Z506" s="21">
        <f t="shared" si="135"/>
        <v>0.378999605498567</v>
      </c>
      <c r="AA506" s="22">
        <f t="shared" si="136"/>
        <v>1.7683389566597822</v>
      </c>
      <c r="AB506" s="22">
        <f t="shared" si="137"/>
        <v>0.5233938050526967</v>
      </c>
      <c r="AC506" s="23"/>
      <c r="AD506" s="22">
        <f t="shared" si="138"/>
        <v>2.670732367211046</v>
      </c>
      <c r="AE506" s="32">
        <v>340857.9734219269</v>
      </c>
      <c r="AF506" s="25">
        <f t="shared" si="139"/>
        <v>9103.404222399027</v>
      </c>
      <c r="AH506" s="27">
        <f t="shared" si="140"/>
        <v>450212037.0936513</v>
      </c>
      <c r="AI506" s="21">
        <f t="shared" si="141"/>
        <v>0.5136063408982113</v>
      </c>
      <c r="AJ506" s="21">
        <f t="shared" si="142"/>
        <v>1.7352710181702442</v>
      </c>
      <c r="AK506" s="21">
        <f t="shared" si="143"/>
        <v>0.3670090676976483</v>
      </c>
      <c r="AL506" s="21">
        <f t="shared" si="144"/>
        <v>0.3719123128757438</v>
      </c>
      <c r="AM506" s="21">
        <f t="shared" si="151"/>
        <v>2.621</v>
      </c>
    </row>
    <row r="507" spans="1:39" ht="12.75">
      <c r="A507" s="12" t="s">
        <v>1054</v>
      </c>
      <c r="B507" s="13" t="s">
        <v>1055</v>
      </c>
      <c r="C507" s="14" t="s">
        <v>1041</v>
      </c>
      <c r="D507" s="15"/>
      <c r="E507" s="15"/>
      <c r="F507" s="33">
        <v>419182930</v>
      </c>
      <c r="G507" s="31">
        <v>90.26</v>
      </c>
      <c r="H507" s="18">
        <f t="shared" si="145"/>
        <v>0.9026000000000001</v>
      </c>
      <c r="I507" s="16">
        <v>1990799.5</v>
      </c>
      <c r="J507" s="16">
        <v>133110.69</v>
      </c>
      <c r="K507" s="16">
        <v>55834.63</v>
      </c>
      <c r="L507" s="16">
        <v>10017.6</v>
      </c>
      <c r="M507" s="19">
        <f t="shared" si="146"/>
        <v>2189762.42</v>
      </c>
      <c r="N507" s="16">
        <v>8321053</v>
      </c>
      <c r="Q507" s="19">
        <f t="shared" si="147"/>
        <v>8321053</v>
      </c>
      <c r="R507" s="16">
        <v>2503000</v>
      </c>
      <c r="S507" s="16">
        <v>62877.44</v>
      </c>
      <c r="U507" s="20">
        <f t="shared" si="148"/>
        <v>2565877.44</v>
      </c>
      <c r="V507" s="19">
        <f t="shared" si="149"/>
        <v>13076692.86</v>
      </c>
      <c r="W507" s="21">
        <f t="shared" si="133"/>
        <v>0.5971140093896476</v>
      </c>
      <c r="X507" s="21">
        <f t="shared" si="150"/>
        <v>0</v>
      </c>
      <c r="Y507" s="21">
        <f t="shared" si="134"/>
        <v>0.015000000119279665</v>
      </c>
      <c r="Z507" s="21">
        <f t="shared" si="135"/>
        <v>0.6121140095089272</v>
      </c>
      <c r="AA507" s="22">
        <f t="shared" si="136"/>
        <v>1.9850648498496826</v>
      </c>
      <c r="AB507" s="22">
        <f t="shared" si="137"/>
        <v>0.5223882613731432</v>
      </c>
      <c r="AC507" s="23"/>
      <c r="AD507" s="22">
        <f t="shared" si="138"/>
        <v>3.119567120731753</v>
      </c>
      <c r="AE507" s="32">
        <v>310475.9646302251</v>
      </c>
      <c r="AF507" s="25">
        <f t="shared" si="139"/>
        <v>9685.506110379249</v>
      </c>
      <c r="AH507" s="27">
        <f t="shared" si="140"/>
        <v>464417161.5333481</v>
      </c>
      <c r="AI507" s="21">
        <f t="shared" si="141"/>
        <v>0.471507644715399</v>
      </c>
      <c r="AJ507" s="21">
        <f t="shared" si="142"/>
        <v>1.7917195334743237</v>
      </c>
      <c r="AK507" s="21">
        <f t="shared" si="143"/>
        <v>0.5389551048750959</v>
      </c>
      <c r="AL507" s="21">
        <f t="shared" si="144"/>
        <v>0.5524941049827579</v>
      </c>
      <c r="AM507" s="21">
        <f t="shared" si="151"/>
        <v>2.8160000000000003</v>
      </c>
    </row>
    <row r="508" spans="1:39" ht="12.75">
      <c r="A508" s="12" t="s">
        <v>1056</v>
      </c>
      <c r="B508" s="13" t="s">
        <v>1057</v>
      </c>
      <c r="C508" s="14" t="s">
        <v>1041</v>
      </c>
      <c r="D508" s="15"/>
      <c r="E508" s="15"/>
      <c r="F508" s="33">
        <v>205740358</v>
      </c>
      <c r="G508" s="31">
        <v>75.36</v>
      </c>
      <c r="H508" s="18">
        <f t="shared" si="145"/>
        <v>0.7536</v>
      </c>
      <c r="I508" s="16">
        <v>1294297.18</v>
      </c>
      <c r="J508" s="16">
        <v>86546.64</v>
      </c>
      <c r="K508" s="16">
        <v>36302.8</v>
      </c>
      <c r="L508" s="16">
        <v>6492.97</v>
      </c>
      <c r="M508" s="19">
        <f t="shared" si="146"/>
        <v>1423639.5899999999</v>
      </c>
      <c r="N508" s="16">
        <v>3936346</v>
      </c>
      <c r="O508" s="16">
        <v>1535550</v>
      </c>
      <c r="Q508" s="19">
        <f t="shared" si="147"/>
        <v>5471896</v>
      </c>
      <c r="R508" s="16">
        <v>1992942</v>
      </c>
      <c r="S508" s="16">
        <v>6173</v>
      </c>
      <c r="U508" s="20">
        <f t="shared" si="148"/>
        <v>1999115</v>
      </c>
      <c r="V508" s="19">
        <f t="shared" si="149"/>
        <v>8894650.59</v>
      </c>
      <c r="W508" s="21">
        <f t="shared" si="133"/>
        <v>0.9686684806876831</v>
      </c>
      <c r="X508" s="21">
        <f t="shared" si="150"/>
        <v>0</v>
      </c>
      <c r="Y508" s="21">
        <f t="shared" si="134"/>
        <v>0.0030003836194355217</v>
      </c>
      <c r="Z508" s="21">
        <f t="shared" si="135"/>
        <v>0.9716688643071186</v>
      </c>
      <c r="AA508" s="22">
        <f t="shared" si="136"/>
        <v>2.6596123644345946</v>
      </c>
      <c r="AB508" s="22">
        <f t="shared" si="137"/>
        <v>0.6919593237997573</v>
      </c>
      <c r="AC508" s="23"/>
      <c r="AD508" s="22">
        <f t="shared" si="138"/>
        <v>4.3232405525414705</v>
      </c>
      <c r="AE508" s="32">
        <v>132572.85607755405</v>
      </c>
      <c r="AF508" s="25">
        <f t="shared" si="139"/>
        <v>5731.443475607256</v>
      </c>
      <c r="AH508" s="27">
        <f t="shared" si="140"/>
        <v>273010029.19320595</v>
      </c>
      <c r="AI508" s="21">
        <f t="shared" si="141"/>
        <v>0.5214605464154971</v>
      </c>
      <c r="AJ508" s="21">
        <f t="shared" si="142"/>
        <v>2.0042838778379104</v>
      </c>
      <c r="AK508" s="21">
        <f t="shared" si="143"/>
        <v>0.7299885670462379</v>
      </c>
      <c r="AL508" s="21">
        <f t="shared" si="144"/>
        <v>0.7322496561418446</v>
      </c>
      <c r="AM508" s="21">
        <f t="shared" si="151"/>
        <v>3.2569999999999997</v>
      </c>
    </row>
    <row r="509" spans="1:39" ht="12.75">
      <c r="A509" s="12" t="s">
        <v>1058</v>
      </c>
      <c r="B509" s="13" t="s">
        <v>1059</v>
      </c>
      <c r="C509" s="14" t="s">
        <v>1041</v>
      </c>
      <c r="D509" s="15"/>
      <c r="E509" s="15"/>
      <c r="F509" s="33">
        <v>391384216</v>
      </c>
      <c r="G509" s="36">
        <v>64.26</v>
      </c>
      <c r="H509" s="18">
        <f t="shared" si="145"/>
        <v>0.6426000000000001</v>
      </c>
      <c r="I509" s="16">
        <v>2920787.51</v>
      </c>
      <c r="J509" s="16">
        <v>195423.44</v>
      </c>
      <c r="K509" s="16">
        <v>81930.26</v>
      </c>
      <c r="L509" s="16">
        <v>14703.75</v>
      </c>
      <c r="M509" s="19">
        <f t="shared" si="146"/>
        <v>3212844.9599999995</v>
      </c>
      <c r="N509" s="16">
        <v>4892966</v>
      </c>
      <c r="O509" s="16">
        <v>4790708</v>
      </c>
      <c r="Q509" s="19">
        <f t="shared" si="147"/>
        <v>9683674</v>
      </c>
      <c r="R509" s="16">
        <v>2410240</v>
      </c>
      <c r="S509" s="16">
        <v>39138.42</v>
      </c>
      <c r="U509" s="20">
        <f t="shared" si="148"/>
        <v>2449378.42</v>
      </c>
      <c r="V509" s="19">
        <f t="shared" si="149"/>
        <v>15345897.379999999</v>
      </c>
      <c r="W509" s="21">
        <f t="shared" si="133"/>
        <v>0.6158245277832052</v>
      </c>
      <c r="X509" s="21">
        <f t="shared" si="150"/>
        <v>0</v>
      </c>
      <c r="Y509" s="21">
        <f t="shared" si="134"/>
        <v>0.00999999959119455</v>
      </c>
      <c r="Z509" s="21">
        <f t="shared" si="135"/>
        <v>0.6258245273743998</v>
      </c>
      <c r="AA509" s="22">
        <f t="shared" si="136"/>
        <v>2.474211683590224</v>
      </c>
      <c r="AB509" s="22">
        <f t="shared" si="137"/>
        <v>0.8208928282381218</v>
      </c>
      <c r="AC509" s="23"/>
      <c r="AD509" s="22">
        <f t="shared" si="138"/>
        <v>3.920929039202746</v>
      </c>
      <c r="AE509" s="32">
        <v>154471.80376610506</v>
      </c>
      <c r="AF509" s="25">
        <f t="shared" si="139"/>
        <v>6056.729811245495</v>
      </c>
      <c r="AH509" s="27">
        <f t="shared" si="140"/>
        <v>609063516.9623405</v>
      </c>
      <c r="AI509" s="21">
        <f t="shared" si="141"/>
        <v>0.527505731425817</v>
      </c>
      <c r="AJ509" s="21">
        <f t="shared" si="142"/>
        <v>1.5899284278750783</v>
      </c>
      <c r="AK509" s="21">
        <f t="shared" si="143"/>
        <v>0.3957288415534877</v>
      </c>
      <c r="AL509" s="21">
        <f t="shared" si="144"/>
        <v>0.4021548412907893</v>
      </c>
      <c r="AM509" s="21">
        <f t="shared" si="151"/>
        <v>2.5200000000000005</v>
      </c>
    </row>
    <row r="510" spans="1:39" ht="12.75">
      <c r="A510" s="12" t="s">
        <v>1060</v>
      </c>
      <c r="B510" s="13" t="s">
        <v>1061</v>
      </c>
      <c r="C510" s="14" t="s">
        <v>1041</v>
      </c>
      <c r="D510" s="15"/>
      <c r="E510" s="15"/>
      <c r="F510" s="33">
        <v>1155931671</v>
      </c>
      <c r="G510" s="31">
        <v>97.51</v>
      </c>
      <c r="H510" s="18">
        <f t="shared" si="145"/>
        <v>0.9751000000000001</v>
      </c>
      <c r="I510" s="16">
        <v>5344508.8</v>
      </c>
      <c r="J510" s="16">
        <v>357570.17</v>
      </c>
      <c r="K510" s="16">
        <v>149916.85</v>
      </c>
      <c r="L510" s="16">
        <v>26836.64</v>
      </c>
      <c r="M510" s="19">
        <f t="shared" si="146"/>
        <v>5878832.459999999</v>
      </c>
      <c r="N510" s="16">
        <v>9701726</v>
      </c>
      <c r="O510" s="16">
        <v>4811729</v>
      </c>
      <c r="Q510" s="19">
        <f t="shared" si="147"/>
        <v>14513455</v>
      </c>
      <c r="R510" s="16">
        <v>7044718.47</v>
      </c>
      <c r="U510" s="20">
        <f t="shared" si="148"/>
        <v>7044718.47</v>
      </c>
      <c r="V510" s="19">
        <f t="shared" si="149"/>
        <v>27437005.930000003</v>
      </c>
      <c r="W510" s="21">
        <f t="shared" si="133"/>
        <v>0.6094407348408053</v>
      </c>
      <c r="X510" s="21">
        <f t="shared" si="150"/>
        <v>0</v>
      </c>
      <c r="Y510" s="21">
        <f t="shared" si="134"/>
        <v>0</v>
      </c>
      <c r="Z510" s="21">
        <f t="shared" si="135"/>
        <v>0.6094407348408053</v>
      </c>
      <c r="AA510" s="22">
        <f t="shared" si="136"/>
        <v>1.2555634008578005</v>
      </c>
      <c r="AB510" s="22">
        <f t="shared" si="137"/>
        <v>0.5085795819500476</v>
      </c>
      <c r="AC510" s="23"/>
      <c r="AD510" s="22">
        <f t="shared" si="138"/>
        <v>2.373583717648654</v>
      </c>
      <c r="AE510" s="32">
        <v>251808.06451612903</v>
      </c>
      <c r="AF510" s="25">
        <f t="shared" si="139"/>
        <v>5976.8752190810565</v>
      </c>
      <c r="AH510" s="27">
        <f t="shared" si="140"/>
        <v>1185449360.0656343</v>
      </c>
      <c r="AI510" s="21">
        <f t="shared" si="141"/>
        <v>0.4959159503594913</v>
      </c>
      <c r="AJ510" s="21">
        <f t="shared" si="142"/>
        <v>1.224299872176441</v>
      </c>
      <c r="AK510" s="21">
        <f t="shared" si="143"/>
        <v>0.5942656605432692</v>
      </c>
      <c r="AL510" s="21">
        <f t="shared" si="144"/>
        <v>0.5942656605432692</v>
      </c>
      <c r="AM510" s="21">
        <f t="shared" si="151"/>
        <v>2.314</v>
      </c>
    </row>
    <row r="511" spans="1:39" ht="12.75">
      <c r="A511" s="12" t="s">
        <v>1062</v>
      </c>
      <c r="B511" s="13" t="s">
        <v>1063</v>
      </c>
      <c r="C511" s="14" t="s">
        <v>1041</v>
      </c>
      <c r="D511" s="15"/>
      <c r="E511" s="15"/>
      <c r="F511" s="33">
        <v>1399808100</v>
      </c>
      <c r="G511" s="31">
        <v>84.79</v>
      </c>
      <c r="H511" s="18">
        <f t="shared" si="145"/>
        <v>0.8479000000000001</v>
      </c>
      <c r="I511" s="16">
        <v>6936410.36</v>
      </c>
      <c r="J511" s="16">
        <v>463900.24</v>
      </c>
      <c r="K511" s="16">
        <v>194555.21</v>
      </c>
      <c r="L511" s="16">
        <v>34687.97</v>
      </c>
      <c r="M511" s="19">
        <f t="shared" si="146"/>
        <v>7629553.78</v>
      </c>
      <c r="N511" s="16">
        <v>23299273</v>
      </c>
      <c r="Q511" s="19">
        <f t="shared" si="147"/>
        <v>23299273</v>
      </c>
      <c r="R511" s="16">
        <v>12400345</v>
      </c>
      <c r="S511" s="16">
        <v>7006</v>
      </c>
      <c r="U511" s="20">
        <f t="shared" si="148"/>
        <v>12407351</v>
      </c>
      <c r="V511" s="19">
        <f t="shared" si="149"/>
        <v>43336177.78</v>
      </c>
      <c r="W511" s="21">
        <f t="shared" si="133"/>
        <v>0.8858603547157642</v>
      </c>
      <c r="X511" s="21">
        <f t="shared" si="150"/>
        <v>0</v>
      </c>
      <c r="Y511" s="21">
        <f t="shared" si="134"/>
        <v>0.0005004971752913845</v>
      </c>
      <c r="Z511" s="21">
        <f t="shared" si="135"/>
        <v>0.8863608518910557</v>
      </c>
      <c r="AA511" s="22">
        <f t="shared" si="136"/>
        <v>1.6644619358896409</v>
      </c>
      <c r="AB511" s="22">
        <f t="shared" si="137"/>
        <v>0.5450428369431496</v>
      </c>
      <c r="AC511" s="23"/>
      <c r="AD511" s="22">
        <f t="shared" si="138"/>
        <v>3.095865624723846</v>
      </c>
      <c r="AE511" s="32">
        <v>214677.8033163684</v>
      </c>
      <c r="AF511" s="25">
        <f t="shared" si="139"/>
        <v>6646.136316783718</v>
      </c>
      <c r="AH511" s="27">
        <f t="shared" si="140"/>
        <v>1650911782.0497699</v>
      </c>
      <c r="AI511" s="21">
        <f t="shared" si="141"/>
        <v>0.46214182144409655</v>
      </c>
      <c r="AJ511" s="21">
        <f t="shared" si="142"/>
        <v>1.4112972754408266</v>
      </c>
      <c r="AK511" s="21">
        <f t="shared" si="143"/>
        <v>0.7511209947634966</v>
      </c>
      <c r="AL511" s="21">
        <f t="shared" si="144"/>
        <v>0.7515453663184261</v>
      </c>
      <c r="AM511" s="21">
        <f t="shared" si="151"/>
        <v>2.625</v>
      </c>
    </row>
    <row r="512" spans="1:39" ht="12.75">
      <c r="A512" s="12" t="s">
        <v>1064</v>
      </c>
      <c r="B512" s="13" t="s">
        <v>1065</v>
      </c>
      <c r="C512" s="14" t="s">
        <v>1041</v>
      </c>
      <c r="D512" s="15"/>
      <c r="E512" s="15"/>
      <c r="F512" s="33">
        <v>334079995</v>
      </c>
      <c r="G512" s="31">
        <v>89.24</v>
      </c>
      <c r="H512" s="18">
        <f t="shared" si="145"/>
        <v>0.8924</v>
      </c>
      <c r="I512" s="16">
        <v>1588755.5799999998</v>
      </c>
      <c r="J512" s="16">
        <v>106234.54</v>
      </c>
      <c r="K512" s="16">
        <v>44541.15</v>
      </c>
      <c r="L512" s="16">
        <v>7986.93</v>
      </c>
      <c r="M512" s="19">
        <f t="shared" si="146"/>
        <v>1747518.1999999997</v>
      </c>
      <c r="N512" s="16">
        <v>3974400</v>
      </c>
      <c r="O512" s="16">
        <v>2342356</v>
      </c>
      <c r="Q512" s="19">
        <f t="shared" si="147"/>
        <v>6316756</v>
      </c>
      <c r="R512" s="16">
        <v>845903.43</v>
      </c>
      <c r="S512" s="16">
        <v>33408</v>
      </c>
      <c r="U512" s="20">
        <f t="shared" si="148"/>
        <v>879311.43</v>
      </c>
      <c r="V512" s="19">
        <f t="shared" si="149"/>
        <v>8943585.629999999</v>
      </c>
      <c r="W512" s="21">
        <f t="shared" si="133"/>
        <v>0.25320385616025887</v>
      </c>
      <c r="X512" s="21">
        <f t="shared" si="150"/>
        <v>0</v>
      </c>
      <c r="Y512" s="21">
        <f t="shared" si="134"/>
        <v>0.010000000149664753</v>
      </c>
      <c r="Z512" s="21">
        <f t="shared" si="135"/>
        <v>0.2632038563099236</v>
      </c>
      <c r="AA512" s="22">
        <f t="shared" si="136"/>
        <v>1.8907914555015484</v>
      </c>
      <c r="AB512" s="22">
        <f t="shared" si="137"/>
        <v>0.523083760223356</v>
      </c>
      <c r="AC512" s="23"/>
      <c r="AD512" s="22">
        <f t="shared" si="138"/>
        <v>2.677079072034828</v>
      </c>
      <c r="AE512" s="32">
        <v>303139.7042093288</v>
      </c>
      <c r="AF512" s="25">
        <f t="shared" si="139"/>
        <v>8115.289580416221</v>
      </c>
      <c r="AH512" s="27">
        <f t="shared" si="140"/>
        <v>374361267.3688929</v>
      </c>
      <c r="AI512" s="21">
        <f t="shared" si="141"/>
        <v>0.46679994762332283</v>
      </c>
      <c r="AJ512" s="21">
        <f t="shared" si="142"/>
        <v>1.6873422948895815</v>
      </c>
      <c r="AK512" s="21">
        <f t="shared" si="143"/>
        <v>0.225959121237415</v>
      </c>
      <c r="AL512" s="21">
        <f t="shared" si="144"/>
        <v>0.23488312137097583</v>
      </c>
      <c r="AM512" s="21">
        <f t="shared" si="151"/>
        <v>2.389</v>
      </c>
    </row>
    <row r="513" spans="1:39" ht="12.75">
      <c r="A513" s="12" t="s">
        <v>1066</v>
      </c>
      <c r="B513" s="13" t="s">
        <v>1067</v>
      </c>
      <c r="C513" s="14" t="s">
        <v>1041</v>
      </c>
      <c r="D513" s="15"/>
      <c r="E513" s="15"/>
      <c r="F513" s="33">
        <v>223538693</v>
      </c>
      <c r="G513" s="31">
        <v>67.09</v>
      </c>
      <c r="H513" s="18">
        <f t="shared" si="145"/>
        <v>0.6709</v>
      </c>
      <c r="I513" s="16">
        <v>1536395.1099999999</v>
      </c>
      <c r="J513" s="16">
        <v>102686.29</v>
      </c>
      <c r="K513" s="16">
        <v>43084.46</v>
      </c>
      <c r="L513" s="16">
        <v>7721.59</v>
      </c>
      <c r="M513" s="19">
        <f t="shared" si="146"/>
        <v>1689887.45</v>
      </c>
      <c r="N513" s="16">
        <v>5604157</v>
      </c>
      <c r="Q513" s="19">
        <f t="shared" si="147"/>
        <v>5604157</v>
      </c>
      <c r="R513" s="16">
        <v>1170230.09</v>
      </c>
      <c r="U513" s="20">
        <f t="shared" si="148"/>
        <v>1170230.09</v>
      </c>
      <c r="V513" s="19">
        <f t="shared" si="149"/>
        <v>8464274.54</v>
      </c>
      <c r="W513" s="21">
        <f t="shared" si="133"/>
        <v>0.5235022511292933</v>
      </c>
      <c r="X513" s="21">
        <f t="shared" si="150"/>
        <v>0</v>
      </c>
      <c r="Y513" s="21">
        <f t="shared" si="134"/>
        <v>0</v>
      </c>
      <c r="Z513" s="21">
        <f t="shared" si="135"/>
        <v>0.5235022511292933</v>
      </c>
      <c r="AA513" s="22">
        <f t="shared" si="136"/>
        <v>2.5070187737028595</v>
      </c>
      <c r="AB513" s="22">
        <f t="shared" si="137"/>
        <v>0.7559708913570502</v>
      </c>
      <c r="AC513" s="23"/>
      <c r="AD513" s="22">
        <f t="shared" si="138"/>
        <v>3.7864919161892026</v>
      </c>
      <c r="AE513" s="32">
        <v>106862.71509327303</v>
      </c>
      <c r="AF513" s="25">
        <f t="shared" si="139"/>
        <v>4046.348068427082</v>
      </c>
      <c r="AH513" s="27">
        <f t="shared" si="140"/>
        <v>333192268.5944254</v>
      </c>
      <c r="AI513" s="21">
        <f t="shared" si="141"/>
        <v>0.5071808710114449</v>
      </c>
      <c r="AJ513" s="21">
        <f t="shared" si="142"/>
        <v>1.6819588952772486</v>
      </c>
      <c r="AK513" s="21">
        <f t="shared" si="143"/>
        <v>0.3512176602826429</v>
      </c>
      <c r="AL513" s="21">
        <f t="shared" si="144"/>
        <v>0.3512176602826429</v>
      </c>
      <c r="AM513" s="21">
        <f t="shared" si="151"/>
        <v>2.54</v>
      </c>
    </row>
    <row r="514" spans="1:39" ht="12.75">
      <c r="A514" s="12" t="s">
        <v>1068</v>
      </c>
      <c r="B514" s="13" t="s">
        <v>1069</v>
      </c>
      <c r="C514" s="14" t="s">
        <v>1041</v>
      </c>
      <c r="D514" s="15"/>
      <c r="E514" s="15"/>
      <c r="F514" s="33">
        <v>687090410</v>
      </c>
      <c r="G514" s="31">
        <v>108.33</v>
      </c>
      <c r="H514" s="18">
        <f t="shared" si="145"/>
        <v>1.0833</v>
      </c>
      <c r="I514" s="16">
        <v>3050454.75</v>
      </c>
      <c r="J514" s="16">
        <v>204043.79</v>
      </c>
      <c r="K514" s="16">
        <v>85559.28</v>
      </c>
      <c r="L514" s="16">
        <v>15329.77</v>
      </c>
      <c r="M514" s="19">
        <f t="shared" si="146"/>
        <v>3355387.59</v>
      </c>
      <c r="N514" s="16">
        <v>12068468</v>
      </c>
      <c r="Q514" s="19">
        <f t="shared" si="147"/>
        <v>12068468</v>
      </c>
      <c r="R514" s="16">
        <v>7911487.1</v>
      </c>
      <c r="U514" s="20">
        <f t="shared" si="148"/>
        <v>7911487.1</v>
      </c>
      <c r="V514" s="19">
        <f t="shared" si="149"/>
        <v>23335342.69</v>
      </c>
      <c r="W514" s="21">
        <f aca="true" t="shared" si="152" ref="W514:W567">(R514/$F514)*100</f>
        <v>1.1514477548886177</v>
      </c>
      <c r="X514" s="21">
        <f t="shared" si="150"/>
        <v>0</v>
      </c>
      <c r="Y514" s="21">
        <f aca="true" t="shared" si="153" ref="Y514:Y567">(S514/$F514)*100</f>
        <v>0</v>
      </c>
      <c r="Z514" s="21">
        <f aca="true" t="shared" si="154" ref="Z514:Z567">(U514/$F514)*100</f>
        <v>1.1514477548886177</v>
      </c>
      <c r="AA514" s="22">
        <f aca="true" t="shared" si="155" ref="AA514:AA567">(Q514/F514)*100</f>
        <v>1.7564599686378974</v>
      </c>
      <c r="AB514" s="22">
        <f aca="true" t="shared" si="156" ref="AB514:AB567">(M514/F514)*100</f>
        <v>0.4883473180771072</v>
      </c>
      <c r="AC514" s="23"/>
      <c r="AD514" s="22">
        <f aca="true" t="shared" si="157" ref="AD514:AD567">((V514/F514)*100)-AC514</f>
        <v>3.396255041603623</v>
      </c>
      <c r="AE514" s="32">
        <v>221288.33418237392</v>
      </c>
      <c r="AF514" s="25">
        <f aca="true" t="shared" si="158" ref="AF514:AF567">AE514/100*AD514</f>
        <v>7515.516206149547</v>
      </c>
      <c r="AH514" s="27">
        <f aca="true" t="shared" si="159" ref="AH514:AH566">F514/H514</f>
        <v>634256817.1328349</v>
      </c>
      <c r="AI514" s="21">
        <f aca="true" t="shared" si="160" ref="AI514:AI567">(M514/AH514)*100</f>
        <v>0.5290266496729302</v>
      </c>
      <c r="AJ514" s="21">
        <f aca="true" t="shared" si="161" ref="AJ514:AJ567">(Q514/AH514)*100</f>
        <v>1.9027730840254342</v>
      </c>
      <c r="AK514" s="21">
        <f aca="true" t="shared" si="162" ref="AK514:AK567">(R514/AH514)*100</f>
        <v>1.2473633528708397</v>
      </c>
      <c r="AL514" s="21">
        <f aca="true" t="shared" si="163" ref="AL514:AL566">(U514/AH514)*100</f>
        <v>1.2473633528708397</v>
      </c>
      <c r="AM514" s="21">
        <f t="shared" si="151"/>
        <v>3.6790000000000003</v>
      </c>
    </row>
    <row r="515" spans="1:39" ht="12.75">
      <c r="A515" s="12" t="s">
        <v>1070</v>
      </c>
      <c r="B515" s="13" t="s">
        <v>1071</v>
      </c>
      <c r="C515" s="14" t="s">
        <v>1041</v>
      </c>
      <c r="D515" s="15"/>
      <c r="E515" s="15"/>
      <c r="F515" s="33">
        <v>239765385</v>
      </c>
      <c r="G515" s="31">
        <v>120.19</v>
      </c>
      <c r="H515" s="18">
        <f aca="true" t="shared" si="164" ref="H515:H567">G515/100</f>
        <v>1.2019</v>
      </c>
      <c r="I515" s="16">
        <v>970691.72</v>
      </c>
      <c r="J515" s="16">
        <v>64916.9</v>
      </c>
      <c r="K515" s="16">
        <v>27221.37</v>
      </c>
      <c r="L515" s="16">
        <v>4886.17</v>
      </c>
      <c r="M515" s="19">
        <f aca="true" t="shared" si="165" ref="M515:M566">SUM(I515:L515)</f>
        <v>1067716.16</v>
      </c>
      <c r="N515" s="16">
        <v>2305895</v>
      </c>
      <c r="O515" s="16">
        <v>954725</v>
      </c>
      <c r="Q515" s="19">
        <f aca="true" t="shared" si="166" ref="Q515:Q566">SUM(N515:P515)</f>
        <v>3260620</v>
      </c>
      <c r="R515" s="16">
        <v>2173120.13</v>
      </c>
      <c r="U515" s="20">
        <f aca="true" t="shared" si="167" ref="U515:U566">SUM(R515:T515)</f>
        <v>2173120.13</v>
      </c>
      <c r="V515" s="19">
        <f aca="true" t="shared" si="168" ref="V515:V566">T515+S515+R515+P515+O515+N515+L515+K515+J515+I515</f>
        <v>6501456.29</v>
      </c>
      <c r="W515" s="21">
        <f t="shared" si="152"/>
        <v>0.9063527372810717</v>
      </c>
      <c r="X515" s="21">
        <f aca="true" t="shared" si="169" ref="X515:X567">(T515/$F515)*100</f>
        <v>0</v>
      </c>
      <c r="Y515" s="21">
        <f t="shared" si="153"/>
        <v>0</v>
      </c>
      <c r="Z515" s="21">
        <f t="shared" si="154"/>
        <v>0.9063527372810717</v>
      </c>
      <c r="AA515" s="22">
        <f t="shared" si="155"/>
        <v>1.3599210745120693</v>
      </c>
      <c r="AB515" s="22">
        <f t="shared" si="156"/>
        <v>0.4453170585904216</v>
      </c>
      <c r="AC515" s="23"/>
      <c r="AD515" s="22">
        <f t="shared" si="157"/>
        <v>2.7115908703835627</v>
      </c>
      <c r="AE515" s="32">
        <v>266322.4565756824</v>
      </c>
      <c r="AF515" s="25">
        <f t="shared" si="158"/>
        <v>7221.575418287432</v>
      </c>
      <c r="AH515" s="27">
        <f t="shared" si="159"/>
        <v>199488630.50170565</v>
      </c>
      <c r="AI515" s="21">
        <f t="shared" si="160"/>
        <v>0.5352265727198277</v>
      </c>
      <c r="AJ515" s="21">
        <f t="shared" si="161"/>
        <v>1.6344891394560561</v>
      </c>
      <c r="AK515" s="21">
        <f t="shared" si="162"/>
        <v>1.08934535493812</v>
      </c>
      <c r="AL515" s="21">
        <f t="shared" si="163"/>
        <v>1.08934535493812</v>
      </c>
      <c r="AM515" s="21">
        <f aca="true" t="shared" si="170" ref="AM515:AM566">ROUND(AI515,3)+ROUND(AJ515,3)+ROUND(AL515,3)</f>
        <v>3.258</v>
      </c>
    </row>
    <row r="516" spans="1:39" ht="12.75">
      <c r="A516" s="12" t="s">
        <v>1072</v>
      </c>
      <c r="B516" s="13" t="s">
        <v>1073</v>
      </c>
      <c r="C516" s="14" t="s">
        <v>1041</v>
      </c>
      <c r="D516" s="15"/>
      <c r="E516" s="15"/>
      <c r="F516" s="33">
        <v>272922133</v>
      </c>
      <c r="G516" s="31">
        <v>106.92</v>
      </c>
      <c r="H516" s="18">
        <f t="shared" si="164"/>
        <v>1.0692</v>
      </c>
      <c r="I516" s="16">
        <v>1086193.03</v>
      </c>
      <c r="J516" s="16">
        <v>72665.72</v>
      </c>
      <c r="K516" s="16">
        <v>30467.55</v>
      </c>
      <c r="L516" s="16">
        <v>5468.95</v>
      </c>
      <c r="M516" s="19">
        <f t="shared" si="165"/>
        <v>1194795.25</v>
      </c>
      <c r="O516" s="16">
        <v>3734104</v>
      </c>
      <c r="Q516" s="19">
        <f t="shared" si="166"/>
        <v>3734104</v>
      </c>
      <c r="R516" s="16">
        <v>547147</v>
      </c>
      <c r="U516" s="20">
        <f t="shared" si="167"/>
        <v>547147</v>
      </c>
      <c r="V516" s="19">
        <f t="shared" si="168"/>
        <v>5476046.25</v>
      </c>
      <c r="W516" s="21">
        <f t="shared" si="152"/>
        <v>0.20047732808830132</v>
      </c>
      <c r="X516" s="21">
        <f t="shared" si="169"/>
        <v>0</v>
      </c>
      <c r="Y516" s="21">
        <f t="shared" si="153"/>
        <v>0</v>
      </c>
      <c r="Z516" s="21">
        <f t="shared" si="154"/>
        <v>0.20047732808830132</v>
      </c>
      <c r="AA516" s="22">
        <f t="shared" si="155"/>
        <v>1.3681939089930828</v>
      </c>
      <c r="AB516" s="22">
        <f t="shared" si="156"/>
        <v>0.43777880411040176</v>
      </c>
      <c r="AC516" s="23"/>
      <c r="AD516" s="22">
        <f t="shared" si="157"/>
        <v>2.0064500411917856</v>
      </c>
      <c r="AE516" s="32">
        <v>261061.73245614034</v>
      </c>
      <c r="AF516" s="25">
        <f t="shared" si="158"/>
        <v>5238.073238402217</v>
      </c>
      <c r="AH516" s="27">
        <f t="shared" si="159"/>
        <v>255258261.31687245</v>
      </c>
      <c r="AI516" s="21">
        <f t="shared" si="160"/>
        <v>0.4680730973548415</v>
      </c>
      <c r="AJ516" s="21">
        <f t="shared" si="161"/>
        <v>1.462872927495404</v>
      </c>
      <c r="AK516" s="21">
        <f t="shared" si="162"/>
        <v>0.21435035919201173</v>
      </c>
      <c r="AL516" s="21">
        <f t="shared" si="163"/>
        <v>0.21435035919201173</v>
      </c>
      <c r="AM516" s="21">
        <f t="shared" si="170"/>
        <v>2.145</v>
      </c>
    </row>
    <row r="517" spans="1:39" ht="12.75">
      <c r="A517" s="12" t="s">
        <v>1074</v>
      </c>
      <c r="B517" s="13" t="s">
        <v>1075</v>
      </c>
      <c r="C517" s="14" t="s">
        <v>1041</v>
      </c>
      <c r="D517" s="15"/>
      <c r="E517" s="15"/>
      <c r="F517" s="33">
        <v>2355602984</v>
      </c>
      <c r="G517" s="31">
        <v>74.49</v>
      </c>
      <c r="H517" s="18">
        <f t="shared" si="164"/>
        <v>0.7448999999999999</v>
      </c>
      <c r="I517" s="16">
        <v>14849306.559999999</v>
      </c>
      <c r="K517" s="16">
        <v>416521.89</v>
      </c>
      <c r="L517" s="16">
        <v>74551.06</v>
      </c>
      <c r="M517" s="19">
        <f t="shared" si="165"/>
        <v>15340379.51</v>
      </c>
      <c r="N517" s="16">
        <v>55584598</v>
      </c>
      <c r="Q517" s="19">
        <f t="shared" si="166"/>
        <v>55584598</v>
      </c>
      <c r="R517" s="16">
        <v>15921424</v>
      </c>
      <c r="S517" s="16">
        <v>259116.33</v>
      </c>
      <c r="T517" s="16">
        <v>1105442</v>
      </c>
      <c r="U517" s="20">
        <f t="shared" si="167"/>
        <v>17285982.33</v>
      </c>
      <c r="V517" s="19">
        <f t="shared" si="168"/>
        <v>88210959.84</v>
      </c>
      <c r="W517" s="21">
        <f t="shared" si="152"/>
        <v>0.6758959004612978</v>
      </c>
      <c r="X517" s="21">
        <f t="shared" si="169"/>
        <v>0.04692819662347651</v>
      </c>
      <c r="Y517" s="21">
        <f t="shared" si="153"/>
        <v>0.011000000074715476</v>
      </c>
      <c r="Z517" s="21">
        <f t="shared" si="154"/>
        <v>0.7338240971594897</v>
      </c>
      <c r="AA517" s="22">
        <f t="shared" si="155"/>
        <v>2.3596759885918024</v>
      </c>
      <c r="AB517" s="22">
        <f t="shared" si="156"/>
        <v>0.6512294140479828</v>
      </c>
      <c r="AC517" s="23"/>
      <c r="AD517" s="22">
        <f t="shared" si="157"/>
        <v>3.744729499799275</v>
      </c>
      <c r="AE517" s="32">
        <v>296152.149692901</v>
      </c>
      <c r="AF517" s="25">
        <f t="shared" si="158"/>
        <v>11090.096913839772</v>
      </c>
      <c r="AH517" s="27">
        <f t="shared" si="159"/>
        <v>3162307670.8282995</v>
      </c>
      <c r="AI517" s="21">
        <f t="shared" si="160"/>
        <v>0.48510079052434235</v>
      </c>
      <c r="AJ517" s="21">
        <f t="shared" si="161"/>
        <v>1.7577226439020335</v>
      </c>
      <c r="AK517" s="21">
        <f t="shared" si="162"/>
        <v>0.5034748562536207</v>
      </c>
      <c r="AL517" s="21">
        <f t="shared" si="163"/>
        <v>0.5466255699741038</v>
      </c>
      <c r="AM517" s="21">
        <f t="shared" si="170"/>
        <v>2.79</v>
      </c>
    </row>
    <row r="518" spans="1:39" ht="12.75">
      <c r="A518" s="12" t="s">
        <v>1076</v>
      </c>
      <c r="B518" s="13" t="s">
        <v>1077</v>
      </c>
      <c r="C518" s="14" t="s">
        <v>1041</v>
      </c>
      <c r="D518" s="15"/>
      <c r="E518" s="15"/>
      <c r="F518" s="33">
        <v>294505180</v>
      </c>
      <c r="G518" s="31">
        <v>89.68</v>
      </c>
      <c r="H518" s="18">
        <f t="shared" si="164"/>
        <v>0.8968</v>
      </c>
      <c r="I518" s="16">
        <v>1452818.6500000001</v>
      </c>
      <c r="J518" s="16">
        <v>97167.92</v>
      </c>
      <c r="K518" s="16">
        <v>40751.65</v>
      </c>
      <c r="L518" s="16">
        <v>7298.52</v>
      </c>
      <c r="M518" s="19">
        <f t="shared" si="165"/>
        <v>1598036.74</v>
      </c>
      <c r="N518" s="16">
        <v>3957293</v>
      </c>
      <c r="O518" s="16">
        <v>1986683</v>
      </c>
      <c r="Q518" s="19">
        <f t="shared" si="166"/>
        <v>5943976</v>
      </c>
      <c r="R518" s="16">
        <v>3221928</v>
      </c>
      <c r="U518" s="20">
        <f t="shared" si="167"/>
        <v>3221928</v>
      </c>
      <c r="V518" s="19">
        <f t="shared" si="168"/>
        <v>10763940.74</v>
      </c>
      <c r="W518" s="21">
        <f t="shared" si="152"/>
        <v>1.0940140339806588</v>
      </c>
      <c r="X518" s="21">
        <f t="shared" si="169"/>
        <v>0</v>
      </c>
      <c r="Y518" s="21">
        <f t="shared" si="153"/>
        <v>0</v>
      </c>
      <c r="Z518" s="21">
        <f t="shared" si="154"/>
        <v>1.0940140339806588</v>
      </c>
      <c r="AA518" s="22">
        <f t="shared" si="155"/>
        <v>2.0182925135646173</v>
      </c>
      <c r="AB518" s="22">
        <f t="shared" si="156"/>
        <v>0.5426175322281258</v>
      </c>
      <c r="AC518" s="23"/>
      <c r="AD518" s="22">
        <f t="shared" si="157"/>
        <v>3.6549240797734015</v>
      </c>
      <c r="AE518" s="32">
        <v>191400.95238095237</v>
      </c>
      <c r="AF518" s="25">
        <f t="shared" si="158"/>
        <v>6995.55949748705</v>
      </c>
      <c r="AH518" s="27">
        <f t="shared" si="159"/>
        <v>328395606.60124886</v>
      </c>
      <c r="AI518" s="21">
        <f t="shared" si="160"/>
        <v>0.48661940290218325</v>
      </c>
      <c r="AJ518" s="21">
        <f t="shared" si="161"/>
        <v>1.8100047261647485</v>
      </c>
      <c r="AK518" s="21">
        <f t="shared" si="162"/>
        <v>0.9811117856738547</v>
      </c>
      <c r="AL518" s="21">
        <f t="shared" si="163"/>
        <v>0.9811117856738547</v>
      </c>
      <c r="AM518" s="21">
        <f t="shared" si="170"/>
        <v>3.278</v>
      </c>
    </row>
    <row r="519" spans="1:39" ht="12.75">
      <c r="A519" s="12" t="s">
        <v>1078</v>
      </c>
      <c r="B519" s="13" t="s">
        <v>1079</v>
      </c>
      <c r="C519" s="14" t="s">
        <v>1041</v>
      </c>
      <c r="D519" s="15"/>
      <c r="E519" s="15"/>
      <c r="F519" s="33">
        <v>249130982</v>
      </c>
      <c r="G519" s="31">
        <v>53.86</v>
      </c>
      <c r="H519" s="18">
        <f t="shared" si="164"/>
        <v>0.5386</v>
      </c>
      <c r="I519" s="16">
        <v>2115051.7899999996</v>
      </c>
      <c r="J519" s="16">
        <v>141505.12</v>
      </c>
      <c r="K519" s="16">
        <v>59326.57</v>
      </c>
      <c r="L519" s="16">
        <v>10643.68</v>
      </c>
      <c r="M519" s="19">
        <f t="shared" si="165"/>
        <v>2326527.1599999997</v>
      </c>
      <c r="N519" s="16">
        <v>3940009</v>
      </c>
      <c r="O519" s="16">
        <v>3422179</v>
      </c>
      <c r="Q519" s="19">
        <f t="shared" si="166"/>
        <v>7362188</v>
      </c>
      <c r="R519" s="16">
        <v>2144509.64</v>
      </c>
      <c r="S519" s="16">
        <v>12470</v>
      </c>
      <c r="U519" s="20">
        <f t="shared" si="167"/>
        <v>2156979.64</v>
      </c>
      <c r="V519" s="19">
        <f t="shared" si="168"/>
        <v>11845694.799999999</v>
      </c>
      <c r="W519" s="21">
        <f t="shared" si="152"/>
        <v>0.860796045029839</v>
      </c>
      <c r="X519" s="21">
        <f t="shared" si="169"/>
        <v>0</v>
      </c>
      <c r="Y519" s="21">
        <f t="shared" si="153"/>
        <v>0.00500539912775682</v>
      </c>
      <c r="Z519" s="21">
        <f t="shared" si="154"/>
        <v>0.8658014441575959</v>
      </c>
      <c r="AA519" s="22">
        <f t="shared" si="155"/>
        <v>2.9551475054997374</v>
      </c>
      <c r="AB519" s="22">
        <f t="shared" si="156"/>
        <v>0.9338570182330833</v>
      </c>
      <c r="AC519" s="23"/>
      <c r="AD519" s="22">
        <f t="shared" si="157"/>
        <v>4.754805967890417</v>
      </c>
      <c r="AE519" s="32">
        <v>128030.8743169399</v>
      </c>
      <c r="AF519" s="25">
        <f t="shared" si="158"/>
        <v>6087.619652764137</v>
      </c>
      <c r="AH519" s="27">
        <f t="shared" si="159"/>
        <v>462552881.5447457</v>
      </c>
      <c r="AI519" s="21">
        <f t="shared" si="160"/>
        <v>0.5029753900203386</v>
      </c>
      <c r="AJ519" s="21">
        <f t="shared" si="161"/>
        <v>1.5916424464621586</v>
      </c>
      <c r="AK519" s="21">
        <f t="shared" si="162"/>
        <v>0.4636247498530713</v>
      </c>
      <c r="AL519" s="21">
        <f t="shared" si="163"/>
        <v>0.4663206578232811</v>
      </c>
      <c r="AM519" s="21">
        <f t="shared" si="170"/>
        <v>2.5610000000000004</v>
      </c>
    </row>
    <row r="520" spans="1:39" ht="12.75">
      <c r="A520" s="12" t="s">
        <v>1080</v>
      </c>
      <c r="B520" s="13" t="s">
        <v>1081</v>
      </c>
      <c r="C520" s="14" t="s">
        <v>1041</v>
      </c>
      <c r="D520" s="15"/>
      <c r="E520" s="15"/>
      <c r="F520" s="33">
        <v>127825727</v>
      </c>
      <c r="G520" s="31">
        <v>105.22</v>
      </c>
      <c r="H520" s="18">
        <f t="shared" si="164"/>
        <v>1.0522</v>
      </c>
      <c r="I520" s="16">
        <v>592078.63</v>
      </c>
      <c r="J520" s="16">
        <v>39595.4</v>
      </c>
      <c r="K520" s="16">
        <v>16607.97</v>
      </c>
      <c r="L520" s="16">
        <v>2952.36</v>
      </c>
      <c r="M520" s="19">
        <f t="shared" si="165"/>
        <v>651234.36</v>
      </c>
      <c r="O520" s="16">
        <v>2239250</v>
      </c>
      <c r="Q520" s="19">
        <f t="shared" si="166"/>
        <v>2239250</v>
      </c>
      <c r="R520" s="16">
        <v>854265</v>
      </c>
      <c r="U520" s="20">
        <f t="shared" si="167"/>
        <v>854265</v>
      </c>
      <c r="V520" s="19">
        <f t="shared" si="168"/>
        <v>3744749.36</v>
      </c>
      <c r="W520" s="21">
        <f t="shared" si="152"/>
        <v>0.6683044329565988</v>
      </c>
      <c r="X520" s="21">
        <f t="shared" si="169"/>
        <v>0</v>
      </c>
      <c r="Y520" s="21">
        <f t="shared" si="153"/>
        <v>0</v>
      </c>
      <c r="Z520" s="21">
        <f t="shared" si="154"/>
        <v>0.6683044329565988</v>
      </c>
      <c r="AA520" s="22">
        <f t="shared" si="155"/>
        <v>1.7517991507296493</v>
      </c>
      <c r="AB520" s="22">
        <f t="shared" si="156"/>
        <v>0.5094704918048305</v>
      </c>
      <c r="AC520" s="23"/>
      <c r="AD520" s="22">
        <f t="shared" si="157"/>
        <v>2.9295740754910784</v>
      </c>
      <c r="AE520" s="32">
        <v>182016.81415929203</v>
      </c>
      <c r="AF520" s="25">
        <f t="shared" si="158"/>
        <v>5332.317400645394</v>
      </c>
      <c r="AH520" s="27">
        <f t="shared" si="159"/>
        <v>121484249.19216879</v>
      </c>
      <c r="AI520" s="21">
        <f t="shared" si="160"/>
        <v>0.5360648514770426</v>
      </c>
      <c r="AJ520" s="21">
        <f t="shared" si="161"/>
        <v>1.8432430663977368</v>
      </c>
      <c r="AK520" s="21">
        <f t="shared" si="162"/>
        <v>0.7031899243569333</v>
      </c>
      <c r="AL520" s="21">
        <f t="shared" si="163"/>
        <v>0.7031899243569333</v>
      </c>
      <c r="AM520" s="21">
        <f t="shared" si="170"/>
        <v>3.082</v>
      </c>
    </row>
    <row r="521" spans="1:39" ht="12.75">
      <c r="A521" s="12" t="s">
        <v>1082</v>
      </c>
      <c r="B521" s="13" t="s">
        <v>1083</v>
      </c>
      <c r="C521" s="14" t="s">
        <v>1041</v>
      </c>
      <c r="D521" s="15"/>
      <c r="E521" s="15"/>
      <c r="F521" s="33">
        <v>2695008717</v>
      </c>
      <c r="G521" s="31">
        <v>104.68</v>
      </c>
      <c r="H521" s="18">
        <f t="shared" si="164"/>
        <v>1.0468000000000002</v>
      </c>
      <c r="I521" s="16">
        <v>11914233.68</v>
      </c>
      <c r="J521" s="16">
        <v>795701.54</v>
      </c>
      <c r="K521" s="16">
        <v>335190.4</v>
      </c>
      <c r="L521" s="16">
        <v>56042.74</v>
      </c>
      <c r="M521" s="19">
        <f t="shared" si="165"/>
        <v>13101168.36</v>
      </c>
      <c r="N521" s="16">
        <v>42251468</v>
      </c>
      <c r="Q521" s="19">
        <f t="shared" si="166"/>
        <v>42251468</v>
      </c>
      <c r="R521" s="16">
        <v>15484096</v>
      </c>
      <c r="U521" s="20">
        <f t="shared" si="167"/>
        <v>15484096</v>
      </c>
      <c r="V521" s="19">
        <f t="shared" si="168"/>
        <v>70836732.36</v>
      </c>
      <c r="W521" s="21">
        <f t="shared" si="152"/>
        <v>0.5745471583200078</v>
      </c>
      <c r="X521" s="21">
        <f t="shared" si="169"/>
        <v>0</v>
      </c>
      <c r="Y521" s="21">
        <f t="shared" si="153"/>
        <v>0</v>
      </c>
      <c r="Z521" s="21">
        <f t="shared" si="154"/>
        <v>0.5745471583200078</v>
      </c>
      <c r="AA521" s="22">
        <f t="shared" si="155"/>
        <v>1.5677673965757342</v>
      </c>
      <c r="AB521" s="22">
        <f t="shared" si="156"/>
        <v>0.48612712372165584</v>
      </c>
      <c r="AC521" s="23"/>
      <c r="AD521" s="22">
        <f t="shared" si="157"/>
        <v>2.628441678617398</v>
      </c>
      <c r="AE521" s="32">
        <v>222902.4281742354</v>
      </c>
      <c r="AF521" s="25">
        <f t="shared" si="158"/>
        <v>5858.860324781813</v>
      </c>
      <c r="AH521" s="27">
        <f t="shared" si="159"/>
        <v>2574521128.2002287</v>
      </c>
      <c r="AI521" s="21">
        <f t="shared" si="160"/>
        <v>0.5088778731118295</v>
      </c>
      <c r="AJ521" s="21">
        <f t="shared" si="161"/>
        <v>1.641138910735479</v>
      </c>
      <c r="AK521" s="21">
        <f t="shared" si="162"/>
        <v>0.6014359653293843</v>
      </c>
      <c r="AL521" s="21">
        <f t="shared" si="163"/>
        <v>0.6014359653293843</v>
      </c>
      <c r="AM521" s="21">
        <f t="shared" si="170"/>
        <v>2.751</v>
      </c>
    </row>
    <row r="522" spans="1:39" ht="12.75">
      <c r="A522" s="12" t="s">
        <v>1084</v>
      </c>
      <c r="B522" s="13" t="s">
        <v>1085</v>
      </c>
      <c r="C522" s="14" t="s">
        <v>1041</v>
      </c>
      <c r="D522" s="15"/>
      <c r="E522" s="15"/>
      <c r="F522" s="33">
        <v>2999967</v>
      </c>
      <c r="G522" s="31">
        <v>100.41</v>
      </c>
      <c r="H522" s="18">
        <f t="shared" si="164"/>
        <v>1.0041</v>
      </c>
      <c r="I522" s="16">
        <v>16228.59</v>
      </c>
      <c r="J522" s="16">
        <v>1099.29</v>
      </c>
      <c r="K522" s="16">
        <v>460.84</v>
      </c>
      <c r="L522" s="16">
        <v>82.71</v>
      </c>
      <c r="M522" s="19">
        <f t="shared" si="165"/>
        <v>17871.43</v>
      </c>
      <c r="Q522" s="19">
        <f t="shared" si="166"/>
        <v>0</v>
      </c>
      <c r="U522" s="20">
        <f t="shared" si="167"/>
        <v>0</v>
      </c>
      <c r="V522" s="19">
        <f t="shared" si="168"/>
        <v>17871.43</v>
      </c>
      <c r="W522" s="21">
        <f t="shared" si="152"/>
        <v>0</v>
      </c>
      <c r="X522" s="21">
        <f t="shared" si="169"/>
        <v>0</v>
      </c>
      <c r="Y522" s="21">
        <f t="shared" si="153"/>
        <v>0</v>
      </c>
      <c r="Z522" s="21">
        <f t="shared" si="154"/>
        <v>0</v>
      </c>
      <c r="AA522" s="22">
        <f t="shared" si="155"/>
        <v>0</v>
      </c>
      <c r="AB522" s="22">
        <f t="shared" si="156"/>
        <v>0.5957208862630822</v>
      </c>
      <c r="AC522" s="23"/>
      <c r="AD522" s="22">
        <f t="shared" si="157"/>
        <v>0.5957208862630822</v>
      </c>
      <c r="AE522" s="32">
        <v>77329.16666666667</v>
      </c>
      <c r="AF522" s="25">
        <f t="shared" si="158"/>
        <v>460.6659970065226</v>
      </c>
      <c r="AH522" s="27">
        <f t="shared" si="159"/>
        <v>2987717.358828802</v>
      </c>
      <c r="AI522" s="21">
        <f t="shared" si="160"/>
        <v>0.5981633418967608</v>
      </c>
      <c r="AJ522" s="21">
        <f t="shared" si="161"/>
        <v>0</v>
      </c>
      <c r="AK522" s="21">
        <f t="shared" si="162"/>
        <v>0</v>
      </c>
      <c r="AL522" s="21">
        <f t="shared" si="163"/>
        <v>0</v>
      </c>
      <c r="AM522" s="21">
        <f t="shared" si="170"/>
        <v>0.598</v>
      </c>
    </row>
    <row r="523" spans="1:39" ht="12.75">
      <c r="A523" s="12" t="s">
        <v>1086</v>
      </c>
      <c r="B523" s="13" t="s">
        <v>1087</v>
      </c>
      <c r="C523" s="14" t="s">
        <v>1041</v>
      </c>
      <c r="D523" s="15"/>
      <c r="E523" s="15"/>
      <c r="F523" s="33">
        <v>1382834519</v>
      </c>
      <c r="G523" s="31">
        <v>117.32</v>
      </c>
      <c r="H523" s="18">
        <f t="shared" si="164"/>
        <v>1.1732</v>
      </c>
      <c r="I523" s="16">
        <v>5417205.74</v>
      </c>
      <c r="J523" s="16">
        <v>362146.92</v>
      </c>
      <c r="K523" s="16">
        <v>151940.95</v>
      </c>
      <c r="L523" s="16">
        <v>26956.87</v>
      </c>
      <c r="M523" s="19">
        <f t="shared" si="165"/>
        <v>5958250.48</v>
      </c>
      <c r="O523" s="16">
        <v>20630927</v>
      </c>
      <c r="Q523" s="19">
        <f t="shared" si="166"/>
        <v>20630927</v>
      </c>
      <c r="R523" s="16">
        <v>3318819</v>
      </c>
      <c r="S523" s="16">
        <v>69142</v>
      </c>
      <c r="U523" s="20">
        <f t="shared" si="167"/>
        <v>3387961</v>
      </c>
      <c r="V523" s="19">
        <f t="shared" si="168"/>
        <v>29977138.480000004</v>
      </c>
      <c r="W523" s="21">
        <f t="shared" si="152"/>
        <v>0.24000116820919482</v>
      </c>
      <c r="X523" s="21">
        <f t="shared" si="169"/>
        <v>0</v>
      </c>
      <c r="Y523" s="21">
        <f t="shared" si="153"/>
        <v>0.005000019817989516</v>
      </c>
      <c r="Z523" s="21">
        <f t="shared" si="154"/>
        <v>0.24500118802718435</v>
      </c>
      <c r="AA523" s="22">
        <f t="shared" si="155"/>
        <v>1.4919302864177344</v>
      </c>
      <c r="AB523" s="22">
        <f t="shared" si="156"/>
        <v>0.430872269829417</v>
      </c>
      <c r="AC523" s="23"/>
      <c r="AD523" s="22">
        <f t="shared" si="157"/>
        <v>2.167803744274336</v>
      </c>
      <c r="AE523" s="32">
        <v>305210.63399848447</v>
      </c>
      <c r="AF523" s="25">
        <f t="shared" si="158"/>
        <v>6616.367551742585</v>
      </c>
      <c r="AH523" s="27">
        <f t="shared" si="159"/>
        <v>1178686088.475963</v>
      </c>
      <c r="AI523" s="21">
        <f t="shared" si="160"/>
        <v>0.505499346963872</v>
      </c>
      <c r="AJ523" s="21">
        <f t="shared" si="161"/>
        <v>1.750332612025286</v>
      </c>
      <c r="AK523" s="21">
        <f t="shared" si="162"/>
        <v>0.2815693705430274</v>
      </c>
      <c r="AL523" s="21">
        <f t="shared" si="163"/>
        <v>0.2874353937934927</v>
      </c>
      <c r="AM523" s="21">
        <f t="shared" si="170"/>
        <v>2.542</v>
      </c>
    </row>
    <row r="524" spans="1:39" ht="12.75">
      <c r="A524" s="12" t="s">
        <v>1088</v>
      </c>
      <c r="B524" s="13" t="s">
        <v>1089</v>
      </c>
      <c r="C524" s="14" t="s">
        <v>1090</v>
      </c>
      <c r="D524" s="15"/>
      <c r="E524" s="15"/>
      <c r="F524" s="33">
        <v>1777854550</v>
      </c>
      <c r="G524" s="31">
        <v>55.9</v>
      </c>
      <c r="H524" s="18">
        <f t="shared" si="164"/>
        <v>0.5589999999999999</v>
      </c>
      <c r="I524" s="16">
        <v>15598278.700000001</v>
      </c>
      <c r="L524" s="16">
        <v>483532.32</v>
      </c>
      <c r="M524" s="19">
        <f t="shared" si="165"/>
        <v>16081811.020000001</v>
      </c>
      <c r="N524" s="16">
        <v>37528612</v>
      </c>
      <c r="Q524" s="19">
        <f t="shared" si="166"/>
        <v>37528612</v>
      </c>
      <c r="R524" s="16">
        <v>11120028</v>
      </c>
      <c r="T524" s="16">
        <v>1062633</v>
      </c>
      <c r="U524" s="20">
        <f t="shared" si="167"/>
        <v>12182661</v>
      </c>
      <c r="V524" s="19">
        <f t="shared" si="168"/>
        <v>65793084.02</v>
      </c>
      <c r="W524" s="21">
        <f t="shared" si="152"/>
        <v>0.6254745642718635</v>
      </c>
      <c r="X524" s="21">
        <f t="shared" si="169"/>
        <v>0.059770525097230257</v>
      </c>
      <c r="Y524" s="21">
        <f t="shared" si="153"/>
        <v>0</v>
      </c>
      <c r="Z524" s="21">
        <f t="shared" si="154"/>
        <v>0.6852450893690938</v>
      </c>
      <c r="AA524" s="22">
        <f t="shared" si="155"/>
        <v>2.110893267393556</v>
      </c>
      <c r="AB524" s="22">
        <f t="shared" si="156"/>
        <v>0.904562806895536</v>
      </c>
      <c r="AC524" s="23"/>
      <c r="AD524" s="22">
        <f t="shared" si="157"/>
        <v>3.7007011636581857</v>
      </c>
      <c r="AE524" s="32">
        <v>307208.25</v>
      </c>
      <c r="AF524" s="25">
        <f t="shared" si="158"/>
        <v>11368.859282603948</v>
      </c>
      <c r="AH524" s="27">
        <f t="shared" si="159"/>
        <v>3180419588.5509844</v>
      </c>
      <c r="AI524" s="21">
        <f t="shared" si="160"/>
        <v>0.5056506090546046</v>
      </c>
      <c r="AJ524" s="21">
        <f t="shared" si="161"/>
        <v>1.1799893364729976</v>
      </c>
      <c r="AK524" s="21">
        <f t="shared" si="162"/>
        <v>0.34964028142797166</v>
      </c>
      <c r="AL524" s="21">
        <f t="shared" si="163"/>
        <v>0.38305200495732333</v>
      </c>
      <c r="AM524" s="21">
        <f t="shared" si="170"/>
        <v>2.069</v>
      </c>
    </row>
    <row r="525" spans="1:39" ht="12.75">
      <c r="A525" s="12" t="s">
        <v>1091</v>
      </c>
      <c r="B525" s="13" t="s">
        <v>1092</v>
      </c>
      <c r="C525" s="14" t="s">
        <v>1090</v>
      </c>
      <c r="D525" s="15"/>
      <c r="E525" s="15"/>
      <c r="F525" s="33">
        <v>728728109</v>
      </c>
      <c r="G525" s="31">
        <v>30.99</v>
      </c>
      <c r="H525" s="18">
        <f t="shared" si="164"/>
        <v>0.3099</v>
      </c>
      <c r="I525" s="16">
        <v>11762749.72</v>
      </c>
      <c r="L525" s="16">
        <v>365168.45</v>
      </c>
      <c r="M525" s="19">
        <f t="shared" si="165"/>
        <v>12127918.17</v>
      </c>
      <c r="N525" s="16">
        <v>29125245</v>
      </c>
      <c r="Q525" s="19">
        <f t="shared" si="166"/>
        <v>29125245</v>
      </c>
      <c r="R525" s="16">
        <v>14391206.67</v>
      </c>
      <c r="T525" s="16">
        <v>803642.33</v>
      </c>
      <c r="U525" s="20">
        <f t="shared" si="167"/>
        <v>15194849</v>
      </c>
      <c r="V525" s="19">
        <f t="shared" si="168"/>
        <v>56448012.17</v>
      </c>
      <c r="W525" s="21">
        <f t="shared" si="152"/>
        <v>1.9748389683703005</v>
      </c>
      <c r="X525" s="21">
        <f t="shared" si="169"/>
        <v>0.11028013330003165</v>
      </c>
      <c r="Y525" s="21">
        <f t="shared" si="153"/>
        <v>0</v>
      </c>
      <c r="Z525" s="21">
        <f t="shared" si="154"/>
        <v>2.0851191016703323</v>
      </c>
      <c r="AA525" s="22">
        <f t="shared" si="155"/>
        <v>3.996723145477019</v>
      </c>
      <c r="AB525" s="22">
        <f t="shared" si="156"/>
        <v>1.6642583180498667</v>
      </c>
      <c r="AC525" s="23"/>
      <c r="AD525" s="22">
        <f t="shared" si="157"/>
        <v>7.746100565197218</v>
      </c>
      <c r="AE525" s="32">
        <v>120967.98679867986</v>
      </c>
      <c r="AF525" s="25">
        <f t="shared" si="158"/>
        <v>9370.301909120237</v>
      </c>
      <c r="AH525" s="27">
        <f t="shared" si="159"/>
        <v>2351494382.0587287</v>
      </c>
      <c r="AI525" s="21">
        <f t="shared" si="160"/>
        <v>0.5157536527636537</v>
      </c>
      <c r="AJ525" s="21">
        <f t="shared" si="161"/>
        <v>1.2385845027833282</v>
      </c>
      <c r="AK525" s="21">
        <f t="shared" si="162"/>
        <v>0.6120025962979562</v>
      </c>
      <c r="AL525" s="21">
        <f t="shared" si="163"/>
        <v>0.646178409607636</v>
      </c>
      <c r="AM525" s="21">
        <f t="shared" si="170"/>
        <v>2.4010000000000002</v>
      </c>
    </row>
    <row r="526" spans="1:39" ht="12.75">
      <c r="A526" s="12" t="s">
        <v>1093</v>
      </c>
      <c r="B526" s="13" t="s">
        <v>1094</v>
      </c>
      <c r="C526" s="14" t="s">
        <v>1090</v>
      </c>
      <c r="D526" s="15"/>
      <c r="E526" s="15"/>
      <c r="F526" s="33">
        <v>1633218303</v>
      </c>
      <c r="G526" s="31">
        <v>43.4</v>
      </c>
      <c r="H526" s="18">
        <f t="shared" si="164"/>
        <v>0.434</v>
      </c>
      <c r="I526" s="16">
        <v>19197846.97</v>
      </c>
      <c r="L526" s="16">
        <v>597330.14</v>
      </c>
      <c r="M526" s="19">
        <f t="shared" si="165"/>
        <v>19795177.11</v>
      </c>
      <c r="N526" s="16">
        <v>49163577</v>
      </c>
      <c r="Q526" s="19">
        <f t="shared" si="166"/>
        <v>49163577</v>
      </c>
      <c r="R526" s="16">
        <v>21375664.55</v>
      </c>
      <c r="T526" s="16">
        <v>1321483.67</v>
      </c>
      <c r="U526" s="20">
        <f t="shared" si="167"/>
        <v>22697148.22</v>
      </c>
      <c r="V526" s="19">
        <f t="shared" si="168"/>
        <v>91655902.33</v>
      </c>
      <c r="W526" s="21">
        <f t="shared" si="152"/>
        <v>1.3088063310786935</v>
      </c>
      <c r="X526" s="21">
        <f t="shared" si="169"/>
        <v>0.08091286189804596</v>
      </c>
      <c r="Y526" s="21">
        <f t="shared" si="153"/>
        <v>0</v>
      </c>
      <c r="Z526" s="21">
        <f t="shared" si="154"/>
        <v>1.3897191929767394</v>
      </c>
      <c r="AA526" s="22">
        <f t="shared" si="155"/>
        <v>3.010226918819927</v>
      </c>
      <c r="AB526" s="22">
        <f t="shared" si="156"/>
        <v>1.2120349786454725</v>
      </c>
      <c r="AC526" s="23"/>
      <c r="AD526" s="22">
        <f t="shared" si="157"/>
        <v>5.611981090442139</v>
      </c>
      <c r="AE526" s="32">
        <v>181230.74662748765</v>
      </c>
      <c r="AF526" s="25">
        <f t="shared" si="158"/>
        <v>10170.635230801712</v>
      </c>
      <c r="AH526" s="27">
        <f t="shared" si="159"/>
        <v>3763175813.364055</v>
      </c>
      <c r="AI526" s="21">
        <f t="shared" si="160"/>
        <v>0.526023180732135</v>
      </c>
      <c r="AJ526" s="21">
        <f t="shared" si="161"/>
        <v>1.3064384827678484</v>
      </c>
      <c r="AK526" s="21">
        <f t="shared" si="162"/>
        <v>0.5680219476881531</v>
      </c>
      <c r="AL526" s="21">
        <f t="shared" si="163"/>
        <v>0.603138129751905</v>
      </c>
      <c r="AM526" s="21">
        <f t="shared" si="170"/>
        <v>2.435</v>
      </c>
    </row>
    <row r="527" spans="1:39" ht="12.75">
      <c r="A527" s="12" t="s">
        <v>1095</v>
      </c>
      <c r="B527" s="13" t="s">
        <v>1096</v>
      </c>
      <c r="C527" s="14" t="s">
        <v>1090</v>
      </c>
      <c r="D527" s="15"/>
      <c r="E527" s="15"/>
      <c r="F527" s="33">
        <v>897432852</v>
      </c>
      <c r="G527" s="31">
        <v>13.88</v>
      </c>
      <c r="H527" s="18">
        <f t="shared" si="164"/>
        <v>0.1388</v>
      </c>
      <c r="I527" s="16">
        <v>32243598.150000002</v>
      </c>
      <c r="L527" s="16">
        <v>1021430.26</v>
      </c>
      <c r="M527" s="19">
        <f t="shared" si="165"/>
        <v>33265028.410000004</v>
      </c>
      <c r="N527" s="16">
        <v>52313124</v>
      </c>
      <c r="Q527" s="19">
        <f t="shared" si="166"/>
        <v>52313124</v>
      </c>
      <c r="R527" s="16">
        <v>126643279.25</v>
      </c>
      <c r="T527" s="16">
        <v>2245821.71</v>
      </c>
      <c r="U527" s="20">
        <f t="shared" si="167"/>
        <v>128889100.96</v>
      </c>
      <c r="V527" s="19">
        <f t="shared" si="168"/>
        <v>214467253.36999997</v>
      </c>
      <c r="W527" s="21">
        <f t="shared" si="152"/>
        <v>14.111727575803076</v>
      </c>
      <c r="X527" s="21">
        <f t="shared" si="169"/>
        <v>0.2502495540468581</v>
      </c>
      <c r="Y527" s="21">
        <f t="shared" si="153"/>
        <v>0</v>
      </c>
      <c r="Z527" s="21">
        <f t="shared" si="154"/>
        <v>14.361977129849931</v>
      </c>
      <c r="AA527" s="22">
        <f t="shared" si="155"/>
        <v>5.829196455580612</v>
      </c>
      <c r="AB527" s="22">
        <f t="shared" si="156"/>
        <v>3.706687172847112</v>
      </c>
      <c r="AC527" s="23"/>
      <c r="AD527" s="22">
        <f t="shared" si="157"/>
        <v>23.897860758277652</v>
      </c>
      <c r="AE527" s="32">
        <v>34738.554137178384</v>
      </c>
      <c r="AF527" s="25">
        <f t="shared" si="158"/>
        <v>8301.771297141791</v>
      </c>
      <c r="AH527" s="27">
        <f t="shared" si="159"/>
        <v>6465654553.31412</v>
      </c>
      <c r="AI527" s="21">
        <f t="shared" si="160"/>
        <v>0.5144881795911792</v>
      </c>
      <c r="AJ527" s="21">
        <f t="shared" si="161"/>
        <v>0.809092468034589</v>
      </c>
      <c r="AK527" s="21">
        <f t="shared" si="162"/>
        <v>1.958707787521467</v>
      </c>
      <c r="AL527" s="21">
        <f t="shared" si="163"/>
        <v>1.9934424256231709</v>
      </c>
      <c r="AM527" s="21">
        <f t="shared" si="170"/>
        <v>3.316</v>
      </c>
    </row>
    <row r="528" spans="1:39" ht="12.75">
      <c r="A528" s="12" t="s">
        <v>1097</v>
      </c>
      <c r="B528" s="13" t="s">
        <v>1098</v>
      </c>
      <c r="C528" s="14" t="s">
        <v>1090</v>
      </c>
      <c r="D528" s="15"/>
      <c r="E528" s="15"/>
      <c r="F528" s="33">
        <v>228324588</v>
      </c>
      <c r="G528" s="31">
        <v>20.95</v>
      </c>
      <c r="H528" s="18">
        <f t="shared" si="164"/>
        <v>0.2095</v>
      </c>
      <c r="I528" s="16">
        <v>5327821.28</v>
      </c>
      <c r="L528" s="16">
        <v>165071.13</v>
      </c>
      <c r="M528" s="19">
        <f t="shared" si="165"/>
        <v>5492892.41</v>
      </c>
      <c r="O528" s="16">
        <v>17312563</v>
      </c>
      <c r="Q528" s="19">
        <f t="shared" si="166"/>
        <v>17312563</v>
      </c>
      <c r="R528" s="16">
        <v>5760234.05</v>
      </c>
      <c r="T528" s="16">
        <v>366538.37</v>
      </c>
      <c r="U528" s="20">
        <f t="shared" si="167"/>
        <v>6126772.42</v>
      </c>
      <c r="V528" s="19">
        <f t="shared" si="168"/>
        <v>28932227.830000002</v>
      </c>
      <c r="W528" s="21">
        <f t="shared" si="152"/>
        <v>2.5228268669863976</v>
      </c>
      <c r="X528" s="21">
        <f t="shared" si="169"/>
        <v>0.16053390185029043</v>
      </c>
      <c r="Y528" s="21">
        <f t="shared" si="153"/>
        <v>0</v>
      </c>
      <c r="Z528" s="21">
        <f t="shared" si="154"/>
        <v>2.683360768836688</v>
      </c>
      <c r="AA528" s="22">
        <f t="shared" si="155"/>
        <v>7.582434792349215</v>
      </c>
      <c r="AB528" s="22">
        <f t="shared" si="156"/>
        <v>2.405738452487649</v>
      </c>
      <c r="AC528" s="23"/>
      <c r="AD528" s="22">
        <f t="shared" si="157"/>
        <v>12.671534013673552</v>
      </c>
      <c r="AE528" s="32">
        <v>84657.4305275876</v>
      </c>
      <c r="AF528" s="25">
        <f t="shared" si="158"/>
        <v>10727.39510440532</v>
      </c>
      <c r="AH528" s="27">
        <f t="shared" si="159"/>
        <v>1089854835.3221958</v>
      </c>
      <c r="AI528" s="21">
        <f t="shared" si="160"/>
        <v>0.5040022057961624</v>
      </c>
      <c r="AJ528" s="21">
        <f t="shared" si="161"/>
        <v>1.5885200889971605</v>
      </c>
      <c r="AK528" s="21">
        <f t="shared" si="162"/>
        <v>0.5285322286336502</v>
      </c>
      <c r="AL528" s="21">
        <f t="shared" si="163"/>
        <v>0.562164081071286</v>
      </c>
      <c r="AM528" s="21">
        <f t="shared" si="170"/>
        <v>2.6550000000000002</v>
      </c>
    </row>
    <row r="529" spans="1:39" ht="12.75">
      <c r="A529" s="12" t="s">
        <v>1099</v>
      </c>
      <c r="B529" s="13" t="s">
        <v>1100</v>
      </c>
      <c r="C529" s="14" t="s">
        <v>1090</v>
      </c>
      <c r="D529" s="15"/>
      <c r="E529" s="15"/>
      <c r="F529" s="33">
        <v>187683557</v>
      </c>
      <c r="G529" s="31">
        <v>29.28</v>
      </c>
      <c r="H529" s="18">
        <f t="shared" si="164"/>
        <v>0.2928</v>
      </c>
      <c r="I529" s="16">
        <v>3186852.4699999997</v>
      </c>
      <c r="L529" s="16">
        <v>98727.32</v>
      </c>
      <c r="M529" s="19">
        <f t="shared" si="165"/>
        <v>3285579.7899999996</v>
      </c>
      <c r="N529" s="16">
        <v>7417880</v>
      </c>
      <c r="Q529" s="19">
        <f t="shared" si="166"/>
        <v>7417880</v>
      </c>
      <c r="R529" s="16">
        <v>5580403.81</v>
      </c>
      <c r="T529" s="16">
        <v>216781</v>
      </c>
      <c r="U529" s="20">
        <f t="shared" si="167"/>
        <v>5797184.81</v>
      </c>
      <c r="V529" s="19">
        <f t="shared" si="168"/>
        <v>16500644.599999998</v>
      </c>
      <c r="W529" s="21">
        <f t="shared" si="152"/>
        <v>2.973304587359243</v>
      </c>
      <c r="X529" s="21">
        <f t="shared" si="169"/>
        <v>0.11550345883523509</v>
      </c>
      <c r="Y529" s="21">
        <f t="shared" si="153"/>
        <v>0</v>
      </c>
      <c r="Z529" s="21">
        <f t="shared" si="154"/>
        <v>3.088808046194478</v>
      </c>
      <c r="AA529" s="22">
        <f t="shared" si="155"/>
        <v>3.952333448156036</v>
      </c>
      <c r="AB529" s="22">
        <f t="shared" si="156"/>
        <v>1.7505954397486188</v>
      </c>
      <c r="AC529" s="23"/>
      <c r="AD529" s="22">
        <f t="shared" si="157"/>
        <v>8.791736934099132</v>
      </c>
      <c r="AE529" s="32">
        <v>102543.17315026697</v>
      </c>
      <c r="AF529" s="25">
        <f t="shared" si="158"/>
        <v>9015.326027249246</v>
      </c>
      <c r="AH529" s="27">
        <f t="shared" si="159"/>
        <v>640995754.7814207</v>
      </c>
      <c r="AI529" s="21">
        <f t="shared" si="160"/>
        <v>0.5125743447583956</v>
      </c>
      <c r="AJ529" s="21">
        <f t="shared" si="161"/>
        <v>1.1572432336200875</v>
      </c>
      <c r="AK529" s="21">
        <f t="shared" si="162"/>
        <v>0.8705835831787865</v>
      </c>
      <c r="AL529" s="21">
        <f t="shared" si="163"/>
        <v>0.9044029959257432</v>
      </c>
      <c r="AM529" s="21">
        <f t="shared" si="170"/>
        <v>2.574</v>
      </c>
    </row>
    <row r="530" spans="1:39" ht="12.75">
      <c r="A530" s="12" t="s">
        <v>1101</v>
      </c>
      <c r="B530" s="13" t="s">
        <v>1102</v>
      </c>
      <c r="C530" s="14" t="s">
        <v>1090</v>
      </c>
      <c r="D530" s="15"/>
      <c r="E530" s="15"/>
      <c r="F530" s="33">
        <v>895792362</v>
      </c>
      <c r="G530" s="31">
        <v>53.62</v>
      </c>
      <c r="H530" s="18">
        <f t="shared" si="164"/>
        <v>0.5362</v>
      </c>
      <c r="I530" s="16">
        <v>8387988.820000001</v>
      </c>
      <c r="L530" s="16">
        <v>260754.89</v>
      </c>
      <c r="M530" s="19">
        <f t="shared" si="165"/>
        <v>8648743.71</v>
      </c>
      <c r="N530" s="16">
        <v>26300994</v>
      </c>
      <c r="Q530" s="19">
        <f t="shared" si="166"/>
        <v>26300994</v>
      </c>
      <c r="R530" s="16">
        <v>28600000.26</v>
      </c>
      <c r="T530" s="16">
        <v>572158.74</v>
      </c>
      <c r="U530" s="20">
        <f t="shared" si="167"/>
        <v>29172159</v>
      </c>
      <c r="V530" s="19">
        <f t="shared" si="168"/>
        <v>64121896.71</v>
      </c>
      <c r="W530" s="21">
        <f t="shared" si="152"/>
        <v>3.192704188294921</v>
      </c>
      <c r="X530" s="21">
        <f t="shared" si="169"/>
        <v>0.06387180380982083</v>
      </c>
      <c r="Y530" s="21">
        <f t="shared" si="153"/>
        <v>0</v>
      </c>
      <c r="Z530" s="21">
        <f t="shared" si="154"/>
        <v>3.2565759921047417</v>
      </c>
      <c r="AA530" s="22">
        <f t="shared" si="155"/>
        <v>2.9360591935924543</v>
      </c>
      <c r="AB530" s="22">
        <f t="shared" si="156"/>
        <v>0.965485315223083</v>
      </c>
      <c r="AC530" s="23"/>
      <c r="AD530" s="22">
        <f t="shared" si="157"/>
        <v>7.158120500920279</v>
      </c>
      <c r="AE530" s="32">
        <v>122207.63311516009</v>
      </c>
      <c r="AF530" s="25">
        <f t="shared" si="158"/>
        <v>8747.769639705713</v>
      </c>
      <c r="AH530" s="27">
        <f t="shared" si="159"/>
        <v>1670631036.9265199</v>
      </c>
      <c r="AI530" s="21">
        <f t="shared" si="160"/>
        <v>0.5176932260226171</v>
      </c>
      <c r="AJ530" s="21">
        <f t="shared" si="161"/>
        <v>1.5743149396042742</v>
      </c>
      <c r="AK530" s="21">
        <f t="shared" si="162"/>
        <v>1.7119279857637368</v>
      </c>
      <c r="AL530" s="21">
        <f t="shared" si="163"/>
        <v>1.7461760469665626</v>
      </c>
      <c r="AM530" s="21">
        <f t="shared" si="170"/>
        <v>3.838</v>
      </c>
    </row>
    <row r="531" spans="1:39" ht="12.75">
      <c r="A531" s="12" t="s">
        <v>1103</v>
      </c>
      <c r="B531" s="13" t="s">
        <v>1104</v>
      </c>
      <c r="C531" s="14" t="s">
        <v>1090</v>
      </c>
      <c r="D531" s="15"/>
      <c r="E531" s="15"/>
      <c r="F531" s="33">
        <v>812433427</v>
      </c>
      <c r="G531" s="31">
        <v>59.4</v>
      </c>
      <c r="H531" s="18">
        <f t="shared" si="164"/>
        <v>0.594</v>
      </c>
      <c r="I531" s="16">
        <v>7301538.090000001</v>
      </c>
      <c r="L531" s="16">
        <v>225888.9</v>
      </c>
      <c r="M531" s="19">
        <f t="shared" si="165"/>
        <v>7527426.990000001</v>
      </c>
      <c r="N531" s="16">
        <v>17214954</v>
      </c>
      <c r="Q531" s="19">
        <f t="shared" si="166"/>
        <v>17214954</v>
      </c>
      <c r="R531" s="16">
        <v>10338171</v>
      </c>
      <c r="T531" s="16">
        <v>515596</v>
      </c>
      <c r="U531" s="20">
        <f t="shared" si="167"/>
        <v>10853767</v>
      </c>
      <c r="V531" s="19">
        <f t="shared" si="168"/>
        <v>35596147.99</v>
      </c>
      <c r="W531" s="21">
        <f t="shared" si="152"/>
        <v>1.2724945400357093</v>
      </c>
      <c r="X531" s="21">
        <f t="shared" si="169"/>
        <v>0.06346316914899663</v>
      </c>
      <c r="Y531" s="21">
        <f t="shared" si="153"/>
        <v>0</v>
      </c>
      <c r="Z531" s="21">
        <f t="shared" si="154"/>
        <v>1.335957709184706</v>
      </c>
      <c r="AA531" s="22">
        <f t="shared" si="155"/>
        <v>2.11893718646808</v>
      </c>
      <c r="AB531" s="22">
        <f t="shared" si="156"/>
        <v>0.9265284686519923</v>
      </c>
      <c r="AC531" s="23"/>
      <c r="AD531" s="22">
        <f t="shared" si="157"/>
        <v>4.381423364304778</v>
      </c>
      <c r="AE531" s="32">
        <v>177482.17821782178</v>
      </c>
      <c r="AF531" s="25">
        <f t="shared" si="158"/>
        <v>7776.245623912689</v>
      </c>
      <c r="AH531" s="27">
        <f t="shared" si="159"/>
        <v>1367733042.087542</v>
      </c>
      <c r="AI531" s="21">
        <f t="shared" si="160"/>
        <v>0.5503579103792834</v>
      </c>
      <c r="AJ531" s="21">
        <f t="shared" si="161"/>
        <v>1.2586486887620394</v>
      </c>
      <c r="AK531" s="21">
        <f t="shared" si="162"/>
        <v>0.7558617567812114</v>
      </c>
      <c r="AL531" s="21">
        <f t="shared" si="163"/>
        <v>0.7935588792557154</v>
      </c>
      <c r="AM531" s="21">
        <f t="shared" si="170"/>
        <v>2.6029999999999998</v>
      </c>
    </row>
    <row r="532" spans="1:39" ht="12.75">
      <c r="A532" s="12" t="s">
        <v>1105</v>
      </c>
      <c r="B532" s="13" t="s">
        <v>1106</v>
      </c>
      <c r="C532" s="14" t="s">
        <v>1090</v>
      </c>
      <c r="D532" s="15"/>
      <c r="E532" s="15"/>
      <c r="F532" s="33">
        <v>2736472074</v>
      </c>
      <c r="G532" s="31">
        <v>52.65</v>
      </c>
      <c r="H532" s="18">
        <f t="shared" si="164"/>
        <v>0.5265</v>
      </c>
      <c r="I532" s="16">
        <v>26348282.809999995</v>
      </c>
      <c r="L532" s="16">
        <v>817830.24</v>
      </c>
      <c r="M532" s="19">
        <f t="shared" si="165"/>
        <v>27166113.049999993</v>
      </c>
      <c r="N532" s="16">
        <v>80460810</v>
      </c>
      <c r="Q532" s="19">
        <f t="shared" si="166"/>
        <v>80460810</v>
      </c>
      <c r="R532" s="16">
        <v>52977111.67</v>
      </c>
      <c r="T532" s="16">
        <v>1795388.1</v>
      </c>
      <c r="U532" s="20">
        <f t="shared" si="167"/>
        <v>54772499.77</v>
      </c>
      <c r="V532" s="19">
        <f t="shared" si="168"/>
        <v>162399422.82000002</v>
      </c>
      <c r="W532" s="21">
        <f t="shared" si="152"/>
        <v>1.9359639067158996</v>
      </c>
      <c r="X532" s="21">
        <f t="shared" si="169"/>
        <v>0.06560958969976319</v>
      </c>
      <c r="Y532" s="21">
        <f t="shared" si="153"/>
        <v>0</v>
      </c>
      <c r="Z532" s="21">
        <f t="shared" si="154"/>
        <v>2.001573496415663</v>
      </c>
      <c r="AA532" s="22">
        <f t="shared" si="155"/>
        <v>2.9403117526570455</v>
      </c>
      <c r="AB532" s="22">
        <f t="shared" si="156"/>
        <v>0.992742199275957</v>
      </c>
      <c r="AC532" s="23"/>
      <c r="AD532" s="22">
        <f t="shared" si="157"/>
        <v>5.934627448348666</v>
      </c>
      <c r="AE532" s="32">
        <v>135843.054314368</v>
      </c>
      <c r="AF532" s="25">
        <f t="shared" si="158"/>
        <v>8061.779188015669</v>
      </c>
      <c r="AH532" s="27">
        <f t="shared" si="159"/>
        <v>5197477823.361824</v>
      </c>
      <c r="AI532" s="21">
        <f t="shared" si="160"/>
        <v>0.5226787679187913</v>
      </c>
      <c r="AJ532" s="21">
        <f t="shared" si="161"/>
        <v>1.5480741377739342</v>
      </c>
      <c r="AK532" s="21">
        <f t="shared" si="162"/>
        <v>1.019284996885921</v>
      </c>
      <c r="AL532" s="21">
        <f t="shared" si="163"/>
        <v>1.0538284458628464</v>
      </c>
      <c r="AM532" s="21">
        <f t="shared" si="170"/>
        <v>3.125</v>
      </c>
    </row>
    <row r="533" spans="1:39" ht="12.75">
      <c r="A533" s="12" t="s">
        <v>1107</v>
      </c>
      <c r="B533" s="13" t="s">
        <v>1108</v>
      </c>
      <c r="C533" s="14" t="s">
        <v>1090</v>
      </c>
      <c r="D533" s="15"/>
      <c r="E533" s="15"/>
      <c r="F533" s="33">
        <v>483153137</v>
      </c>
      <c r="G533" s="31">
        <v>28.69</v>
      </c>
      <c r="H533" s="18">
        <f t="shared" si="164"/>
        <v>0.2869</v>
      </c>
      <c r="I533" s="16">
        <v>8080152.23</v>
      </c>
      <c r="L533" s="16">
        <v>252490.91</v>
      </c>
      <c r="M533" s="19">
        <f t="shared" si="165"/>
        <v>8332643.140000001</v>
      </c>
      <c r="N533" s="16">
        <v>14351445</v>
      </c>
      <c r="Q533" s="19">
        <f t="shared" si="166"/>
        <v>14351445</v>
      </c>
      <c r="R533" s="16">
        <v>7882093.55</v>
      </c>
      <c r="T533" s="16">
        <v>559093</v>
      </c>
      <c r="U533" s="20">
        <f t="shared" si="167"/>
        <v>8441186.55</v>
      </c>
      <c r="V533" s="19">
        <f t="shared" si="168"/>
        <v>31125274.69</v>
      </c>
      <c r="W533" s="21">
        <f t="shared" si="152"/>
        <v>1.6313861892611494</v>
      </c>
      <c r="X533" s="21">
        <f t="shared" si="169"/>
        <v>0.11571755561218679</v>
      </c>
      <c r="Y533" s="21">
        <f t="shared" si="153"/>
        <v>0</v>
      </c>
      <c r="Z533" s="21">
        <f t="shared" si="154"/>
        <v>1.7471037448733362</v>
      </c>
      <c r="AA533" s="22">
        <f t="shared" si="155"/>
        <v>2.9703718968091892</v>
      </c>
      <c r="AB533" s="22">
        <f t="shared" si="156"/>
        <v>1.7246381119947072</v>
      </c>
      <c r="AC533" s="23"/>
      <c r="AD533" s="22">
        <f t="shared" si="157"/>
        <v>6.442113753677233</v>
      </c>
      <c r="AE533" s="32">
        <v>164605.26315789475</v>
      </c>
      <c r="AF533" s="25">
        <f t="shared" si="158"/>
        <v>10604.058297171341</v>
      </c>
      <c r="AH533" s="27">
        <f t="shared" si="159"/>
        <v>1684047183.6876962</v>
      </c>
      <c r="AI533" s="21">
        <f t="shared" si="160"/>
        <v>0.4947986743312814</v>
      </c>
      <c r="AJ533" s="21">
        <f t="shared" si="161"/>
        <v>0.8521996971945562</v>
      </c>
      <c r="AK533" s="21">
        <f t="shared" si="162"/>
        <v>0.4680446976990237</v>
      </c>
      <c r="AL533" s="21">
        <f t="shared" si="163"/>
        <v>0.5012440644041601</v>
      </c>
      <c r="AM533" s="21">
        <f t="shared" si="170"/>
        <v>1.8479999999999999</v>
      </c>
    </row>
    <row r="534" spans="1:39" ht="12.75">
      <c r="A534" s="12" t="s">
        <v>1109</v>
      </c>
      <c r="B534" s="13" t="s">
        <v>1110</v>
      </c>
      <c r="C534" s="14" t="s">
        <v>1090</v>
      </c>
      <c r="D534" s="15"/>
      <c r="E534" s="15"/>
      <c r="F534" s="33">
        <v>1290812412</v>
      </c>
      <c r="G534" s="31">
        <v>51.84</v>
      </c>
      <c r="H534" s="18">
        <f t="shared" si="164"/>
        <v>0.5184000000000001</v>
      </c>
      <c r="I534" s="16">
        <v>12034464.53</v>
      </c>
      <c r="L534" s="16">
        <v>374597.77</v>
      </c>
      <c r="M534" s="19">
        <f t="shared" si="165"/>
        <v>12409062.299999999</v>
      </c>
      <c r="N534" s="16">
        <v>32533073</v>
      </c>
      <c r="Q534" s="19">
        <f t="shared" si="166"/>
        <v>32533073</v>
      </c>
      <c r="R534" s="16">
        <v>11515428.12</v>
      </c>
      <c r="S534" s="16">
        <v>32245</v>
      </c>
      <c r="T534" s="16">
        <v>836468</v>
      </c>
      <c r="U534" s="20">
        <f t="shared" si="167"/>
        <v>12384141.12</v>
      </c>
      <c r="V534" s="19">
        <f t="shared" si="168"/>
        <v>57326276.42</v>
      </c>
      <c r="W534" s="21">
        <f t="shared" si="152"/>
        <v>0.8921070182582036</v>
      </c>
      <c r="X534" s="21">
        <f t="shared" si="169"/>
        <v>0.06480167003538234</v>
      </c>
      <c r="Y534" s="21">
        <f t="shared" si="153"/>
        <v>0.002498039196109</v>
      </c>
      <c r="Z534" s="21">
        <f t="shared" si="154"/>
        <v>0.959406727489695</v>
      </c>
      <c r="AA534" s="22">
        <f t="shared" si="155"/>
        <v>2.520356381574676</v>
      </c>
      <c r="AB534" s="22">
        <f t="shared" si="156"/>
        <v>0.9613373860244535</v>
      </c>
      <c r="AC534" s="23"/>
      <c r="AD534" s="22">
        <f t="shared" si="157"/>
        <v>4.441100495088825</v>
      </c>
      <c r="AE534" s="32">
        <v>286189.5279435703</v>
      </c>
      <c r="AF534" s="25">
        <f t="shared" si="158"/>
        <v>12709.96454239427</v>
      </c>
      <c r="AH534" s="27">
        <f t="shared" si="159"/>
        <v>2489993078.7037034</v>
      </c>
      <c r="AI534" s="21">
        <f t="shared" si="160"/>
        <v>0.49835730091507674</v>
      </c>
      <c r="AJ534" s="21">
        <f t="shared" si="161"/>
        <v>1.3065527482083121</v>
      </c>
      <c r="AK534" s="21">
        <f t="shared" si="162"/>
        <v>0.4624682782650528</v>
      </c>
      <c r="AL534" s="21">
        <f t="shared" si="163"/>
        <v>0.49735644753065794</v>
      </c>
      <c r="AM534" s="21">
        <f t="shared" si="170"/>
        <v>2.302</v>
      </c>
    </row>
    <row r="535" spans="1:39" ht="12.75">
      <c r="A535" s="12" t="s">
        <v>1111</v>
      </c>
      <c r="B535" s="13" t="s">
        <v>1112</v>
      </c>
      <c r="C535" s="14" t="s">
        <v>1090</v>
      </c>
      <c r="D535" s="15"/>
      <c r="E535" s="15"/>
      <c r="F535" s="33">
        <v>1235934146</v>
      </c>
      <c r="G535" s="31">
        <v>47.66</v>
      </c>
      <c r="H535" s="18">
        <f t="shared" si="164"/>
        <v>0.47659999999999997</v>
      </c>
      <c r="I535" s="16">
        <v>12568457.7</v>
      </c>
      <c r="L535" s="16">
        <v>392508.13</v>
      </c>
      <c r="M535" s="19">
        <f t="shared" si="165"/>
        <v>12960965.83</v>
      </c>
      <c r="N535" s="16">
        <v>23719740</v>
      </c>
      <c r="Q535" s="19">
        <f t="shared" si="166"/>
        <v>23719740</v>
      </c>
      <c r="R535" s="16">
        <v>51602175.63</v>
      </c>
      <c r="T535" s="16">
        <v>870495.72</v>
      </c>
      <c r="U535" s="20">
        <f t="shared" si="167"/>
        <v>52472671.35</v>
      </c>
      <c r="V535" s="19">
        <f t="shared" si="168"/>
        <v>89153377.17999999</v>
      </c>
      <c r="W535" s="21">
        <f t="shared" si="152"/>
        <v>4.175155755426471</v>
      </c>
      <c r="X535" s="21">
        <f t="shared" si="169"/>
        <v>0.0704322089342129</v>
      </c>
      <c r="Y535" s="21">
        <f t="shared" si="153"/>
        <v>0</v>
      </c>
      <c r="Z535" s="21">
        <f t="shared" si="154"/>
        <v>4.245587964360683</v>
      </c>
      <c r="AA535" s="22">
        <f t="shared" si="155"/>
        <v>1.9191750690574414</v>
      </c>
      <c r="AB535" s="22">
        <f t="shared" si="156"/>
        <v>1.048677704386363</v>
      </c>
      <c r="AC535" s="23"/>
      <c r="AD535" s="22">
        <f t="shared" si="157"/>
        <v>7.213440737804487</v>
      </c>
      <c r="AE535" s="32">
        <v>110818.8148107873</v>
      </c>
      <c r="AF535" s="25">
        <f t="shared" si="158"/>
        <v>7993.849532713444</v>
      </c>
      <c r="AH535" s="27">
        <f t="shared" si="159"/>
        <v>2593231527.486362</v>
      </c>
      <c r="AI535" s="21">
        <f t="shared" si="160"/>
        <v>0.4997997939105406</v>
      </c>
      <c r="AJ535" s="21">
        <f t="shared" si="161"/>
        <v>0.9146788379127765</v>
      </c>
      <c r="AK535" s="21">
        <f t="shared" si="162"/>
        <v>1.9898792330362558</v>
      </c>
      <c r="AL535" s="21">
        <f t="shared" si="163"/>
        <v>2.0234472238143018</v>
      </c>
      <c r="AM535" s="21">
        <f t="shared" si="170"/>
        <v>3.438</v>
      </c>
    </row>
    <row r="536" spans="1:39" ht="12.75">
      <c r="A536" s="12" t="s">
        <v>1113</v>
      </c>
      <c r="B536" s="13" t="s">
        <v>1114</v>
      </c>
      <c r="C536" s="14" t="s">
        <v>1090</v>
      </c>
      <c r="D536" s="15"/>
      <c r="E536" s="15"/>
      <c r="F536" s="33">
        <v>1455199564</v>
      </c>
      <c r="G536" s="31">
        <v>53.78</v>
      </c>
      <c r="H536" s="18">
        <f t="shared" si="164"/>
        <v>0.5378000000000001</v>
      </c>
      <c r="I536" s="16">
        <v>13756454.57</v>
      </c>
      <c r="L536" s="16">
        <v>427701.55</v>
      </c>
      <c r="M536" s="19">
        <f t="shared" si="165"/>
        <v>14184156.120000001</v>
      </c>
      <c r="N536" s="16">
        <v>39365157</v>
      </c>
      <c r="Q536" s="19">
        <f t="shared" si="166"/>
        <v>39365157</v>
      </c>
      <c r="R536" s="16">
        <v>33494381</v>
      </c>
      <c r="T536" s="16">
        <v>947448</v>
      </c>
      <c r="U536" s="20">
        <f t="shared" si="167"/>
        <v>34441829</v>
      </c>
      <c r="V536" s="19">
        <f t="shared" si="168"/>
        <v>87991142.12</v>
      </c>
      <c r="W536" s="21">
        <f t="shared" si="152"/>
        <v>2.301703617057983</v>
      </c>
      <c r="X536" s="21">
        <f t="shared" si="169"/>
        <v>0.06510777101909578</v>
      </c>
      <c r="Y536" s="21">
        <f t="shared" si="153"/>
        <v>0</v>
      </c>
      <c r="Z536" s="21">
        <f t="shared" si="154"/>
        <v>2.3668113880770787</v>
      </c>
      <c r="AA536" s="22">
        <f t="shared" si="155"/>
        <v>2.7051380424960048</v>
      </c>
      <c r="AB536" s="22">
        <f t="shared" si="156"/>
        <v>0.9747224003428854</v>
      </c>
      <c r="AC536" s="23"/>
      <c r="AD536" s="22">
        <f t="shared" si="157"/>
        <v>6.04667183091597</v>
      </c>
      <c r="AE536" s="32">
        <v>132276.3923275745</v>
      </c>
      <c r="AF536" s="25">
        <f t="shared" si="158"/>
        <v>7998.31935382334</v>
      </c>
      <c r="AH536" s="27">
        <f t="shared" si="159"/>
        <v>2705837791.0003715</v>
      </c>
      <c r="AI536" s="21">
        <f t="shared" si="160"/>
        <v>0.5242057069044037</v>
      </c>
      <c r="AJ536" s="21">
        <f t="shared" si="161"/>
        <v>1.4548232392543519</v>
      </c>
      <c r="AK536" s="21">
        <f t="shared" si="162"/>
        <v>1.2378562052537834</v>
      </c>
      <c r="AL536" s="21">
        <f t="shared" si="163"/>
        <v>1.2728711645078532</v>
      </c>
      <c r="AM536" s="21">
        <f t="shared" si="170"/>
        <v>3.252</v>
      </c>
    </row>
    <row r="537" spans="1:39" ht="12.75">
      <c r="A537" s="12" t="s">
        <v>1115</v>
      </c>
      <c r="B537" s="13" t="s">
        <v>1116</v>
      </c>
      <c r="C537" s="14" t="s">
        <v>1090</v>
      </c>
      <c r="D537" s="15"/>
      <c r="E537" s="15"/>
      <c r="F537" s="33">
        <v>773746811</v>
      </c>
      <c r="G537" s="31">
        <v>59.78</v>
      </c>
      <c r="H537" s="18">
        <f t="shared" si="164"/>
        <v>0.5978</v>
      </c>
      <c r="I537" s="16">
        <v>6509841.02</v>
      </c>
      <c r="L537" s="16">
        <v>202121.22</v>
      </c>
      <c r="M537" s="19">
        <f t="shared" si="165"/>
        <v>6711962.239999999</v>
      </c>
      <c r="N537" s="16">
        <v>23438800</v>
      </c>
      <c r="Q537" s="19">
        <f t="shared" si="166"/>
        <v>23438800</v>
      </c>
      <c r="R537" s="16">
        <v>29073904.51</v>
      </c>
      <c r="T537" s="16">
        <v>447626.74</v>
      </c>
      <c r="U537" s="20">
        <f t="shared" si="167"/>
        <v>29521531.25</v>
      </c>
      <c r="V537" s="19">
        <f t="shared" si="168"/>
        <v>59672293.489999995</v>
      </c>
      <c r="W537" s="21">
        <f t="shared" si="152"/>
        <v>3.757547571979589</v>
      </c>
      <c r="X537" s="21">
        <f t="shared" si="169"/>
        <v>0.05785183649693905</v>
      </c>
      <c r="Y537" s="21">
        <f t="shared" si="153"/>
        <v>0</v>
      </c>
      <c r="Z537" s="21">
        <f t="shared" si="154"/>
        <v>3.8153994084765284</v>
      </c>
      <c r="AA537" s="22">
        <f t="shared" si="155"/>
        <v>3.029259657911534</v>
      </c>
      <c r="AB537" s="22">
        <f t="shared" si="156"/>
        <v>0.8674623461549877</v>
      </c>
      <c r="AC537" s="23"/>
      <c r="AD537" s="22">
        <f t="shared" si="157"/>
        <v>7.712121412543049</v>
      </c>
      <c r="AE537" s="32">
        <v>118769.63928709802</v>
      </c>
      <c r="AF537" s="25">
        <f t="shared" si="158"/>
        <v>9159.658783060428</v>
      </c>
      <c r="AH537" s="27">
        <f t="shared" si="159"/>
        <v>1294323872.5326197</v>
      </c>
      <c r="AI537" s="21">
        <f t="shared" si="160"/>
        <v>0.5185689905314517</v>
      </c>
      <c r="AJ537" s="21">
        <f t="shared" si="161"/>
        <v>1.8108914234995146</v>
      </c>
      <c r="AK537" s="21">
        <f t="shared" si="162"/>
        <v>2.2462619385293983</v>
      </c>
      <c r="AL537" s="21">
        <f t="shared" si="163"/>
        <v>2.2808457663872685</v>
      </c>
      <c r="AM537" s="21">
        <f t="shared" si="170"/>
        <v>4.611000000000001</v>
      </c>
    </row>
    <row r="538" spans="1:39" ht="12.75">
      <c r="A538" s="12" t="s">
        <v>1117</v>
      </c>
      <c r="B538" s="13" t="s">
        <v>1118</v>
      </c>
      <c r="C538" s="14" t="s">
        <v>1090</v>
      </c>
      <c r="D538" s="15"/>
      <c r="E538" s="15"/>
      <c r="F538" s="33">
        <v>285450474</v>
      </c>
      <c r="G538" s="31">
        <v>27.97</v>
      </c>
      <c r="H538" s="18">
        <f t="shared" si="164"/>
        <v>0.2797</v>
      </c>
      <c r="I538" s="16">
        <v>5123109.49</v>
      </c>
      <c r="L538" s="16">
        <v>159414.99</v>
      </c>
      <c r="M538" s="19">
        <f t="shared" si="165"/>
        <v>5282524.48</v>
      </c>
      <c r="N538" s="16">
        <v>18370800</v>
      </c>
      <c r="Q538" s="19">
        <f t="shared" si="166"/>
        <v>18370800</v>
      </c>
      <c r="R538" s="16">
        <v>11402844</v>
      </c>
      <c r="T538" s="16">
        <v>354330.71</v>
      </c>
      <c r="U538" s="20">
        <f t="shared" si="167"/>
        <v>11757174.71</v>
      </c>
      <c r="V538" s="19">
        <f t="shared" si="168"/>
        <v>35410499.19</v>
      </c>
      <c r="W538" s="21">
        <f t="shared" si="152"/>
        <v>3.994683855385716</v>
      </c>
      <c r="X538" s="21">
        <f t="shared" si="169"/>
        <v>0.12413036315364466</v>
      </c>
      <c r="Y538" s="21">
        <f t="shared" si="153"/>
        <v>0</v>
      </c>
      <c r="Z538" s="21">
        <f t="shared" si="154"/>
        <v>4.11881421853936</v>
      </c>
      <c r="AA538" s="22">
        <f t="shared" si="155"/>
        <v>6.435722366325446</v>
      </c>
      <c r="AB538" s="22">
        <f t="shared" si="156"/>
        <v>1.850592295740942</v>
      </c>
      <c r="AC538" s="23"/>
      <c r="AD538" s="22">
        <f t="shared" si="157"/>
        <v>12.405128880605746</v>
      </c>
      <c r="AE538" s="32">
        <v>70470.63482466748</v>
      </c>
      <c r="AF538" s="25">
        <f t="shared" si="158"/>
        <v>8741.973072981036</v>
      </c>
      <c r="AH538" s="27">
        <f t="shared" si="159"/>
        <v>1020559435.1090454</v>
      </c>
      <c r="AI538" s="21">
        <f t="shared" si="160"/>
        <v>0.5176106651187414</v>
      </c>
      <c r="AJ538" s="21">
        <f t="shared" si="161"/>
        <v>1.800071545861227</v>
      </c>
      <c r="AK538" s="21">
        <f t="shared" si="162"/>
        <v>1.1173130743513848</v>
      </c>
      <c r="AL538" s="21">
        <f t="shared" si="163"/>
        <v>1.152032336925459</v>
      </c>
      <c r="AM538" s="21">
        <f t="shared" si="170"/>
        <v>3.4699999999999998</v>
      </c>
    </row>
    <row r="539" spans="1:39" ht="12.75">
      <c r="A539" s="12" t="s">
        <v>1119</v>
      </c>
      <c r="B539" s="13" t="s">
        <v>1120</v>
      </c>
      <c r="C539" s="14" t="s">
        <v>1090</v>
      </c>
      <c r="D539" s="15"/>
      <c r="E539" s="15"/>
      <c r="F539" s="33">
        <v>989046657</v>
      </c>
      <c r="G539" s="31">
        <v>25.64</v>
      </c>
      <c r="H539" s="18">
        <f t="shared" si="164"/>
        <v>0.2564</v>
      </c>
      <c r="I539" s="16">
        <v>18610474.55</v>
      </c>
      <c r="L539" s="16">
        <v>578153.33</v>
      </c>
      <c r="M539" s="19">
        <f t="shared" si="165"/>
        <v>19188627.88</v>
      </c>
      <c r="O539" s="16">
        <v>60199538</v>
      </c>
      <c r="Q539" s="19">
        <f t="shared" si="166"/>
        <v>60199538</v>
      </c>
      <c r="R539" s="16">
        <v>14624851.8</v>
      </c>
      <c r="S539" s="16">
        <v>197809.33</v>
      </c>
      <c r="T539" s="16">
        <v>1284694</v>
      </c>
      <c r="U539" s="20">
        <f t="shared" si="167"/>
        <v>16107355.13</v>
      </c>
      <c r="V539" s="19">
        <f t="shared" si="168"/>
        <v>95495521.00999999</v>
      </c>
      <c r="W539" s="21">
        <f t="shared" si="152"/>
        <v>1.478681687713343</v>
      </c>
      <c r="X539" s="21">
        <f t="shared" si="169"/>
        <v>0.12989215330819323</v>
      </c>
      <c r="Y539" s="21">
        <f t="shared" si="153"/>
        <v>0.01999999985844955</v>
      </c>
      <c r="Z539" s="21">
        <f t="shared" si="154"/>
        <v>1.628573840879986</v>
      </c>
      <c r="AA539" s="22">
        <f t="shared" si="155"/>
        <v>6.086622665769751</v>
      </c>
      <c r="AB539" s="22">
        <f t="shared" si="156"/>
        <v>1.94011351680854</v>
      </c>
      <c r="AC539" s="23"/>
      <c r="AD539" s="22">
        <f t="shared" si="157"/>
        <v>9.655310023458275</v>
      </c>
      <c r="AE539" s="32">
        <v>121750.57345712725</v>
      </c>
      <c r="AF539" s="25">
        <f t="shared" si="158"/>
        <v>11755.39532262394</v>
      </c>
      <c r="AH539" s="27">
        <f t="shared" si="159"/>
        <v>3857436259.7503896</v>
      </c>
      <c r="AI539" s="21">
        <f t="shared" si="160"/>
        <v>0.49744510570970973</v>
      </c>
      <c r="AJ539" s="21">
        <f t="shared" si="161"/>
        <v>1.5606100515033643</v>
      </c>
      <c r="AK539" s="21">
        <f t="shared" si="162"/>
        <v>0.3791339847297012</v>
      </c>
      <c r="AL539" s="21">
        <f t="shared" si="163"/>
        <v>0.41756633280162847</v>
      </c>
      <c r="AM539" s="21">
        <f t="shared" si="170"/>
        <v>2.476</v>
      </c>
    </row>
    <row r="540" spans="1:39" ht="12.75">
      <c r="A540" s="12" t="s">
        <v>1121</v>
      </c>
      <c r="B540" s="13" t="s">
        <v>293</v>
      </c>
      <c r="C540" s="14" t="s">
        <v>1090</v>
      </c>
      <c r="D540" s="15"/>
      <c r="E540" s="15"/>
      <c r="F540" s="33">
        <v>1107981757</v>
      </c>
      <c r="G540" s="31">
        <v>44.23</v>
      </c>
      <c r="H540" s="18">
        <f t="shared" si="164"/>
        <v>0.44229999999999997</v>
      </c>
      <c r="I540" s="16">
        <v>13096465.87</v>
      </c>
      <c r="L540" s="16">
        <v>406754.76</v>
      </c>
      <c r="M540" s="19">
        <f t="shared" si="165"/>
        <v>13503220.629999999</v>
      </c>
      <c r="N540" s="16">
        <v>34672385</v>
      </c>
      <c r="Q540" s="19">
        <f t="shared" si="166"/>
        <v>34672385</v>
      </c>
      <c r="R540" s="16">
        <v>21508595.47</v>
      </c>
      <c r="T540" s="16">
        <v>898503.95</v>
      </c>
      <c r="U540" s="20">
        <f t="shared" si="167"/>
        <v>22407099.419999998</v>
      </c>
      <c r="V540" s="19">
        <f t="shared" si="168"/>
        <v>70582705.05</v>
      </c>
      <c r="W540" s="21">
        <f t="shared" si="152"/>
        <v>1.9412409395834482</v>
      </c>
      <c r="X540" s="21">
        <f t="shared" si="169"/>
        <v>0.08109374945241088</v>
      </c>
      <c r="Y540" s="21">
        <f t="shared" si="153"/>
        <v>0</v>
      </c>
      <c r="Z540" s="21">
        <f t="shared" si="154"/>
        <v>2.0223346890358593</v>
      </c>
      <c r="AA540" s="22">
        <f t="shared" si="155"/>
        <v>3.1293281483153517</v>
      </c>
      <c r="AB540" s="22">
        <f t="shared" si="156"/>
        <v>1.2187222889446907</v>
      </c>
      <c r="AC540" s="23"/>
      <c r="AD540" s="22">
        <f t="shared" si="157"/>
        <v>6.370385126295901</v>
      </c>
      <c r="AE540" s="32">
        <v>159321.48985143335</v>
      </c>
      <c r="AF540" s="25">
        <f t="shared" si="158"/>
        <v>10149.392492488743</v>
      </c>
      <c r="AH540" s="27">
        <f t="shared" si="159"/>
        <v>2505045799.2312913</v>
      </c>
      <c r="AI540" s="21">
        <f t="shared" si="160"/>
        <v>0.5390408684002366</v>
      </c>
      <c r="AJ540" s="21">
        <f t="shared" si="161"/>
        <v>1.38410183999988</v>
      </c>
      <c r="AK540" s="21">
        <f t="shared" si="162"/>
        <v>0.8586108675777591</v>
      </c>
      <c r="AL540" s="21">
        <f t="shared" si="163"/>
        <v>0.8944786329605603</v>
      </c>
      <c r="AM540" s="21">
        <f t="shared" si="170"/>
        <v>2.817</v>
      </c>
    </row>
    <row r="541" spans="1:39" ht="12.75">
      <c r="A541" s="12" t="s">
        <v>1122</v>
      </c>
      <c r="B541" s="13" t="s">
        <v>1123</v>
      </c>
      <c r="C541" s="14" t="s">
        <v>1090</v>
      </c>
      <c r="D541" s="15"/>
      <c r="E541" s="15"/>
      <c r="F541" s="33">
        <v>3125272517</v>
      </c>
      <c r="G541" s="31">
        <v>46.33</v>
      </c>
      <c r="H541" s="18">
        <f t="shared" si="164"/>
        <v>0.4633</v>
      </c>
      <c r="I541" s="16">
        <v>33419316.560000002</v>
      </c>
      <c r="L541" s="16">
        <v>1037722.92</v>
      </c>
      <c r="M541" s="19">
        <f t="shared" si="165"/>
        <v>34457039.480000004</v>
      </c>
      <c r="N541" s="16">
        <v>59959559.5</v>
      </c>
      <c r="P541" s="16">
        <v>4291118</v>
      </c>
      <c r="Q541" s="19">
        <f t="shared" si="166"/>
        <v>64250677.5</v>
      </c>
      <c r="R541" s="16">
        <v>25925905</v>
      </c>
      <c r="T541" s="16">
        <v>2285677</v>
      </c>
      <c r="U541" s="20">
        <f t="shared" si="167"/>
        <v>28211582</v>
      </c>
      <c r="V541" s="19">
        <f t="shared" si="168"/>
        <v>126919298.98</v>
      </c>
      <c r="W541" s="21">
        <f t="shared" si="152"/>
        <v>0.8295566181501093</v>
      </c>
      <c r="X541" s="21">
        <f t="shared" si="169"/>
        <v>0.07313528620518696</v>
      </c>
      <c r="Y541" s="21">
        <f t="shared" si="153"/>
        <v>0</v>
      </c>
      <c r="Z541" s="21">
        <f t="shared" si="154"/>
        <v>0.9026919043552963</v>
      </c>
      <c r="AA541" s="22">
        <f t="shared" si="155"/>
        <v>2.055842399358993</v>
      </c>
      <c r="AB541" s="22">
        <f t="shared" si="156"/>
        <v>1.1025291168232547</v>
      </c>
      <c r="AC541" s="23"/>
      <c r="AD541" s="22">
        <f t="shared" si="157"/>
        <v>4.061063420537544</v>
      </c>
      <c r="AE541" s="32">
        <v>404312.34905812267</v>
      </c>
      <c r="AF541" s="25">
        <f t="shared" si="158"/>
        <v>16419.380912315493</v>
      </c>
      <c r="AH541" s="27">
        <f t="shared" si="159"/>
        <v>6745677783.293762</v>
      </c>
      <c r="AI541" s="21">
        <f t="shared" si="160"/>
        <v>0.510801739824214</v>
      </c>
      <c r="AJ541" s="21">
        <f t="shared" si="161"/>
        <v>0.9524717836230215</v>
      </c>
      <c r="AK541" s="21">
        <f t="shared" si="162"/>
        <v>0.38433358118894567</v>
      </c>
      <c r="AL541" s="21">
        <f t="shared" si="163"/>
        <v>0.4182171592878088</v>
      </c>
      <c r="AM541" s="21">
        <f t="shared" si="170"/>
        <v>1.881</v>
      </c>
    </row>
    <row r="542" spans="1:39" ht="12.75">
      <c r="A542" s="12" t="s">
        <v>1124</v>
      </c>
      <c r="B542" s="13" t="s">
        <v>607</v>
      </c>
      <c r="C542" s="14" t="s">
        <v>1090</v>
      </c>
      <c r="D542" s="15"/>
      <c r="E542" s="15"/>
      <c r="F542" s="33">
        <v>1025014244</v>
      </c>
      <c r="G542" s="31">
        <v>16.81</v>
      </c>
      <c r="H542" s="18">
        <f t="shared" si="164"/>
        <v>0.1681</v>
      </c>
      <c r="I542" s="16">
        <v>30796011.81</v>
      </c>
      <c r="L542" s="16">
        <v>956534.63</v>
      </c>
      <c r="M542" s="19">
        <f t="shared" si="165"/>
        <v>31752546.439999998</v>
      </c>
      <c r="N542" s="16">
        <v>82919685</v>
      </c>
      <c r="Q542" s="19">
        <f t="shared" si="166"/>
        <v>82919685</v>
      </c>
      <c r="R542" s="16">
        <v>63600389.43</v>
      </c>
      <c r="T542" s="16">
        <v>2126712.42</v>
      </c>
      <c r="U542" s="20">
        <f t="shared" si="167"/>
        <v>65727101.85</v>
      </c>
      <c r="V542" s="19">
        <f t="shared" si="168"/>
        <v>180399333.29</v>
      </c>
      <c r="W542" s="21">
        <f t="shared" si="152"/>
        <v>6.204829816004001</v>
      </c>
      <c r="X542" s="21">
        <f t="shared" si="169"/>
        <v>0.20748125525560987</v>
      </c>
      <c r="Y542" s="21">
        <f t="shared" si="153"/>
        <v>0</v>
      </c>
      <c r="Z542" s="21">
        <f t="shared" si="154"/>
        <v>6.4123110712596105</v>
      </c>
      <c r="AA542" s="22">
        <f t="shared" si="155"/>
        <v>8.089612947856752</v>
      </c>
      <c r="AB542" s="22">
        <f t="shared" si="156"/>
        <v>3.0977663604058168</v>
      </c>
      <c r="AC542" s="23"/>
      <c r="AD542" s="22">
        <f t="shared" si="157"/>
        <v>17.59969037952218</v>
      </c>
      <c r="AE542" s="32">
        <v>45765.501237623765</v>
      </c>
      <c r="AF542" s="25">
        <f t="shared" si="158"/>
        <v>8054.586518458174</v>
      </c>
      <c r="AH542" s="27">
        <f t="shared" si="159"/>
        <v>6097645710.886377</v>
      </c>
      <c r="AI542" s="21">
        <f t="shared" si="160"/>
        <v>0.5207345251842178</v>
      </c>
      <c r="AJ542" s="21">
        <f t="shared" si="161"/>
        <v>1.35986393653472</v>
      </c>
      <c r="AK542" s="21">
        <f t="shared" si="162"/>
        <v>1.0430318920702726</v>
      </c>
      <c r="AL542" s="21">
        <f t="shared" si="163"/>
        <v>1.0779094910787406</v>
      </c>
      <c r="AM542" s="21">
        <f t="shared" si="170"/>
        <v>2.9590000000000005</v>
      </c>
    </row>
    <row r="543" spans="1:39" ht="12.75">
      <c r="A543" s="12" t="s">
        <v>1125</v>
      </c>
      <c r="B543" s="13" t="s">
        <v>1126</v>
      </c>
      <c r="C543" s="14" t="s">
        <v>1090</v>
      </c>
      <c r="D543" s="15"/>
      <c r="E543" s="15"/>
      <c r="F543" s="33">
        <v>1858310540</v>
      </c>
      <c r="G543" s="31">
        <v>25.6</v>
      </c>
      <c r="H543" s="18">
        <f t="shared" si="164"/>
        <v>0.256</v>
      </c>
      <c r="I543" s="16">
        <v>34114076.81</v>
      </c>
      <c r="L543" s="16">
        <v>1068022.7</v>
      </c>
      <c r="M543" s="19">
        <f t="shared" si="165"/>
        <v>35182099.510000005</v>
      </c>
      <c r="N543" s="16">
        <v>88912602</v>
      </c>
      <c r="Q543" s="19">
        <f t="shared" si="166"/>
        <v>88912602</v>
      </c>
      <c r="R543" s="16">
        <v>25575170.43</v>
      </c>
      <c r="T543" s="16">
        <v>2391811</v>
      </c>
      <c r="U543" s="20">
        <f t="shared" si="167"/>
        <v>27966981.43</v>
      </c>
      <c r="V543" s="19">
        <f t="shared" si="168"/>
        <v>152061682.94</v>
      </c>
      <c r="W543" s="21">
        <f t="shared" si="152"/>
        <v>1.3762592354451157</v>
      </c>
      <c r="X543" s="21">
        <f t="shared" si="169"/>
        <v>0.12870889706087552</v>
      </c>
      <c r="Y543" s="21">
        <f t="shared" si="153"/>
        <v>0</v>
      </c>
      <c r="Z543" s="21">
        <f t="shared" si="154"/>
        <v>1.5049681325059912</v>
      </c>
      <c r="AA543" s="22">
        <f t="shared" si="155"/>
        <v>4.78459332206123</v>
      </c>
      <c r="AB543" s="22">
        <f t="shared" si="156"/>
        <v>1.8932303698820974</v>
      </c>
      <c r="AC543" s="23"/>
      <c r="AD543" s="22">
        <f t="shared" si="157"/>
        <v>8.18279182444932</v>
      </c>
      <c r="AE543" s="32">
        <v>180624.76584622086</v>
      </c>
      <c r="AF543" s="25">
        <f t="shared" si="158"/>
        <v>14780.148572595288</v>
      </c>
      <c r="AH543" s="27">
        <f t="shared" si="159"/>
        <v>7259025546.875</v>
      </c>
      <c r="AI543" s="21">
        <f t="shared" si="160"/>
        <v>0.48466697468981695</v>
      </c>
      <c r="AJ543" s="21">
        <f t="shared" si="161"/>
        <v>1.2248558904476752</v>
      </c>
      <c r="AK543" s="21">
        <f t="shared" si="162"/>
        <v>0.3523223642739496</v>
      </c>
      <c r="AL543" s="21">
        <f t="shared" si="163"/>
        <v>0.38527184192153374</v>
      </c>
      <c r="AM543" s="21">
        <f t="shared" si="170"/>
        <v>2.0949999999999998</v>
      </c>
    </row>
    <row r="544" spans="1:39" ht="12.75">
      <c r="A544" s="12" t="s">
        <v>1127</v>
      </c>
      <c r="B544" s="13" t="s">
        <v>1128</v>
      </c>
      <c r="C544" s="14" t="s">
        <v>1090</v>
      </c>
      <c r="D544" s="15"/>
      <c r="E544" s="15"/>
      <c r="F544" s="33">
        <v>1388204</v>
      </c>
      <c r="G544" s="31">
        <v>8.36</v>
      </c>
      <c r="H544" s="18">
        <f t="shared" si="164"/>
        <v>0.0836</v>
      </c>
      <c r="I544" s="16">
        <v>80415.84999999999</v>
      </c>
      <c r="L544" s="16">
        <v>2485.1</v>
      </c>
      <c r="M544" s="19">
        <f t="shared" si="165"/>
        <v>82900.95</v>
      </c>
      <c r="N544" s="16">
        <v>1496973</v>
      </c>
      <c r="Q544" s="19">
        <f t="shared" si="166"/>
        <v>1496973</v>
      </c>
      <c r="R544" s="16">
        <v>1380561</v>
      </c>
      <c r="U544" s="20">
        <f t="shared" si="167"/>
        <v>1380561</v>
      </c>
      <c r="V544" s="19">
        <f t="shared" si="168"/>
        <v>2960434.95</v>
      </c>
      <c r="W544" s="21">
        <f t="shared" si="152"/>
        <v>99.44943250415645</v>
      </c>
      <c r="X544" s="21">
        <f t="shared" si="169"/>
        <v>0</v>
      </c>
      <c r="Y544" s="21">
        <f t="shared" si="153"/>
        <v>0</v>
      </c>
      <c r="Z544" s="21">
        <f t="shared" si="154"/>
        <v>99.44943250415645</v>
      </c>
      <c r="AA544" s="22">
        <f t="shared" si="155"/>
        <v>107.83523170946057</v>
      </c>
      <c r="AB544" s="22">
        <f t="shared" si="156"/>
        <v>5.97181322053531</v>
      </c>
      <c r="AC544" s="23"/>
      <c r="AD544" s="22">
        <f t="shared" si="157"/>
        <v>213.25647743415232</v>
      </c>
      <c r="AE544" s="32">
        <v>1551.3748191027496</v>
      </c>
      <c r="AF544" s="25">
        <f t="shared" si="158"/>
        <v>3308.4072910189766</v>
      </c>
      <c r="AH544" s="27">
        <f t="shared" si="159"/>
        <v>16605311.00478469</v>
      </c>
      <c r="AI544" s="21">
        <f t="shared" si="160"/>
        <v>0.49924358523675183</v>
      </c>
      <c r="AJ544" s="21">
        <f t="shared" si="161"/>
        <v>9.015025370910903</v>
      </c>
      <c r="AK544" s="21">
        <f t="shared" si="162"/>
        <v>8.313972557347478</v>
      </c>
      <c r="AL544" s="21">
        <f t="shared" si="163"/>
        <v>8.313972557347478</v>
      </c>
      <c r="AM544" s="21">
        <f t="shared" si="170"/>
        <v>17.828000000000003</v>
      </c>
    </row>
    <row r="545" spans="1:39" ht="12.75">
      <c r="A545" s="12" t="s">
        <v>1129</v>
      </c>
      <c r="B545" s="13" t="s">
        <v>1130</v>
      </c>
      <c r="C545" s="14" t="s">
        <v>1131</v>
      </c>
      <c r="D545" s="15"/>
      <c r="E545" s="15"/>
      <c r="F545" s="33">
        <v>535111651</v>
      </c>
      <c r="G545" s="31">
        <v>93.21</v>
      </c>
      <c r="H545" s="18">
        <f t="shared" si="164"/>
        <v>0.9320999999999999</v>
      </c>
      <c r="I545" s="16">
        <v>3468890.38</v>
      </c>
      <c r="J545" s="16">
        <v>284343.45</v>
      </c>
      <c r="L545" s="16">
        <v>253131.9</v>
      </c>
      <c r="M545" s="19">
        <f t="shared" si="165"/>
        <v>4006365.73</v>
      </c>
      <c r="N545" s="16">
        <v>7948020</v>
      </c>
      <c r="Q545" s="19">
        <f t="shared" si="166"/>
        <v>7948020</v>
      </c>
      <c r="R545" s="16">
        <v>1934449.53</v>
      </c>
      <c r="S545" s="16">
        <v>107022.33</v>
      </c>
      <c r="U545" s="20">
        <f t="shared" si="167"/>
        <v>2041471.86</v>
      </c>
      <c r="V545" s="19">
        <f t="shared" si="168"/>
        <v>13995857.59</v>
      </c>
      <c r="W545" s="21">
        <f t="shared" si="152"/>
        <v>0.361503907901269</v>
      </c>
      <c r="X545" s="21">
        <f t="shared" si="169"/>
        <v>0</v>
      </c>
      <c r="Y545" s="21">
        <f t="shared" si="153"/>
        <v>0.019999999962624623</v>
      </c>
      <c r="Z545" s="21">
        <f t="shared" si="154"/>
        <v>0.38150390786389365</v>
      </c>
      <c r="AA545" s="22">
        <f t="shared" si="155"/>
        <v>1.4853012423009269</v>
      </c>
      <c r="AB545" s="22">
        <f t="shared" si="156"/>
        <v>0.7486971592775131</v>
      </c>
      <c r="AC545" s="23"/>
      <c r="AD545" s="22">
        <f t="shared" si="157"/>
        <v>2.6155023094423338</v>
      </c>
      <c r="AE545" s="32">
        <v>228430.69852941178</v>
      </c>
      <c r="AF545" s="25">
        <f t="shared" si="158"/>
        <v>5974.610195512019</v>
      </c>
      <c r="AH545" s="27">
        <f t="shared" si="159"/>
        <v>574092534.0628688</v>
      </c>
      <c r="AI545" s="21">
        <f t="shared" si="160"/>
        <v>0.6978606221625698</v>
      </c>
      <c r="AJ545" s="21">
        <f t="shared" si="161"/>
        <v>1.3844492879486938</v>
      </c>
      <c r="AK545" s="21">
        <f t="shared" si="162"/>
        <v>0.3369577925547728</v>
      </c>
      <c r="AL545" s="21">
        <f t="shared" si="163"/>
        <v>0.35559979251993523</v>
      </c>
      <c r="AM545" s="21">
        <f t="shared" si="170"/>
        <v>2.4379999999999997</v>
      </c>
    </row>
    <row r="546" spans="1:39" ht="12.75">
      <c r="A546" s="12" t="s">
        <v>1132</v>
      </c>
      <c r="B546" s="13" t="s">
        <v>1133</v>
      </c>
      <c r="C546" s="14" t="s">
        <v>1131</v>
      </c>
      <c r="D546" s="15"/>
      <c r="E546" s="15"/>
      <c r="F546" s="33">
        <v>212632361</v>
      </c>
      <c r="G546" s="31">
        <v>102.7</v>
      </c>
      <c r="H546" s="18">
        <f t="shared" si="164"/>
        <v>1.0270000000000001</v>
      </c>
      <c r="I546" s="16">
        <v>1294782.6800000002</v>
      </c>
      <c r="L546" s="16">
        <v>94423.57</v>
      </c>
      <c r="M546" s="19">
        <f t="shared" si="165"/>
        <v>1389206.2500000002</v>
      </c>
      <c r="N546" s="16">
        <v>2984194</v>
      </c>
      <c r="Q546" s="19">
        <f t="shared" si="166"/>
        <v>2984194</v>
      </c>
      <c r="R546" s="16">
        <v>1753630</v>
      </c>
      <c r="S546" s="16">
        <v>85052.1</v>
      </c>
      <c r="T546" s="16">
        <v>69575</v>
      </c>
      <c r="U546" s="20">
        <f t="shared" si="167"/>
        <v>1908257.1</v>
      </c>
      <c r="V546" s="19">
        <f t="shared" si="168"/>
        <v>6281657.35</v>
      </c>
      <c r="W546" s="21">
        <f t="shared" si="152"/>
        <v>0.82472394688784</v>
      </c>
      <c r="X546" s="21">
        <f t="shared" si="169"/>
        <v>0.03272079549547023</v>
      </c>
      <c r="Y546" s="21">
        <f t="shared" si="153"/>
        <v>0.039999602882648706</v>
      </c>
      <c r="Z546" s="21">
        <f t="shared" si="154"/>
        <v>0.8974443452659588</v>
      </c>
      <c r="AA546" s="22">
        <f t="shared" si="155"/>
        <v>1.4034524124011396</v>
      </c>
      <c r="AB546" s="22">
        <f t="shared" si="156"/>
        <v>0.6533371700650966</v>
      </c>
      <c r="AC546" s="23"/>
      <c r="AD546" s="22">
        <f t="shared" si="157"/>
        <v>2.954233927732195</v>
      </c>
      <c r="AE546" s="32">
        <v>182346.7162329616</v>
      </c>
      <c r="AF546" s="25">
        <f t="shared" si="158"/>
        <v>5386.948557059702</v>
      </c>
      <c r="AH546" s="27">
        <f t="shared" si="159"/>
        <v>207042221.0321324</v>
      </c>
      <c r="AI546" s="21">
        <f t="shared" si="160"/>
        <v>0.6709772736568544</v>
      </c>
      <c r="AJ546" s="21">
        <f t="shared" si="161"/>
        <v>1.4413456275359706</v>
      </c>
      <c r="AK546" s="21">
        <f t="shared" si="162"/>
        <v>0.8469914934538118</v>
      </c>
      <c r="AL546" s="21">
        <f t="shared" si="163"/>
        <v>0.9216753425881399</v>
      </c>
      <c r="AM546" s="21">
        <f t="shared" si="170"/>
        <v>3.0340000000000003</v>
      </c>
    </row>
    <row r="547" spans="1:39" ht="12.75">
      <c r="A547" s="12" t="s">
        <v>1134</v>
      </c>
      <c r="B547" s="13" t="s">
        <v>1135</v>
      </c>
      <c r="C547" s="14" t="s">
        <v>1131</v>
      </c>
      <c r="D547" s="15"/>
      <c r="E547" s="15"/>
      <c r="F547" s="33">
        <v>129600712</v>
      </c>
      <c r="G547" s="31">
        <v>71.36</v>
      </c>
      <c r="H547" s="18">
        <f t="shared" si="164"/>
        <v>0.7136</v>
      </c>
      <c r="I547" s="16">
        <v>1050000.3399999999</v>
      </c>
      <c r="L547" s="16">
        <v>90296.74</v>
      </c>
      <c r="M547" s="19">
        <f t="shared" si="165"/>
        <v>1140297.0799999998</v>
      </c>
      <c r="N547" s="16">
        <v>3554307</v>
      </c>
      <c r="Q547" s="19">
        <f t="shared" si="166"/>
        <v>3554307</v>
      </c>
      <c r="R547" s="16">
        <v>2014733.04</v>
      </c>
      <c r="T547" s="16">
        <v>66194.37</v>
      </c>
      <c r="U547" s="20">
        <f t="shared" si="167"/>
        <v>2080927.4100000001</v>
      </c>
      <c r="V547" s="19">
        <f t="shared" si="168"/>
        <v>6775531.49</v>
      </c>
      <c r="W547" s="21">
        <f t="shared" si="152"/>
        <v>1.5545694224272473</v>
      </c>
      <c r="X547" s="21">
        <f t="shared" si="169"/>
        <v>0.05107562217713742</v>
      </c>
      <c r="Y547" s="21">
        <f t="shared" si="153"/>
        <v>0</v>
      </c>
      <c r="Z547" s="21">
        <f t="shared" si="154"/>
        <v>1.6056450446043848</v>
      </c>
      <c r="AA547" s="22">
        <f t="shared" si="155"/>
        <v>2.7425057664806656</v>
      </c>
      <c r="AB547" s="22">
        <f t="shared" si="156"/>
        <v>0.8798540242587555</v>
      </c>
      <c r="AC547" s="23"/>
      <c r="AD547" s="22">
        <f t="shared" si="157"/>
        <v>5.228004835343806</v>
      </c>
      <c r="AE547" s="32">
        <v>121440.35928143712</v>
      </c>
      <c r="AF547" s="25">
        <f t="shared" si="158"/>
        <v>6348.907855292423</v>
      </c>
      <c r="AH547" s="27">
        <f t="shared" si="159"/>
        <v>181615347.53363228</v>
      </c>
      <c r="AI547" s="21">
        <f t="shared" si="160"/>
        <v>0.627863831711048</v>
      </c>
      <c r="AJ547" s="21">
        <f t="shared" si="161"/>
        <v>1.9570521149606028</v>
      </c>
      <c r="AK547" s="21">
        <f t="shared" si="162"/>
        <v>1.1093407398440838</v>
      </c>
      <c r="AL547" s="21">
        <f t="shared" si="163"/>
        <v>1.145788303829689</v>
      </c>
      <c r="AM547" s="21">
        <f t="shared" si="170"/>
        <v>3.731</v>
      </c>
    </row>
    <row r="548" spans="1:39" ht="12.75">
      <c r="A548" s="12" t="s">
        <v>1136</v>
      </c>
      <c r="B548" s="13" t="s">
        <v>1137</v>
      </c>
      <c r="C548" s="14" t="s">
        <v>1131</v>
      </c>
      <c r="D548" s="15"/>
      <c r="E548" s="15"/>
      <c r="F548" s="33">
        <v>718073133</v>
      </c>
      <c r="G548" s="31">
        <v>100.81</v>
      </c>
      <c r="H548" s="18">
        <f t="shared" si="164"/>
        <v>1.0081</v>
      </c>
      <c r="I548" s="16">
        <v>4594909.41</v>
      </c>
      <c r="J548" s="16">
        <v>377617.48</v>
      </c>
      <c r="L548" s="16">
        <v>336167.5</v>
      </c>
      <c r="M548" s="19">
        <f t="shared" si="165"/>
        <v>5308694.390000001</v>
      </c>
      <c r="N548" s="16">
        <v>5170490</v>
      </c>
      <c r="O548" s="16">
        <v>4975267</v>
      </c>
      <c r="Q548" s="19">
        <f t="shared" si="166"/>
        <v>10145757</v>
      </c>
      <c r="S548" s="16">
        <v>107711</v>
      </c>
      <c r="U548" s="20">
        <f t="shared" si="167"/>
        <v>107711</v>
      </c>
      <c r="V548" s="19">
        <f t="shared" si="168"/>
        <v>15562162.39</v>
      </c>
      <c r="W548" s="21">
        <f t="shared" si="152"/>
        <v>0</v>
      </c>
      <c r="X548" s="21">
        <f t="shared" si="169"/>
        <v>0</v>
      </c>
      <c r="Y548" s="21">
        <f t="shared" si="153"/>
        <v>0.015000004184810518</v>
      </c>
      <c r="Z548" s="21">
        <f t="shared" si="154"/>
        <v>0.015000004184810518</v>
      </c>
      <c r="AA548" s="22">
        <f t="shared" si="155"/>
        <v>1.4129141634380018</v>
      </c>
      <c r="AB548" s="22">
        <f t="shared" si="156"/>
        <v>0.7392971754591465</v>
      </c>
      <c r="AC548" s="23"/>
      <c r="AD548" s="22">
        <f t="shared" si="157"/>
        <v>2.167211343081959</v>
      </c>
      <c r="AE548" s="32">
        <v>301769.1310609698</v>
      </c>
      <c r="AF548" s="25">
        <f t="shared" si="158"/>
        <v>6539.9748382732</v>
      </c>
      <c r="AH548" s="27">
        <f t="shared" si="159"/>
        <v>712303474.8536851</v>
      </c>
      <c r="AI548" s="21">
        <f t="shared" si="160"/>
        <v>0.7452854825803656</v>
      </c>
      <c r="AJ548" s="21">
        <f t="shared" si="161"/>
        <v>1.4243587681618497</v>
      </c>
      <c r="AK548" s="21">
        <f t="shared" si="162"/>
        <v>0</v>
      </c>
      <c r="AL548" s="21">
        <f t="shared" si="163"/>
        <v>0.015121504218707484</v>
      </c>
      <c r="AM548" s="21">
        <f t="shared" si="170"/>
        <v>2.184</v>
      </c>
    </row>
    <row r="549" spans="1:39" ht="12.75">
      <c r="A549" s="12" t="s">
        <v>1138</v>
      </c>
      <c r="B549" s="13" t="s">
        <v>496</v>
      </c>
      <c r="C549" s="14" t="s">
        <v>1131</v>
      </c>
      <c r="D549" s="15"/>
      <c r="E549" s="15"/>
      <c r="F549" s="33">
        <v>414333111</v>
      </c>
      <c r="G549" s="31">
        <v>108.53</v>
      </c>
      <c r="H549" s="18">
        <f t="shared" si="164"/>
        <v>1.0853</v>
      </c>
      <c r="I549" s="16">
        <v>2458684.31</v>
      </c>
      <c r="J549" s="16">
        <v>201381.49</v>
      </c>
      <c r="L549" s="16">
        <v>179276.43</v>
      </c>
      <c r="M549" s="19">
        <f t="shared" si="165"/>
        <v>2839342.23</v>
      </c>
      <c r="N549" s="16">
        <v>3996963</v>
      </c>
      <c r="O549" s="16">
        <v>3906105</v>
      </c>
      <c r="Q549" s="19">
        <f t="shared" si="166"/>
        <v>7903068</v>
      </c>
      <c r="R549" s="16">
        <v>760261</v>
      </c>
      <c r="S549" s="16">
        <v>165733</v>
      </c>
      <c r="U549" s="20">
        <f t="shared" si="167"/>
        <v>925994</v>
      </c>
      <c r="V549" s="19">
        <f t="shared" si="168"/>
        <v>11668404.23</v>
      </c>
      <c r="W549" s="21">
        <f t="shared" si="152"/>
        <v>0.18349028349800411</v>
      </c>
      <c r="X549" s="21">
        <f t="shared" si="169"/>
        <v>0</v>
      </c>
      <c r="Y549" s="21">
        <f t="shared" si="153"/>
        <v>0.03999994101364494</v>
      </c>
      <c r="Z549" s="21">
        <f t="shared" si="154"/>
        <v>0.22349022451164904</v>
      </c>
      <c r="AA549" s="22">
        <f t="shared" si="155"/>
        <v>1.907418883546577</v>
      </c>
      <c r="AB549" s="22">
        <f t="shared" si="156"/>
        <v>0.6852800692532632</v>
      </c>
      <c r="AC549" s="23"/>
      <c r="AD549" s="22">
        <f t="shared" si="157"/>
        <v>2.816189177311489</v>
      </c>
      <c r="AE549" s="32">
        <v>307204.87364620937</v>
      </c>
      <c r="AF549" s="25">
        <f t="shared" si="158"/>
        <v>8651.470403797983</v>
      </c>
      <c r="AH549" s="27">
        <f t="shared" si="159"/>
        <v>381768276.9741086</v>
      </c>
      <c r="AI549" s="21">
        <f t="shared" si="160"/>
        <v>0.7437344591605665</v>
      </c>
      <c r="AJ549" s="21">
        <f t="shared" si="161"/>
        <v>2.0701217143130997</v>
      </c>
      <c r="AK549" s="21">
        <f t="shared" si="162"/>
        <v>0.19914200468038384</v>
      </c>
      <c r="AL549" s="21">
        <f t="shared" si="163"/>
        <v>0.2425539406624927</v>
      </c>
      <c r="AM549" s="21">
        <f t="shared" si="170"/>
        <v>3.057</v>
      </c>
    </row>
    <row r="550" spans="1:39" ht="12.75">
      <c r="A550" s="12" t="s">
        <v>1139</v>
      </c>
      <c r="B550" s="13" t="s">
        <v>1140</v>
      </c>
      <c r="C550" s="14" t="s">
        <v>1131</v>
      </c>
      <c r="D550" s="15"/>
      <c r="E550" s="15"/>
      <c r="F550" s="33">
        <v>293755674</v>
      </c>
      <c r="G550" s="31">
        <v>99.52</v>
      </c>
      <c r="H550" s="18">
        <f t="shared" si="164"/>
        <v>0.9952</v>
      </c>
      <c r="I550" s="16">
        <v>2027917.61</v>
      </c>
      <c r="J550" s="16">
        <v>166026.06</v>
      </c>
      <c r="L550" s="16">
        <v>147801.86</v>
      </c>
      <c r="M550" s="19">
        <f t="shared" si="165"/>
        <v>2341745.53</v>
      </c>
      <c r="N550" s="16">
        <v>1845608</v>
      </c>
      <c r="O550" s="16">
        <v>2140232</v>
      </c>
      <c r="Q550" s="19">
        <f t="shared" si="166"/>
        <v>3985840</v>
      </c>
      <c r="R550" s="16">
        <v>519561</v>
      </c>
      <c r="S550" s="16">
        <v>58751</v>
      </c>
      <c r="U550" s="20">
        <f t="shared" si="167"/>
        <v>578312</v>
      </c>
      <c r="V550" s="19">
        <f t="shared" si="168"/>
        <v>6905897.53</v>
      </c>
      <c r="W550" s="21">
        <f t="shared" si="152"/>
        <v>0.17686841344211787</v>
      </c>
      <c r="X550" s="21">
        <f t="shared" si="169"/>
        <v>0</v>
      </c>
      <c r="Y550" s="21">
        <f t="shared" si="153"/>
        <v>0.01999995411152467</v>
      </c>
      <c r="Z550" s="21">
        <f t="shared" si="154"/>
        <v>0.19686836755364256</v>
      </c>
      <c r="AA550" s="22">
        <f t="shared" si="155"/>
        <v>1.3568554934533792</v>
      </c>
      <c r="AB550" s="22">
        <f t="shared" si="156"/>
        <v>0.7971745696391213</v>
      </c>
      <c r="AC550" s="23"/>
      <c r="AD550" s="22">
        <f t="shared" si="157"/>
        <v>2.350898430646143</v>
      </c>
      <c r="AE550" s="32">
        <v>328650.8663366337</v>
      </c>
      <c r="AF550" s="25">
        <f t="shared" si="158"/>
        <v>7726.248059012874</v>
      </c>
      <c r="AH550" s="27">
        <f t="shared" si="159"/>
        <v>295172502.0096463</v>
      </c>
      <c r="AI550" s="21">
        <f t="shared" si="160"/>
        <v>0.7933481317048534</v>
      </c>
      <c r="AJ550" s="21">
        <f t="shared" si="161"/>
        <v>1.350342587084803</v>
      </c>
      <c r="AK550" s="21">
        <f t="shared" si="162"/>
        <v>0.17601944505759573</v>
      </c>
      <c r="AL550" s="21">
        <f t="shared" si="163"/>
        <v>0.19592339938938508</v>
      </c>
      <c r="AM550" s="21">
        <f t="shared" si="170"/>
        <v>2.3390000000000004</v>
      </c>
    </row>
    <row r="551" spans="1:39" ht="12.75">
      <c r="A551" s="12" t="s">
        <v>1141</v>
      </c>
      <c r="B551" s="13" t="s">
        <v>425</v>
      </c>
      <c r="C551" s="14" t="s">
        <v>1131</v>
      </c>
      <c r="D551" s="15"/>
      <c r="E551" s="15"/>
      <c r="F551" s="33">
        <v>598326090</v>
      </c>
      <c r="G551" s="31">
        <v>90.02</v>
      </c>
      <c r="H551" s="18">
        <f t="shared" si="164"/>
        <v>0.9002</v>
      </c>
      <c r="I551" s="16">
        <v>4308965.87</v>
      </c>
      <c r="J551" s="16">
        <v>353172.39</v>
      </c>
      <c r="L551" s="16">
        <v>314405.68</v>
      </c>
      <c r="M551" s="19">
        <f t="shared" si="165"/>
        <v>4976543.9399999995</v>
      </c>
      <c r="N551" s="16">
        <v>8397041</v>
      </c>
      <c r="Q551" s="19">
        <f t="shared" si="166"/>
        <v>8397041</v>
      </c>
      <c r="R551" s="16">
        <v>2631977.65</v>
      </c>
      <c r="S551" s="16">
        <v>240193</v>
      </c>
      <c r="U551" s="20">
        <f t="shared" si="167"/>
        <v>2872170.65</v>
      </c>
      <c r="V551" s="19">
        <f t="shared" si="168"/>
        <v>16245755.59</v>
      </c>
      <c r="W551" s="21">
        <f t="shared" si="152"/>
        <v>0.4398901692553637</v>
      </c>
      <c r="X551" s="21">
        <f t="shared" si="169"/>
        <v>0</v>
      </c>
      <c r="Y551" s="21">
        <f t="shared" si="153"/>
        <v>0.04014416285942002</v>
      </c>
      <c r="Z551" s="21">
        <f t="shared" si="154"/>
        <v>0.4800343321147838</v>
      </c>
      <c r="AA551" s="22">
        <f t="shared" si="155"/>
        <v>1.4034221706761945</v>
      </c>
      <c r="AB551" s="22">
        <f t="shared" si="156"/>
        <v>0.8317444322041848</v>
      </c>
      <c r="AC551" s="23"/>
      <c r="AD551" s="22">
        <f t="shared" si="157"/>
        <v>2.715200934995163</v>
      </c>
      <c r="AE551" s="32">
        <v>270474.62049861497</v>
      </c>
      <c r="AF551" s="25">
        <f t="shared" si="158"/>
        <v>7343.929424703012</v>
      </c>
      <c r="AH551" s="27">
        <f t="shared" si="159"/>
        <v>664659064.6522995</v>
      </c>
      <c r="AI551" s="21">
        <f t="shared" si="160"/>
        <v>0.7487363378702071</v>
      </c>
      <c r="AJ551" s="21">
        <f t="shared" si="161"/>
        <v>1.26336063804271</v>
      </c>
      <c r="AK551" s="21">
        <f t="shared" si="162"/>
        <v>0.39598913036367844</v>
      </c>
      <c r="AL551" s="21">
        <f t="shared" si="163"/>
        <v>0.4321269057697283</v>
      </c>
      <c r="AM551" s="21">
        <f t="shared" si="170"/>
        <v>2.444</v>
      </c>
    </row>
    <row r="552" spans="1:39" ht="12.75">
      <c r="A552" s="12" t="s">
        <v>1142</v>
      </c>
      <c r="B552" s="13" t="s">
        <v>1143</v>
      </c>
      <c r="C552" s="14" t="s">
        <v>1131</v>
      </c>
      <c r="D552" s="30"/>
      <c r="E552" s="15"/>
      <c r="F552" s="33">
        <v>1062452765</v>
      </c>
      <c r="G552" s="31">
        <v>111.19</v>
      </c>
      <c r="H552" s="18">
        <f t="shared" si="164"/>
        <v>1.1118999999999999</v>
      </c>
      <c r="I552" s="16">
        <v>6147890.95</v>
      </c>
      <c r="L552" s="16">
        <v>448652.3</v>
      </c>
      <c r="M552" s="19">
        <f t="shared" si="165"/>
        <v>6596543.25</v>
      </c>
      <c r="N552" s="16">
        <v>14809950</v>
      </c>
      <c r="Q552" s="19">
        <f t="shared" si="166"/>
        <v>14809950</v>
      </c>
      <c r="R552" s="16">
        <v>5994968.25</v>
      </c>
      <c r="T552" s="16">
        <v>333306</v>
      </c>
      <c r="U552" s="20">
        <f t="shared" si="167"/>
        <v>6328274.25</v>
      </c>
      <c r="V552" s="19">
        <f t="shared" si="168"/>
        <v>27734767.5</v>
      </c>
      <c r="W552" s="21">
        <f t="shared" si="152"/>
        <v>0.56425739077445</v>
      </c>
      <c r="X552" s="21">
        <f t="shared" si="169"/>
        <v>0.031371371131026234</v>
      </c>
      <c r="Y552" s="21">
        <f t="shared" si="153"/>
        <v>0</v>
      </c>
      <c r="Z552" s="21">
        <f t="shared" si="154"/>
        <v>0.5956287619054763</v>
      </c>
      <c r="AA552" s="22">
        <f t="shared" si="155"/>
        <v>1.3939396166943947</v>
      </c>
      <c r="AB552" s="22">
        <f t="shared" si="156"/>
        <v>0.62087873148883</v>
      </c>
      <c r="AC552" s="23"/>
      <c r="AD552" s="22">
        <f t="shared" si="157"/>
        <v>2.610447110088701</v>
      </c>
      <c r="AE552" s="32">
        <v>280349.010989011</v>
      </c>
      <c r="AF552" s="25">
        <f t="shared" si="158"/>
        <v>7318.362655524891</v>
      </c>
      <c r="AH552" s="27">
        <f t="shared" si="159"/>
        <v>955529062.8653657</v>
      </c>
      <c r="AI552" s="21">
        <f t="shared" si="160"/>
        <v>0.69035506154243</v>
      </c>
      <c r="AJ552" s="21">
        <f t="shared" si="161"/>
        <v>1.5499214598024973</v>
      </c>
      <c r="AK552" s="21">
        <f t="shared" si="162"/>
        <v>0.6273977928021109</v>
      </c>
      <c r="AL552" s="21">
        <f t="shared" si="163"/>
        <v>0.662279620362699</v>
      </c>
      <c r="AM552" s="21">
        <f t="shared" si="170"/>
        <v>2.902</v>
      </c>
    </row>
    <row r="553" spans="1:39" ht="12.75">
      <c r="A553" s="12" t="s">
        <v>1144</v>
      </c>
      <c r="B553" s="13" t="s">
        <v>1145</v>
      </c>
      <c r="C553" s="14" t="s">
        <v>1131</v>
      </c>
      <c r="D553" s="15"/>
      <c r="E553" s="15"/>
      <c r="F553" s="33">
        <v>157701508</v>
      </c>
      <c r="G553" s="31">
        <v>85.07</v>
      </c>
      <c r="H553" s="18">
        <f t="shared" si="164"/>
        <v>0.8506999999999999</v>
      </c>
      <c r="I553" s="16">
        <v>1201768.54</v>
      </c>
      <c r="J553" s="16">
        <v>98458.3</v>
      </c>
      <c r="L553" s="16">
        <v>87650.82</v>
      </c>
      <c r="M553" s="19">
        <f t="shared" si="165"/>
        <v>1387877.6600000001</v>
      </c>
      <c r="N553" s="16">
        <v>1318510</v>
      </c>
      <c r="O553" s="16">
        <v>1365132</v>
      </c>
      <c r="Q553" s="19">
        <f t="shared" si="166"/>
        <v>2683642</v>
      </c>
      <c r="R553" s="16">
        <v>463524</v>
      </c>
      <c r="S553" s="16">
        <v>47315</v>
      </c>
      <c r="U553" s="20">
        <f t="shared" si="167"/>
        <v>510839</v>
      </c>
      <c r="V553" s="19">
        <f t="shared" si="168"/>
        <v>4582358.66</v>
      </c>
      <c r="W553" s="21">
        <f t="shared" si="152"/>
        <v>0.29392490019816425</v>
      </c>
      <c r="X553" s="21">
        <f t="shared" si="169"/>
        <v>0</v>
      </c>
      <c r="Y553" s="21">
        <f t="shared" si="153"/>
        <v>0.030002883675658957</v>
      </c>
      <c r="Z553" s="21">
        <f t="shared" si="154"/>
        <v>0.3239277838738232</v>
      </c>
      <c r="AA553" s="22">
        <f t="shared" si="155"/>
        <v>1.7017224717977966</v>
      </c>
      <c r="AB553" s="22">
        <f t="shared" si="156"/>
        <v>0.8800661944209185</v>
      </c>
      <c r="AC553" s="23"/>
      <c r="AD553" s="22">
        <f t="shared" si="157"/>
        <v>2.9057164500925383</v>
      </c>
      <c r="AE553" s="32">
        <v>252039.94932432432</v>
      </c>
      <c r="AF553" s="25">
        <f t="shared" si="158"/>
        <v>7323.56626832179</v>
      </c>
      <c r="AH553" s="27">
        <f t="shared" si="159"/>
        <v>185378521.21782064</v>
      </c>
      <c r="AI553" s="21">
        <f t="shared" si="160"/>
        <v>0.7486723115938752</v>
      </c>
      <c r="AJ553" s="21">
        <f t="shared" si="161"/>
        <v>1.4476553067583853</v>
      </c>
      <c r="AK553" s="21">
        <f t="shared" si="162"/>
        <v>0.2500419125985783</v>
      </c>
      <c r="AL553" s="21">
        <f t="shared" si="163"/>
        <v>0.27556536574146134</v>
      </c>
      <c r="AM553" s="21">
        <f t="shared" si="170"/>
        <v>2.473</v>
      </c>
    </row>
    <row r="554" spans="1:39" ht="12.75">
      <c r="A554" s="12" t="s">
        <v>1146</v>
      </c>
      <c r="B554" s="13" t="s">
        <v>1147</v>
      </c>
      <c r="C554" s="14" t="s">
        <v>1131</v>
      </c>
      <c r="D554" s="15"/>
      <c r="E554" s="15"/>
      <c r="F554" s="33">
        <v>481122416</v>
      </c>
      <c r="G554" s="31">
        <v>92.23</v>
      </c>
      <c r="H554" s="18">
        <f t="shared" si="164"/>
        <v>0.9223</v>
      </c>
      <c r="I554" s="16">
        <v>3283579.03</v>
      </c>
      <c r="J554" s="16">
        <v>280024.48</v>
      </c>
      <c r="L554" s="16">
        <v>249287</v>
      </c>
      <c r="M554" s="19">
        <f t="shared" si="165"/>
        <v>3812890.51</v>
      </c>
      <c r="N554" s="16">
        <v>6018532</v>
      </c>
      <c r="Q554" s="19">
        <f t="shared" si="166"/>
        <v>6018532</v>
      </c>
      <c r="R554" s="16">
        <v>1212072</v>
      </c>
      <c r="S554" s="16">
        <v>241500</v>
      </c>
      <c r="U554" s="20">
        <f t="shared" si="167"/>
        <v>1453572</v>
      </c>
      <c r="V554" s="19">
        <f t="shared" si="168"/>
        <v>11284994.51</v>
      </c>
      <c r="W554" s="21">
        <f t="shared" si="152"/>
        <v>0.25192590486160177</v>
      </c>
      <c r="X554" s="21">
        <f t="shared" si="169"/>
        <v>0</v>
      </c>
      <c r="Y554" s="21">
        <f t="shared" si="153"/>
        <v>0.050195125391954296</v>
      </c>
      <c r="Z554" s="21">
        <f t="shared" si="154"/>
        <v>0.30212103025355613</v>
      </c>
      <c r="AA554" s="22">
        <f t="shared" si="155"/>
        <v>1.2509356870206605</v>
      </c>
      <c r="AB554" s="22">
        <f t="shared" si="156"/>
        <v>0.7924990362535924</v>
      </c>
      <c r="AC554" s="23"/>
      <c r="AD554" s="22">
        <f t="shared" si="157"/>
        <v>2.345555753527809</v>
      </c>
      <c r="AE554" s="32">
        <v>208047.45134383687</v>
      </c>
      <c r="AF554" s="25">
        <f t="shared" si="158"/>
        <v>4879.868965063335</v>
      </c>
      <c r="AH554" s="27">
        <f t="shared" si="159"/>
        <v>521655010.3003361</v>
      </c>
      <c r="AI554" s="21">
        <f t="shared" si="160"/>
        <v>0.7309218611366882</v>
      </c>
      <c r="AJ554" s="21">
        <f t="shared" si="161"/>
        <v>1.153737984139155</v>
      </c>
      <c r="AK554" s="21">
        <f t="shared" si="162"/>
        <v>0.23235126205385534</v>
      </c>
      <c r="AL554" s="21">
        <f t="shared" si="163"/>
        <v>0.2786462262028548</v>
      </c>
      <c r="AM554" s="21">
        <f t="shared" si="170"/>
        <v>2.1639999999999997</v>
      </c>
    </row>
    <row r="555" spans="1:39" ht="12.75">
      <c r="A555" s="12" t="s">
        <v>1148</v>
      </c>
      <c r="B555" s="13" t="s">
        <v>1149</v>
      </c>
      <c r="C555" s="14" t="s">
        <v>1131</v>
      </c>
      <c r="D555" s="15"/>
      <c r="E555" s="15"/>
      <c r="F555" s="33">
        <v>257784393</v>
      </c>
      <c r="G555" s="31">
        <v>113.23</v>
      </c>
      <c r="H555" s="18">
        <f t="shared" si="164"/>
        <v>1.1323</v>
      </c>
      <c r="I555" s="16">
        <v>1473540.0299999998</v>
      </c>
      <c r="J555" s="16">
        <v>121094.64</v>
      </c>
      <c r="L555" s="16">
        <v>107802.43</v>
      </c>
      <c r="M555" s="19">
        <f t="shared" si="165"/>
        <v>1702437.0999999996</v>
      </c>
      <c r="N555" s="16">
        <v>3656213</v>
      </c>
      <c r="Q555" s="19">
        <f t="shared" si="166"/>
        <v>3656213</v>
      </c>
      <c r="R555" s="16">
        <v>603233</v>
      </c>
      <c r="S555" s="16">
        <v>51557</v>
      </c>
      <c r="U555" s="20">
        <f t="shared" si="167"/>
        <v>654790</v>
      </c>
      <c r="V555" s="19">
        <f t="shared" si="168"/>
        <v>6013440.1</v>
      </c>
      <c r="W555" s="21">
        <f t="shared" si="152"/>
        <v>0.23400679652472212</v>
      </c>
      <c r="X555" s="21">
        <f t="shared" si="169"/>
        <v>0</v>
      </c>
      <c r="Y555" s="21">
        <f t="shared" si="153"/>
        <v>0.020000047093619047</v>
      </c>
      <c r="Z555" s="21">
        <f t="shared" si="154"/>
        <v>0.2540068436183412</v>
      </c>
      <c r="AA555" s="22">
        <f t="shared" si="155"/>
        <v>1.418322093688581</v>
      </c>
      <c r="AB555" s="22">
        <f t="shared" si="156"/>
        <v>0.660411237541444</v>
      </c>
      <c r="AC555" s="23"/>
      <c r="AD555" s="22">
        <f t="shared" si="157"/>
        <v>2.3327401748483663</v>
      </c>
      <c r="AE555" s="32">
        <v>303765.6697009103</v>
      </c>
      <c r="AF555" s="25">
        <f t="shared" si="158"/>
        <v>7086.063814510325</v>
      </c>
      <c r="AH555" s="27">
        <f t="shared" si="159"/>
        <v>227664393.7119138</v>
      </c>
      <c r="AI555" s="21">
        <f t="shared" si="160"/>
        <v>0.7477836442681771</v>
      </c>
      <c r="AJ555" s="21">
        <f t="shared" si="161"/>
        <v>1.6059661066835804</v>
      </c>
      <c r="AK555" s="21">
        <f t="shared" si="162"/>
        <v>0.26496589570494283</v>
      </c>
      <c r="AL555" s="21">
        <f t="shared" si="163"/>
        <v>0.2876119490290477</v>
      </c>
      <c r="AM555" s="21">
        <f t="shared" si="170"/>
        <v>2.642</v>
      </c>
    </row>
    <row r="556" spans="1:39" ht="12.75">
      <c r="A556" s="12" t="s">
        <v>1150</v>
      </c>
      <c r="B556" s="13" t="s">
        <v>1151</v>
      </c>
      <c r="C556" s="14" t="s">
        <v>1131</v>
      </c>
      <c r="D556" s="15"/>
      <c r="E556" s="15"/>
      <c r="F556" s="33">
        <v>688096353</v>
      </c>
      <c r="G556" s="31">
        <v>120.96</v>
      </c>
      <c r="H556" s="18">
        <f t="shared" si="164"/>
        <v>1.2096</v>
      </c>
      <c r="I556" s="16">
        <v>3696141.88</v>
      </c>
      <c r="J556" s="16">
        <v>305054.96</v>
      </c>
      <c r="L556" s="16">
        <v>271569.96</v>
      </c>
      <c r="M556" s="19">
        <f t="shared" si="165"/>
        <v>4272766.8</v>
      </c>
      <c r="O556" s="16">
        <v>8266020</v>
      </c>
      <c r="Q556" s="19">
        <f t="shared" si="166"/>
        <v>8266020</v>
      </c>
      <c r="R556" s="16">
        <v>2367901</v>
      </c>
      <c r="U556" s="20">
        <f t="shared" si="167"/>
        <v>2367901</v>
      </c>
      <c r="V556" s="19">
        <f t="shared" si="168"/>
        <v>14906687.8</v>
      </c>
      <c r="W556" s="21">
        <f t="shared" si="152"/>
        <v>0.3441234631859762</v>
      </c>
      <c r="X556" s="21">
        <f t="shared" si="169"/>
        <v>0</v>
      </c>
      <c r="Y556" s="21">
        <f t="shared" si="153"/>
        <v>0</v>
      </c>
      <c r="Z556" s="21">
        <f t="shared" si="154"/>
        <v>0.3441234631859762</v>
      </c>
      <c r="AA556" s="22">
        <f t="shared" si="155"/>
        <v>1.201288157386877</v>
      </c>
      <c r="AB556" s="22">
        <f t="shared" si="156"/>
        <v>0.620954722601182</v>
      </c>
      <c r="AC556" s="23"/>
      <c r="AD556" s="22">
        <f t="shared" si="157"/>
        <v>2.166366343174035</v>
      </c>
      <c r="AE556" s="32">
        <v>316954.9188640974</v>
      </c>
      <c r="AF556" s="25">
        <f t="shared" si="158"/>
        <v>6866.404685306376</v>
      </c>
      <c r="AH556" s="27">
        <f t="shared" si="159"/>
        <v>568862725.6944444</v>
      </c>
      <c r="AI556" s="21">
        <f t="shared" si="160"/>
        <v>0.7511068324583897</v>
      </c>
      <c r="AJ556" s="21">
        <f t="shared" si="161"/>
        <v>1.4530781551751664</v>
      </c>
      <c r="AK556" s="21">
        <f t="shared" si="162"/>
        <v>0.4162517410697569</v>
      </c>
      <c r="AL556" s="21">
        <f t="shared" si="163"/>
        <v>0.4162517410697569</v>
      </c>
      <c r="AM556" s="21">
        <f t="shared" si="170"/>
        <v>2.62</v>
      </c>
    </row>
    <row r="557" spans="1:39" ht="12.75">
      <c r="A557" s="12" t="s">
        <v>1152</v>
      </c>
      <c r="B557" s="13" t="s">
        <v>1153</v>
      </c>
      <c r="C557" s="14" t="s">
        <v>1131</v>
      </c>
      <c r="D557" s="15"/>
      <c r="E557" s="15"/>
      <c r="F557" s="33">
        <v>259134753</v>
      </c>
      <c r="G557" s="31">
        <v>84.94</v>
      </c>
      <c r="H557" s="18">
        <f t="shared" si="164"/>
        <v>0.8493999999999999</v>
      </c>
      <c r="I557" s="16">
        <v>2004306.39</v>
      </c>
      <c r="J557" s="16">
        <v>163956.46</v>
      </c>
      <c r="L557" s="16">
        <v>145959.43</v>
      </c>
      <c r="M557" s="19">
        <f t="shared" si="165"/>
        <v>2314222.2800000003</v>
      </c>
      <c r="N557" s="16">
        <v>2663483</v>
      </c>
      <c r="O557" s="16">
        <v>2142402</v>
      </c>
      <c r="Q557" s="19">
        <f t="shared" si="166"/>
        <v>4805885</v>
      </c>
      <c r="R557" s="16">
        <v>1061660</v>
      </c>
      <c r="S557" s="16">
        <v>51993</v>
      </c>
      <c r="U557" s="20">
        <f t="shared" si="167"/>
        <v>1113653</v>
      </c>
      <c r="V557" s="19">
        <f t="shared" si="168"/>
        <v>8233760.279999999</v>
      </c>
      <c r="W557" s="21">
        <f t="shared" si="152"/>
        <v>0.4096941794603675</v>
      </c>
      <c r="X557" s="21">
        <f t="shared" si="169"/>
        <v>0</v>
      </c>
      <c r="Y557" s="21">
        <f t="shared" si="153"/>
        <v>0.020064078398623744</v>
      </c>
      <c r="Z557" s="21">
        <f t="shared" si="154"/>
        <v>0.42975825785899124</v>
      </c>
      <c r="AA557" s="22">
        <f t="shared" si="155"/>
        <v>1.8545891449766292</v>
      </c>
      <c r="AB557" s="22">
        <f t="shared" si="156"/>
        <v>0.8930574742323351</v>
      </c>
      <c r="AC557" s="23"/>
      <c r="AD557" s="22">
        <f t="shared" si="157"/>
        <v>3.1774048770679553</v>
      </c>
      <c r="AE557" s="32">
        <v>209431.58861340678</v>
      </c>
      <c r="AF557" s="25">
        <f t="shared" si="158"/>
        <v>6654.489510723284</v>
      </c>
      <c r="AH557" s="27">
        <f t="shared" si="159"/>
        <v>305079765.7169767</v>
      </c>
      <c r="AI557" s="21">
        <f t="shared" si="160"/>
        <v>0.7585630186129454</v>
      </c>
      <c r="AJ557" s="21">
        <f t="shared" si="161"/>
        <v>1.575288019743149</v>
      </c>
      <c r="AK557" s="21">
        <f t="shared" si="162"/>
        <v>0.3479942360336361</v>
      </c>
      <c r="AL557" s="21">
        <f t="shared" si="163"/>
        <v>0.36503666422542713</v>
      </c>
      <c r="AM557" s="21">
        <f t="shared" si="170"/>
        <v>2.699</v>
      </c>
    </row>
    <row r="558" spans="1:39" ht="12.75">
      <c r="A558" s="12" t="s">
        <v>1154</v>
      </c>
      <c r="B558" s="13" t="s">
        <v>1155</v>
      </c>
      <c r="C558" s="14" t="s">
        <v>1131</v>
      </c>
      <c r="D558" s="15"/>
      <c r="E558" s="15"/>
      <c r="F558" s="33">
        <v>271081400</v>
      </c>
      <c r="G558" s="31">
        <v>101.73</v>
      </c>
      <c r="H558" s="18">
        <f t="shared" si="164"/>
        <v>1.0173</v>
      </c>
      <c r="I558" s="16">
        <v>1750642.1600000001</v>
      </c>
      <c r="J558" s="16">
        <v>143182.16</v>
      </c>
      <c r="L558" s="16">
        <v>127465.47</v>
      </c>
      <c r="M558" s="19">
        <f t="shared" si="165"/>
        <v>2021289.79</v>
      </c>
      <c r="O558" s="16">
        <v>4886829</v>
      </c>
      <c r="Q558" s="19">
        <f t="shared" si="166"/>
        <v>4886829</v>
      </c>
      <c r="R558" s="16">
        <v>857698.72</v>
      </c>
      <c r="S558" s="16">
        <v>54216</v>
      </c>
      <c r="U558" s="20">
        <f t="shared" si="167"/>
        <v>911914.72</v>
      </c>
      <c r="V558" s="19">
        <f t="shared" si="168"/>
        <v>7820033.51</v>
      </c>
      <c r="W558" s="21">
        <f t="shared" si="152"/>
        <v>0.31639895618068964</v>
      </c>
      <c r="X558" s="21">
        <f t="shared" si="169"/>
        <v>0</v>
      </c>
      <c r="Y558" s="21">
        <f t="shared" si="153"/>
        <v>0.019999896709991905</v>
      </c>
      <c r="Z558" s="21">
        <f t="shared" si="154"/>
        <v>0.33639885289068155</v>
      </c>
      <c r="AA558" s="22">
        <f t="shared" si="155"/>
        <v>1.802716453434282</v>
      </c>
      <c r="AB558" s="22">
        <f t="shared" si="156"/>
        <v>0.7456394241729606</v>
      </c>
      <c r="AC558" s="23"/>
      <c r="AD558" s="22">
        <f t="shared" si="157"/>
        <v>2.884754730497924</v>
      </c>
      <c r="AE558" s="32">
        <v>231773.82671480146</v>
      </c>
      <c r="AF558" s="25">
        <f t="shared" si="158"/>
        <v>6686.106430211296</v>
      </c>
      <c r="AH558" s="27">
        <f t="shared" si="159"/>
        <v>266471444.01848027</v>
      </c>
      <c r="AI558" s="21">
        <f t="shared" si="160"/>
        <v>0.7585389862111529</v>
      </c>
      <c r="AJ558" s="21">
        <f t="shared" si="161"/>
        <v>1.8339034480786953</v>
      </c>
      <c r="AK558" s="21">
        <f t="shared" si="162"/>
        <v>0.32187265812261556</v>
      </c>
      <c r="AL558" s="21">
        <f t="shared" si="163"/>
        <v>0.3422185530456904</v>
      </c>
      <c r="AM558" s="21">
        <f t="shared" si="170"/>
        <v>2.935</v>
      </c>
    </row>
    <row r="559" spans="1:39" ht="12.75">
      <c r="A559" s="12" t="s">
        <v>1156</v>
      </c>
      <c r="B559" s="13" t="s">
        <v>1157</v>
      </c>
      <c r="C559" s="14" t="s">
        <v>1131</v>
      </c>
      <c r="D559" s="15"/>
      <c r="E559" s="15"/>
      <c r="F559" s="33">
        <v>859544139</v>
      </c>
      <c r="G559" s="31">
        <v>102.89</v>
      </c>
      <c r="H559" s="18">
        <f t="shared" si="164"/>
        <v>1.0289</v>
      </c>
      <c r="I559" s="16">
        <v>5559031.16</v>
      </c>
      <c r="J559" s="16">
        <v>454818.21</v>
      </c>
      <c r="L559" s="16">
        <v>404894.13</v>
      </c>
      <c r="M559" s="19">
        <f t="shared" si="165"/>
        <v>6418743.5</v>
      </c>
      <c r="N559" s="16">
        <v>12708372</v>
      </c>
      <c r="Q559" s="19">
        <f t="shared" si="166"/>
        <v>12708372</v>
      </c>
      <c r="R559" s="16">
        <v>3701891.6</v>
      </c>
      <c r="S559" s="16">
        <v>257410</v>
      </c>
      <c r="U559" s="20">
        <f t="shared" si="167"/>
        <v>3959301.6</v>
      </c>
      <c r="V559" s="19">
        <f t="shared" si="168"/>
        <v>23086417.1</v>
      </c>
      <c r="W559" s="21">
        <f t="shared" si="152"/>
        <v>0.4306808030017874</v>
      </c>
      <c r="X559" s="21">
        <f t="shared" si="169"/>
        <v>0</v>
      </c>
      <c r="Y559" s="21">
        <f t="shared" si="153"/>
        <v>0.029947269525852704</v>
      </c>
      <c r="Z559" s="21">
        <f t="shared" si="154"/>
        <v>0.46062807252764015</v>
      </c>
      <c r="AA559" s="22">
        <f t="shared" si="155"/>
        <v>1.4785013850231141</v>
      </c>
      <c r="AB559" s="22">
        <f t="shared" si="156"/>
        <v>0.7467613597444354</v>
      </c>
      <c r="AC559" s="23"/>
      <c r="AD559" s="22">
        <f t="shared" si="157"/>
        <v>2.68589081729519</v>
      </c>
      <c r="AE559" s="32">
        <v>231313.52717391305</v>
      </c>
      <c r="AF559" s="25">
        <f t="shared" si="158"/>
        <v>6212.828785525744</v>
      </c>
      <c r="AH559" s="27">
        <f t="shared" si="159"/>
        <v>835401048.6927787</v>
      </c>
      <c r="AI559" s="21">
        <f t="shared" si="160"/>
        <v>0.7683427630410496</v>
      </c>
      <c r="AJ559" s="21">
        <f t="shared" si="161"/>
        <v>1.5212300750502818</v>
      </c>
      <c r="AK559" s="21">
        <f t="shared" si="162"/>
        <v>0.4431274782085391</v>
      </c>
      <c r="AL559" s="21">
        <f t="shared" si="163"/>
        <v>0.47394022382368894</v>
      </c>
      <c r="AM559" s="21">
        <f t="shared" si="170"/>
        <v>2.763</v>
      </c>
    </row>
    <row r="560" spans="1:39" ht="12.75">
      <c r="A560" s="12" t="s">
        <v>1158</v>
      </c>
      <c r="B560" s="13" t="s">
        <v>261</v>
      </c>
      <c r="C560" s="14" t="s">
        <v>1131</v>
      </c>
      <c r="D560" s="15"/>
      <c r="E560" s="15"/>
      <c r="F560" s="33">
        <v>641910926</v>
      </c>
      <c r="G560" s="31">
        <v>95</v>
      </c>
      <c r="H560" s="18">
        <f t="shared" si="164"/>
        <v>0.95</v>
      </c>
      <c r="I560" s="16">
        <v>4478805.52</v>
      </c>
      <c r="J560" s="16">
        <v>366950.45</v>
      </c>
      <c r="L560" s="16">
        <v>326671.36</v>
      </c>
      <c r="M560" s="19">
        <f t="shared" si="165"/>
        <v>5172427.33</v>
      </c>
      <c r="N560" s="16">
        <v>5269930</v>
      </c>
      <c r="O560" s="16">
        <v>5885165</v>
      </c>
      <c r="Q560" s="19">
        <f t="shared" si="166"/>
        <v>11155095</v>
      </c>
      <c r="R560" s="16">
        <v>3672801.8</v>
      </c>
      <c r="S560" s="16">
        <v>128381.91</v>
      </c>
      <c r="U560" s="20">
        <f t="shared" si="167"/>
        <v>3801183.71</v>
      </c>
      <c r="V560" s="19">
        <f t="shared" si="168"/>
        <v>20128706.04</v>
      </c>
      <c r="W560" s="21">
        <f t="shared" si="152"/>
        <v>0.5721668928252516</v>
      </c>
      <c r="X560" s="21">
        <f t="shared" si="169"/>
        <v>0</v>
      </c>
      <c r="Y560" s="21">
        <f t="shared" si="153"/>
        <v>0.01999995712800813</v>
      </c>
      <c r="Z560" s="21">
        <f t="shared" si="154"/>
        <v>0.5921668499532597</v>
      </c>
      <c r="AA560" s="22">
        <f t="shared" si="155"/>
        <v>1.737794847878941</v>
      </c>
      <c r="AB560" s="22">
        <f t="shared" si="156"/>
        <v>0.8057858373328265</v>
      </c>
      <c r="AC560" s="23"/>
      <c r="AD560" s="22">
        <f t="shared" si="157"/>
        <v>3.135747535165027</v>
      </c>
      <c r="AE560" s="32">
        <v>241709.23309788093</v>
      </c>
      <c r="AF560" s="25">
        <f t="shared" si="158"/>
        <v>7579.391319133091</v>
      </c>
      <c r="AH560" s="27">
        <f t="shared" si="159"/>
        <v>675695711.5789474</v>
      </c>
      <c r="AI560" s="21">
        <f t="shared" si="160"/>
        <v>0.7654965454661851</v>
      </c>
      <c r="AJ560" s="21">
        <f t="shared" si="161"/>
        <v>1.6509051054849937</v>
      </c>
      <c r="AK560" s="21">
        <f t="shared" si="162"/>
        <v>0.5435585481839889</v>
      </c>
      <c r="AL560" s="21">
        <f t="shared" si="163"/>
        <v>0.5625585074555967</v>
      </c>
      <c r="AM560" s="21">
        <f t="shared" si="170"/>
        <v>2.979</v>
      </c>
    </row>
    <row r="561" spans="1:39" ht="12.75">
      <c r="A561" s="12" t="s">
        <v>1159</v>
      </c>
      <c r="B561" s="13" t="s">
        <v>1160</v>
      </c>
      <c r="C561" s="14" t="s">
        <v>1131</v>
      </c>
      <c r="D561" s="15"/>
      <c r="E561" s="15"/>
      <c r="F561" s="33">
        <v>205291700</v>
      </c>
      <c r="G561" s="31">
        <v>110.2</v>
      </c>
      <c r="H561" s="18">
        <f t="shared" si="164"/>
        <v>1.102</v>
      </c>
      <c r="I561" s="16">
        <v>1230070.77</v>
      </c>
      <c r="J561" s="16">
        <v>100870.5</v>
      </c>
      <c r="L561" s="16">
        <v>89798.24</v>
      </c>
      <c r="M561" s="19">
        <f t="shared" si="165"/>
        <v>1420739.51</v>
      </c>
      <c r="N561" s="16">
        <v>3696780</v>
      </c>
      <c r="Q561" s="19">
        <f t="shared" si="166"/>
        <v>3696780</v>
      </c>
      <c r="R561" s="16">
        <v>707868</v>
      </c>
      <c r="U561" s="20">
        <f t="shared" si="167"/>
        <v>707868</v>
      </c>
      <c r="V561" s="19">
        <f t="shared" si="168"/>
        <v>5825387.51</v>
      </c>
      <c r="W561" s="21">
        <f t="shared" si="152"/>
        <v>0.3448108228437876</v>
      </c>
      <c r="X561" s="21">
        <f t="shared" si="169"/>
        <v>0</v>
      </c>
      <c r="Y561" s="21">
        <f t="shared" si="153"/>
        <v>0</v>
      </c>
      <c r="Z561" s="21">
        <f t="shared" si="154"/>
        <v>0.3448108228437876</v>
      </c>
      <c r="AA561" s="22">
        <f t="shared" si="155"/>
        <v>1.8007449887160563</v>
      </c>
      <c r="AB561" s="22">
        <f t="shared" si="156"/>
        <v>0.6920589142181588</v>
      </c>
      <c r="AC561" s="23"/>
      <c r="AD561" s="22">
        <f t="shared" si="157"/>
        <v>2.837614725778003</v>
      </c>
      <c r="AE561" s="32">
        <v>215274.1972477064</v>
      </c>
      <c r="AF561" s="25">
        <f t="shared" si="158"/>
        <v>6108.652321901302</v>
      </c>
      <c r="AH561" s="27">
        <f t="shared" si="159"/>
        <v>186290108.89292195</v>
      </c>
      <c r="AI561" s="21">
        <f t="shared" si="160"/>
        <v>0.7626489234684111</v>
      </c>
      <c r="AJ561" s="21">
        <f t="shared" si="161"/>
        <v>1.984420977565094</v>
      </c>
      <c r="AK561" s="21">
        <f t="shared" si="162"/>
        <v>0.379981526773854</v>
      </c>
      <c r="AL561" s="21">
        <f t="shared" si="163"/>
        <v>0.379981526773854</v>
      </c>
      <c r="AM561" s="21">
        <f t="shared" si="170"/>
        <v>3.127</v>
      </c>
    </row>
    <row r="562" spans="1:39" ht="12.75">
      <c r="A562" s="12" t="s">
        <v>1161</v>
      </c>
      <c r="B562" s="13" t="s">
        <v>1162</v>
      </c>
      <c r="C562" s="14" t="s">
        <v>1131</v>
      </c>
      <c r="D562" s="30"/>
      <c r="E562" s="15"/>
      <c r="F562" s="33">
        <v>963361167</v>
      </c>
      <c r="G562" s="31">
        <v>116.96</v>
      </c>
      <c r="H562" s="18">
        <f t="shared" si="164"/>
        <v>1.1696</v>
      </c>
      <c r="I562" s="16">
        <v>5777876.659999999</v>
      </c>
      <c r="L562" s="16">
        <v>421496.21</v>
      </c>
      <c r="M562" s="19">
        <f t="shared" si="165"/>
        <v>6199372.869999999</v>
      </c>
      <c r="N562" s="16">
        <v>9504104</v>
      </c>
      <c r="Q562" s="19">
        <f t="shared" si="166"/>
        <v>9504104</v>
      </c>
      <c r="R562" s="16">
        <v>10586226.98</v>
      </c>
      <c r="T562" s="16">
        <v>309855.52</v>
      </c>
      <c r="U562" s="20">
        <f t="shared" si="167"/>
        <v>10896082.5</v>
      </c>
      <c r="V562" s="19">
        <f t="shared" si="168"/>
        <v>26599559.37</v>
      </c>
      <c r="W562" s="21">
        <f t="shared" si="152"/>
        <v>1.098884545343107</v>
      </c>
      <c r="X562" s="21">
        <f t="shared" si="169"/>
        <v>0.032164003554857844</v>
      </c>
      <c r="Y562" s="21">
        <f t="shared" si="153"/>
        <v>0</v>
      </c>
      <c r="Z562" s="21">
        <f t="shared" si="154"/>
        <v>1.131048548897965</v>
      </c>
      <c r="AA562" s="22">
        <f t="shared" si="155"/>
        <v>0.9865566856505853</v>
      </c>
      <c r="AB562" s="22">
        <f t="shared" si="156"/>
        <v>0.6435149227890768</v>
      </c>
      <c r="AC562" s="23"/>
      <c r="AD562" s="22">
        <f t="shared" si="157"/>
        <v>2.7611201573376274</v>
      </c>
      <c r="AE562" s="32">
        <v>151652.70661617286</v>
      </c>
      <c r="AF562" s="25">
        <f t="shared" si="158"/>
        <v>4187.313451527242</v>
      </c>
      <c r="AH562" s="27">
        <f t="shared" si="159"/>
        <v>823667208.4473324</v>
      </c>
      <c r="AI562" s="21">
        <f t="shared" si="160"/>
        <v>0.7526550536941042</v>
      </c>
      <c r="AJ562" s="21">
        <f t="shared" si="161"/>
        <v>1.1538766995369245</v>
      </c>
      <c r="AK562" s="21">
        <f t="shared" si="162"/>
        <v>1.285255364233298</v>
      </c>
      <c r="AL562" s="21">
        <f t="shared" si="163"/>
        <v>1.3228743827910596</v>
      </c>
      <c r="AM562" s="21">
        <f t="shared" si="170"/>
        <v>3.23</v>
      </c>
    </row>
    <row r="563" spans="1:39" ht="12.75">
      <c r="A563" s="12" t="s">
        <v>1163</v>
      </c>
      <c r="B563" s="13" t="s">
        <v>1164</v>
      </c>
      <c r="C563" s="14" t="s">
        <v>1131</v>
      </c>
      <c r="D563" s="15"/>
      <c r="E563" s="15"/>
      <c r="F563" s="33">
        <v>360935359</v>
      </c>
      <c r="G563" s="31">
        <v>95.13</v>
      </c>
      <c r="H563" s="18">
        <f t="shared" si="164"/>
        <v>0.9512999999999999</v>
      </c>
      <c r="I563" s="16">
        <v>2344785.35</v>
      </c>
      <c r="J563" s="16">
        <v>191794.54</v>
      </c>
      <c r="L563" s="16">
        <v>170741.81</v>
      </c>
      <c r="M563" s="19">
        <f t="shared" si="165"/>
        <v>2707321.7</v>
      </c>
      <c r="N563" s="16">
        <v>6038631</v>
      </c>
      <c r="Q563" s="19">
        <f t="shared" si="166"/>
        <v>6038631</v>
      </c>
      <c r="R563" s="16">
        <v>3667463</v>
      </c>
      <c r="S563" s="16">
        <v>180295</v>
      </c>
      <c r="U563" s="20">
        <f t="shared" si="167"/>
        <v>3847758</v>
      </c>
      <c r="V563" s="19">
        <f t="shared" si="168"/>
        <v>12593710.7</v>
      </c>
      <c r="W563" s="21">
        <f t="shared" si="152"/>
        <v>1.0160996722961688</v>
      </c>
      <c r="X563" s="21">
        <f t="shared" si="169"/>
        <v>0</v>
      </c>
      <c r="Y563" s="21">
        <f t="shared" si="153"/>
        <v>0.04995215777681677</v>
      </c>
      <c r="Z563" s="21">
        <f t="shared" si="154"/>
        <v>1.0660518300729855</v>
      </c>
      <c r="AA563" s="22">
        <f t="shared" si="155"/>
        <v>1.6730505475358541</v>
      </c>
      <c r="AB563" s="22">
        <f t="shared" si="156"/>
        <v>0.7500849203305682</v>
      </c>
      <c r="AC563" s="23"/>
      <c r="AD563" s="22">
        <f t="shared" si="157"/>
        <v>3.489187297939407</v>
      </c>
      <c r="AE563" s="32">
        <v>162260.61057334326</v>
      </c>
      <c r="AF563" s="25">
        <f t="shared" si="158"/>
        <v>5661.57661368402</v>
      </c>
      <c r="AH563" s="27">
        <f t="shared" si="159"/>
        <v>379412760.4330916</v>
      </c>
      <c r="AI563" s="21">
        <f t="shared" si="160"/>
        <v>0.7135557847104694</v>
      </c>
      <c r="AJ563" s="21">
        <f t="shared" si="161"/>
        <v>1.5915729858708576</v>
      </c>
      <c r="AK563" s="21">
        <f t="shared" si="162"/>
        <v>0.9666156182553451</v>
      </c>
      <c r="AL563" s="21">
        <f t="shared" si="163"/>
        <v>1.014135105948431</v>
      </c>
      <c r="AM563" s="21">
        <f t="shared" si="170"/>
        <v>3.3200000000000003</v>
      </c>
    </row>
    <row r="564" spans="1:39" ht="12.75">
      <c r="A564" s="12" t="s">
        <v>1165</v>
      </c>
      <c r="B564" s="13" t="s">
        <v>1166</v>
      </c>
      <c r="C564" s="14" t="s">
        <v>1131</v>
      </c>
      <c r="D564" s="15"/>
      <c r="E564" s="15"/>
      <c r="F564" s="33">
        <v>370909325</v>
      </c>
      <c r="G564" s="31">
        <v>80.85</v>
      </c>
      <c r="H564" s="18">
        <f t="shared" si="164"/>
        <v>0.8085</v>
      </c>
      <c r="I564" s="16">
        <v>2936857.4299999997</v>
      </c>
      <c r="L564" s="16">
        <v>214198.55</v>
      </c>
      <c r="M564" s="19">
        <f t="shared" si="165"/>
        <v>3151055.9799999995</v>
      </c>
      <c r="N564" s="16">
        <v>4474592</v>
      </c>
      <c r="O564" s="16">
        <v>4059242</v>
      </c>
      <c r="Q564" s="19">
        <f t="shared" si="166"/>
        <v>8533834</v>
      </c>
      <c r="R564" s="16">
        <v>5311794</v>
      </c>
      <c r="T564" s="16">
        <v>157778</v>
      </c>
      <c r="U564" s="20">
        <f t="shared" si="167"/>
        <v>5469572</v>
      </c>
      <c r="V564" s="19">
        <f t="shared" si="168"/>
        <v>17154461.98</v>
      </c>
      <c r="W564" s="21">
        <f t="shared" si="152"/>
        <v>1.4321004196915244</v>
      </c>
      <c r="X564" s="21">
        <f t="shared" si="169"/>
        <v>0.04253815942750967</v>
      </c>
      <c r="Y564" s="21">
        <f t="shared" si="153"/>
        <v>0</v>
      </c>
      <c r="Z564" s="21">
        <f t="shared" si="154"/>
        <v>1.474638579119034</v>
      </c>
      <c r="AA564" s="22">
        <f t="shared" si="155"/>
        <v>2.300787126341458</v>
      </c>
      <c r="AB564" s="22">
        <f t="shared" si="156"/>
        <v>0.849548870198936</v>
      </c>
      <c r="AC564" s="23"/>
      <c r="AD564" s="22">
        <f t="shared" si="157"/>
        <v>4.6249745756594285</v>
      </c>
      <c r="AE564" s="32">
        <v>142763.09547738693</v>
      </c>
      <c r="AF564" s="25">
        <f t="shared" si="158"/>
        <v>6602.756869253541</v>
      </c>
      <c r="AH564" s="27">
        <f t="shared" si="159"/>
        <v>458762306.74087816</v>
      </c>
      <c r="AI564" s="21">
        <f t="shared" si="160"/>
        <v>0.6868602615558397</v>
      </c>
      <c r="AJ564" s="21">
        <f t="shared" si="161"/>
        <v>1.8601863916470691</v>
      </c>
      <c r="AK564" s="21">
        <f t="shared" si="162"/>
        <v>1.1578531893205974</v>
      </c>
      <c r="AL564" s="21">
        <f t="shared" si="163"/>
        <v>1.192245291217739</v>
      </c>
      <c r="AM564" s="21">
        <f t="shared" si="170"/>
        <v>3.739</v>
      </c>
    </row>
    <row r="565" spans="1:39" ht="12.75">
      <c r="A565" s="12" t="s">
        <v>1167</v>
      </c>
      <c r="B565" s="13" t="s">
        <v>216</v>
      </c>
      <c r="C565" s="14" t="s">
        <v>1131</v>
      </c>
      <c r="D565" s="15"/>
      <c r="E565" s="15"/>
      <c r="F565" s="33">
        <v>680267141</v>
      </c>
      <c r="G565" s="31">
        <v>91.87</v>
      </c>
      <c r="H565" s="18">
        <f t="shared" si="164"/>
        <v>0.9187000000000001</v>
      </c>
      <c r="I565" s="16">
        <v>4845581.12</v>
      </c>
      <c r="J565" s="16">
        <v>396745.94</v>
      </c>
      <c r="L565" s="16">
        <v>353196.29</v>
      </c>
      <c r="M565" s="19">
        <f t="shared" si="165"/>
        <v>5595523.350000001</v>
      </c>
      <c r="N565" s="16">
        <v>5549331</v>
      </c>
      <c r="O565" s="16">
        <v>6560992</v>
      </c>
      <c r="Q565" s="19">
        <f t="shared" si="166"/>
        <v>12110323</v>
      </c>
      <c r="R565" s="16">
        <v>3817916.09</v>
      </c>
      <c r="S565" s="16">
        <v>136053.43</v>
      </c>
      <c r="U565" s="20">
        <f t="shared" si="167"/>
        <v>3953969.52</v>
      </c>
      <c r="V565" s="19">
        <f t="shared" si="168"/>
        <v>21659815.87</v>
      </c>
      <c r="W565" s="21">
        <f t="shared" si="152"/>
        <v>0.5612377637978547</v>
      </c>
      <c r="X565" s="21">
        <f t="shared" si="169"/>
        <v>0</v>
      </c>
      <c r="Y565" s="21">
        <f t="shared" si="153"/>
        <v>0.02000000026460193</v>
      </c>
      <c r="Z565" s="21">
        <f t="shared" si="154"/>
        <v>0.5812377640624568</v>
      </c>
      <c r="AA565" s="22">
        <f t="shared" si="155"/>
        <v>1.7802304815425445</v>
      </c>
      <c r="AB565" s="22">
        <f t="shared" si="156"/>
        <v>0.8225479392955127</v>
      </c>
      <c r="AC565" s="23"/>
      <c r="AD565" s="22">
        <f t="shared" si="157"/>
        <v>3.184016184900514</v>
      </c>
      <c r="AE565" s="32">
        <v>245821.5039899202</v>
      </c>
      <c r="AF565" s="25">
        <f t="shared" si="158"/>
        <v>7826.996473004922</v>
      </c>
      <c r="AH565" s="27">
        <f t="shared" si="159"/>
        <v>740467117.6662675</v>
      </c>
      <c r="AI565" s="21">
        <f t="shared" si="160"/>
        <v>0.7556747918307877</v>
      </c>
      <c r="AJ565" s="21">
        <f t="shared" si="161"/>
        <v>1.6354977433931355</v>
      </c>
      <c r="AK565" s="21">
        <f t="shared" si="162"/>
        <v>0.5156091336010893</v>
      </c>
      <c r="AL565" s="21">
        <f t="shared" si="163"/>
        <v>0.5339831338441791</v>
      </c>
      <c r="AM565" s="21">
        <f t="shared" si="170"/>
        <v>2.925</v>
      </c>
    </row>
    <row r="566" spans="1:39" ht="12.75">
      <c r="A566" s="12" t="s">
        <v>1168</v>
      </c>
      <c r="B566" s="13" t="s">
        <v>1169</v>
      </c>
      <c r="C566" s="14" t="s">
        <v>1131</v>
      </c>
      <c r="D566" s="15"/>
      <c r="E566" s="15"/>
      <c r="F566" s="33">
        <v>578358364</v>
      </c>
      <c r="G566" s="31">
        <v>107.04</v>
      </c>
      <c r="H566" s="18">
        <f t="shared" si="164"/>
        <v>1.0704</v>
      </c>
      <c r="I566" s="16">
        <v>3022328.41</v>
      </c>
      <c r="J566" s="16">
        <v>287144.49</v>
      </c>
      <c r="L566" s="16">
        <v>255625.34</v>
      </c>
      <c r="M566" s="19">
        <f t="shared" si="165"/>
        <v>3565098.24</v>
      </c>
      <c r="N566" s="16">
        <v>6938155</v>
      </c>
      <c r="Q566" s="19">
        <f t="shared" si="166"/>
        <v>6938155</v>
      </c>
      <c r="R566" s="16">
        <v>565780.33</v>
      </c>
      <c r="S566" s="16">
        <v>115671.67</v>
      </c>
      <c r="U566" s="20">
        <f t="shared" si="167"/>
        <v>681452</v>
      </c>
      <c r="V566" s="19">
        <f t="shared" si="168"/>
        <v>11184705.24</v>
      </c>
      <c r="W566" s="21">
        <f t="shared" si="152"/>
        <v>0.09782521793010672</v>
      </c>
      <c r="X566" s="21">
        <f t="shared" si="169"/>
        <v>0</v>
      </c>
      <c r="Y566" s="21">
        <f t="shared" si="153"/>
        <v>0.019999999515871097</v>
      </c>
      <c r="Z566" s="21">
        <f t="shared" si="154"/>
        <v>0.11782521744597783</v>
      </c>
      <c r="AA566" s="22">
        <f t="shared" si="155"/>
        <v>1.199629059051699</v>
      </c>
      <c r="AB566" s="22">
        <f t="shared" si="156"/>
        <v>0.6164168207654727</v>
      </c>
      <c r="AC566" s="23"/>
      <c r="AD566" s="22">
        <f t="shared" si="157"/>
        <v>1.9338710972631494</v>
      </c>
      <c r="AE566" s="32">
        <v>268251.55790711346</v>
      </c>
      <c r="AF566" s="25">
        <f t="shared" si="158"/>
        <v>5187.639346323788</v>
      </c>
      <c r="AH566" s="27">
        <f t="shared" si="159"/>
        <v>540319846.7862481</v>
      </c>
      <c r="AI566" s="21">
        <f t="shared" si="160"/>
        <v>0.6598125649473621</v>
      </c>
      <c r="AJ566" s="21">
        <f t="shared" si="161"/>
        <v>1.2840829448089386</v>
      </c>
      <c r="AK566" s="21">
        <f t="shared" si="162"/>
        <v>0.10471211327238625</v>
      </c>
      <c r="AL566" s="21">
        <f t="shared" si="163"/>
        <v>0.1261201127541747</v>
      </c>
      <c r="AM566" s="21">
        <f t="shared" si="170"/>
        <v>2.07</v>
      </c>
    </row>
    <row r="567" spans="6:39" ht="12.75">
      <c r="F567" s="19">
        <f>SUM(F2:F566)</f>
        <v>971600408016</v>
      </c>
      <c r="G567" s="31">
        <v>83.74505158961165</v>
      </c>
      <c r="H567" s="18">
        <f t="shared" si="164"/>
        <v>0.8374505158961165</v>
      </c>
      <c r="I567" s="19">
        <f aca="true" t="shared" si="171" ref="I567:V567">SUM(I2:I566)</f>
        <v>4452320562.000003</v>
      </c>
      <c r="J567" s="19">
        <f t="shared" si="171"/>
        <v>130863605.26000004</v>
      </c>
      <c r="K567" s="19">
        <f t="shared" si="171"/>
        <v>23273676.00000001</v>
      </c>
      <c r="L567" s="19">
        <f t="shared" si="171"/>
        <v>170153627.86000013</v>
      </c>
      <c r="M567" s="19">
        <f t="shared" si="171"/>
        <v>4776611471.119996</v>
      </c>
      <c r="N567" s="19">
        <f t="shared" si="171"/>
        <v>11177885857</v>
      </c>
      <c r="O567" s="19">
        <f t="shared" si="171"/>
        <v>2617148738.44</v>
      </c>
      <c r="P567" s="19">
        <f t="shared" si="171"/>
        <v>50445057.51</v>
      </c>
      <c r="Q567" s="19">
        <f t="shared" si="171"/>
        <v>13845479652.95</v>
      </c>
      <c r="R567" s="19">
        <f t="shared" si="171"/>
        <v>7550032512.160008</v>
      </c>
      <c r="S567" s="19">
        <f t="shared" si="171"/>
        <v>84383948.77000001</v>
      </c>
      <c r="T567" s="19">
        <f t="shared" si="171"/>
        <v>247920062.68000013</v>
      </c>
      <c r="U567" s="19">
        <f t="shared" si="171"/>
        <v>7882336523.6100025</v>
      </c>
      <c r="V567" s="19">
        <f t="shared" si="171"/>
        <v>26504427647.67997</v>
      </c>
      <c r="W567" s="21">
        <f t="shared" si="152"/>
        <v>0.7770717724972052</v>
      </c>
      <c r="X567" s="21">
        <f t="shared" si="169"/>
        <v>0.025516669263885024</v>
      </c>
      <c r="Y567" s="21">
        <f t="shared" si="153"/>
        <v>0.008685046658462333</v>
      </c>
      <c r="Z567" s="21">
        <f t="shared" si="154"/>
        <v>0.8112734884195518</v>
      </c>
      <c r="AA567" s="22">
        <f t="shared" si="155"/>
        <v>1.4250178919976326</v>
      </c>
      <c r="AB567" s="22">
        <f t="shared" si="156"/>
        <v>0.4916230408830105</v>
      </c>
      <c r="AC567" s="23"/>
      <c r="AD567" s="22">
        <f t="shared" si="157"/>
        <v>2.727914421300192</v>
      </c>
      <c r="AE567" s="32">
        <v>292813.8328524451</v>
      </c>
      <c r="AF567" s="25">
        <f t="shared" si="158"/>
        <v>7987.710773943688</v>
      </c>
      <c r="AH567" s="27">
        <f>SUM(AH2:AH566)</f>
        <v>1160249457950.9243</v>
      </c>
      <c r="AI567" s="21">
        <f t="shared" si="160"/>
        <v>0.41168831740337986</v>
      </c>
      <c r="AJ567" s="21">
        <f t="shared" si="161"/>
        <v>1.1933192089054723</v>
      </c>
      <c r="AK567" s="21">
        <f t="shared" si="162"/>
        <v>0.6507249333685408</v>
      </c>
      <c r="AL567" s="21">
        <f>(R567/AH567)*100</f>
        <v>0.6507249333685408</v>
      </c>
      <c r="AM567" s="21">
        <f>(V567/AH567)*100</f>
        <v>2.284373198026613</v>
      </c>
    </row>
    <row r="568" spans="4:27" ht="12.75">
      <c r="D568" s="57"/>
      <c r="W568" s="21"/>
      <c r="X568" s="21"/>
      <c r="Y568" s="21"/>
      <c r="Z568" s="21"/>
      <c r="AA568" s="21"/>
    </row>
    <row r="570" spans="3:32" ht="12.75">
      <c r="C570" s="40" t="s">
        <v>39</v>
      </c>
      <c r="F570" s="24">
        <f aca="true" t="shared" si="172" ref="F570:F590">SUMIF($C$2:$C$566,$C570,F$2:F$566)</f>
        <v>43365451727</v>
      </c>
      <c r="I570" s="24">
        <f aca="true" t="shared" si="173" ref="I570:V585">SUMIF($C$2:$C$566,$C570,I$2:I$566)</f>
        <v>155598081.9</v>
      </c>
      <c r="J570" s="24">
        <f t="shared" si="173"/>
        <v>7903999.999999999</v>
      </c>
      <c r="K570" s="24">
        <f t="shared" si="173"/>
        <v>6200469</v>
      </c>
      <c r="L570" s="24">
        <f t="shared" si="173"/>
        <v>2124944.14</v>
      </c>
      <c r="M570" s="24">
        <f t="shared" si="173"/>
        <v>171827495.04000002</v>
      </c>
      <c r="N570" s="24">
        <f t="shared" si="173"/>
        <v>384407804</v>
      </c>
      <c r="O570" s="24">
        <f t="shared" si="173"/>
        <v>63418050</v>
      </c>
      <c r="P570" s="24">
        <f t="shared" si="173"/>
        <v>5628586.51</v>
      </c>
      <c r="Q570" s="24">
        <f t="shared" si="173"/>
        <v>453454440.51</v>
      </c>
      <c r="R570" s="24">
        <f t="shared" si="173"/>
        <v>392873222.81</v>
      </c>
      <c r="S570" s="24">
        <f t="shared" si="173"/>
        <v>840842</v>
      </c>
      <c r="T570" s="24">
        <f t="shared" si="173"/>
        <v>7241624.2</v>
      </c>
      <c r="U570" s="24">
        <f t="shared" si="173"/>
        <v>400955689.01</v>
      </c>
      <c r="V570" s="24">
        <f t="shared" si="173"/>
        <v>1026237624.56</v>
      </c>
      <c r="W570" s="21">
        <f aca="true" t="shared" si="174" ref="W570:W590">(R570/F570)*100</f>
        <v>0.9059590230565753</v>
      </c>
      <c r="X570" s="21">
        <f aca="true" t="shared" si="175" ref="X570:X590">(T570/$F570)*100</f>
        <v>0.016699063221083093</v>
      </c>
      <c r="Y570" s="21">
        <f aca="true" t="shared" si="176" ref="Y570:Y590">(S570/$F570)*100</f>
        <v>0.0019389674649151153</v>
      </c>
      <c r="Z570" s="21">
        <f>W570+Y570</f>
        <v>0.9078979905214903</v>
      </c>
      <c r="AA570" s="21">
        <f aca="true" t="shared" si="177" ref="AA570:AA590">(Q570/F570)*100</f>
        <v>1.0456582889177475</v>
      </c>
      <c r="AB570" s="21">
        <f aca="true" t="shared" si="178" ref="AB570:AB590">(M570/F570)*100</f>
        <v>0.3962313044072767</v>
      </c>
      <c r="AD570" s="22">
        <f aca="true" t="shared" si="179" ref="AD570:AD590">((V570/F570)*100)-AC570</f>
        <v>2.366486647067598</v>
      </c>
      <c r="AE570" s="32">
        <v>257538.2360978618</v>
      </c>
      <c r="AF570" s="25">
        <f aca="true" t="shared" si="180" ref="AF570:AF590">AE570/100*AD570</f>
        <v>6094.607968349324</v>
      </c>
    </row>
    <row r="571" spans="3:32" ht="12.75">
      <c r="C571" s="40" t="s">
        <v>86</v>
      </c>
      <c r="F571" s="24">
        <f t="shared" si="172"/>
        <v>154250602454</v>
      </c>
      <c r="I571" s="24">
        <f t="shared" si="173"/>
        <v>371021714</v>
      </c>
      <c r="J571" s="24">
        <f t="shared" si="173"/>
        <v>0</v>
      </c>
      <c r="K571" s="24">
        <f t="shared" si="173"/>
        <v>0</v>
      </c>
      <c r="L571" s="24">
        <f t="shared" si="173"/>
        <v>4125223.3599999994</v>
      </c>
      <c r="M571" s="24">
        <f t="shared" si="173"/>
        <v>375146937.36000013</v>
      </c>
      <c r="N571" s="24">
        <f t="shared" si="173"/>
        <v>1733631203</v>
      </c>
      <c r="O571" s="24">
        <f t="shared" si="173"/>
        <v>272801448</v>
      </c>
      <c r="P571" s="24">
        <f t="shared" si="173"/>
        <v>0</v>
      </c>
      <c r="Q571" s="24">
        <f t="shared" si="173"/>
        <v>2006432651</v>
      </c>
      <c r="R571" s="24">
        <f t="shared" si="173"/>
        <v>1065348586.31</v>
      </c>
      <c r="S571" s="24">
        <f t="shared" si="173"/>
        <v>3899797.97</v>
      </c>
      <c r="T571" s="24">
        <f t="shared" si="173"/>
        <v>49485712.85</v>
      </c>
      <c r="U571" s="24">
        <f t="shared" si="173"/>
        <v>1118734097.1300004</v>
      </c>
      <c r="V571" s="24">
        <f t="shared" si="173"/>
        <v>3500313685.489999</v>
      </c>
      <c r="W571" s="21">
        <f t="shared" si="174"/>
        <v>0.6906608916666656</v>
      </c>
      <c r="X571" s="21">
        <f t="shared" si="175"/>
        <v>0.03208137411635552</v>
      </c>
      <c r="Y571" s="21">
        <f t="shared" si="176"/>
        <v>0.0025282221968390577</v>
      </c>
      <c r="Z571" s="21">
        <f aca="true" t="shared" si="181" ref="Z571:Z590">W571+Y571</f>
        <v>0.6931891138635046</v>
      </c>
      <c r="AA571" s="21">
        <f t="shared" si="177"/>
        <v>1.3007616301520446</v>
      </c>
      <c r="AB571" s="21">
        <f t="shared" si="178"/>
        <v>0.24320614078111946</v>
      </c>
      <c r="AD571" s="22">
        <f t="shared" si="179"/>
        <v>2.2692382589130236</v>
      </c>
      <c r="AE571" s="32">
        <v>468968.5613534923</v>
      </c>
      <c r="AF571" s="25">
        <f t="shared" si="180"/>
        <v>10642.014016507444</v>
      </c>
    </row>
    <row r="572" spans="3:32" ht="12.75">
      <c r="C572" s="40" t="s">
        <v>227</v>
      </c>
      <c r="F572" s="24">
        <f t="shared" si="172"/>
        <v>41664588919</v>
      </c>
      <c r="I572" s="24">
        <f t="shared" si="173"/>
        <v>153082777.83000004</v>
      </c>
      <c r="J572" s="24">
        <f t="shared" si="173"/>
        <v>10186370.999999998</v>
      </c>
      <c r="K572" s="24">
        <f t="shared" si="173"/>
        <v>0</v>
      </c>
      <c r="L572" s="24">
        <f t="shared" si="173"/>
        <v>6739097</v>
      </c>
      <c r="M572" s="24">
        <f t="shared" si="173"/>
        <v>170008245.82999998</v>
      </c>
      <c r="N572" s="24">
        <f t="shared" si="173"/>
        <v>546021409</v>
      </c>
      <c r="O572" s="24">
        <f t="shared" si="173"/>
        <v>176876772</v>
      </c>
      <c r="P572" s="24">
        <f t="shared" si="173"/>
        <v>0</v>
      </c>
      <c r="Q572" s="24">
        <f t="shared" si="173"/>
        <v>722898181</v>
      </c>
      <c r="R572" s="24">
        <f t="shared" si="173"/>
        <v>233692281.32</v>
      </c>
      <c r="S572" s="24">
        <f t="shared" si="173"/>
        <v>8467244.969999999</v>
      </c>
      <c r="T572" s="24">
        <f t="shared" si="173"/>
        <v>4199517.8</v>
      </c>
      <c r="U572" s="24">
        <f t="shared" si="173"/>
        <v>246359044.09000003</v>
      </c>
      <c r="V572" s="24">
        <f t="shared" si="173"/>
        <v>1139265470.92</v>
      </c>
      <c r="W572" s="21">
        <f t="shared" si="174"/>
        <v>0.5608894444496271</v>
      </c>
      <c r="X572" s="21">
        <f t="shared" si="175"/>
        <v>0.010079345336070085</v>
      </c>
      <c r="Y572" s="21">
        <f t="shared" si="176"/>
        <v>0.02032240132372635</v>
      </c>
      <c r="Z572" s="21">
        <f t="shared" si="181"/>
        <v>0.5812118457733534</v>
      </c>
      <c r="AA572" s="21">
        <f t="shared" si="177"/>
        <v>1.7350421539148848</v>
      </c>
      <c r="AB572" s="21">
        <f t="shared" si="178"/>
        <v>0.40804013729863625</v>
      </c>
      <c r="AD572" s="22">
        <f t="shared" si="179"/>
        <v>2.734373482322945</v>
      </c>
      <c r="AE572" s="32">
        <v>228720.17178925016</v>
      </c>
      <c r="AF572" s="25">
        <f t="shared" si="180"/>
        <v>6254.063726128741</v>
      </c>
    </row>
    <row r="573" spans="3:32" ht="12.75">
      <c r="C573" s="40" t="s">
        <v>307</v>
      </c>
      <c r="F573" s="24">
        <f t="shared" si="172"/>
        <v>34941939961</v>
      </c>
      <c r="I573" s="24">
        <f t="shared" si="173"/>
        <v>285555857.00000006</v>
      </c>
      <c r="J573" s="24">
        <f t="shared" si="173"/>
        <v>9503173</v>
      </c>
      <c r="K573" s="24">
        <f t="shared" si="173"/>
        <v>0</v>
      </c>
      <c r="L573" s="24">
        <f t="shared" si="173"/>
        <v>7505794</v>
      </c>
      <c r="M573" s="24">
        <f t="shared" si="173"/>
        <v>302564824</v>
      </c>
      <c r="N573" s="24">
        <f t="shared" si="173"/>
        <v>546755386</v>
      </c>
      <c r="O573" s="24">
        <f t="shared" si="173"/>
        <v>61404376</v>
      </c>
      <c r="P573" s="24">
        <f t="shared" si="173"/>
        <v>0</v>
      </c>
      <c r="Q573" s="24">
        <f t="shared" si="173"/>
        <v>608159762</v>
      </c>
      <c r="R573" s="24">
        <f t="shared" si="173"/>
        <v>289813805.2800001</v>
      </c>
      <c r="S573" s="24">
        <f t="shared" si="173"/>
        <v>2784226.09</v>
      </c>
      <c r="T573" s="24">
        <f t="shared" si="173"/>
        <v>5349701.86</v>
      </c>
      <c r="U573" s="24">
        <f t="shared" si="173"/>
        <v>297947733.23</v>
      </c>
      <c r="V573" s="24">
        <f t="shared" si="173"/>
        <v>1208672319.23</v>
      </c>
      <c r="W573" s="21">
        <f t="shared" si="174"/>
        <v>0.8294153261194772</v>
      </c>
      <c r="X573" s="21">
        <f t="shared" si="175"/>
        <v>0.015310260008376757</v>
      </c>
      <c r="Y573" s="21">
        <f t="shared" si="176"/>
        <v>0.007968149716665927</v>
      </c>
      <c r="Z573" s="21">
        <f t="shared" si="181"/>
        <v>0.8373834758361431</v>
      </c>
      <c r="AA573" s="21">
        <f t="shared" si="177"/>
        <v>1.7404865404691032</v>
      </c>
      <c r="AB573" s="21">
        <f t="shared" si="178"/>
        <v>0.8659073432605741</v>
      </c>
      <c r="AD573" s="22">
        <f t="shared" si="179"/>
        <v>3.459087619574197</v>
      </c>
      <c r="AE573" s="32">
        <v>172222.0398464</v>
      </c>
      <c r="AF573" s="25">
        <f t="shared" si="180"/>
        <v>5957.311258504963</v>
      </c>
    </row>
    <row r="574" spans="3:32" ht="12.75">
      <c r="C574" s="40" t="s">
        <v>382</v>
      </c>
      <c r="F574" s="24">
        <f t="shared" si="172"/>
        <v>48630671038</v>
      </c>
      <c r="I574" s="24">
        <f t="shared" si="173"/>
        <v>96481176.99999999</v>
      </c>
      <c r="J574" s="24">
        <f t="shared" si="173"/>
        <v>8314126.26</v>
      </c>
      <c r="K574" s="24">
        <f t="shared" si="173"/>
        <v>0</v>
      </c>
      <c r="L574" s="24">
        <f t="shared" si="173"/>
        <v>4718648.39</v>
      </c>
      <c r="M574" s="24">
        <f t="shared" si="173"/>
        <v>109513951.65</v>
      </c>
      <c r="N574" s="24">
        <f t="shared" si="173"/>
        <v>131673810</v>
      </c>
      <c r="O574" s="24">
        <f t="shared" si="173"/>
        <v>19460616</v>
      </c>
      <c r="P574" s="24">
        <f t="shared" si="173"/>
        <v>0</v>
      </c>
      <c r="Q574" s="24">
        <f t="shared" si="173"/>
        <v>151134426</v>
      </c>
      <c r="R574" s="24">
        <f t="shared" si="173"/>
        <v>181004347.82000002</v>
      </c>
      <c r="S574" s="24">
        <f t="shared" si="173"/>
        <v>0</v>
      </c>
      <c r="T574" s="24">
        <f t="shared" si="173"/>
        <v>6424756.109999999</v>
      </c>
      <c r="U574" s="24">
        <f t="shared" si="173"/>
        <v>187429103.93</v>
      </c>
      <c r="V574" s="24">
        <f t="shared" si="173"/>
        <v>448077481.58</v>
      </c>
      <c r="W574" s="21">
        <f t="shared" si="174"/>
        <v>0.3722020361976154</v>
      </c>
      <c r="X574" s="21">
        <f t="shared" si="175"/>
        <v>0.013211325225143811</v>
      </c>
      <c r="Y574" s="21">
        <f t="shared" si="176"/>
        <v>0</v>
      </c>
      <c r="Z574" s="21">
        <f t="shared" si="181"/>
        <v>0.3722020361976154</v>
      </c>
      <c r="AA574" s="21">
        <f t="shared" si="177"/>
        <v>0.3107800545912755</v>
      </c>
      <c r="AB574" s="21">
        <f t="shared" si="178"/>
        <v>0.22519523031961827</v>
      </c>
      <c r="AD574" s="22">
        <f t="shared" si="179"/>
        <v>0.9213886463336528</v>
      </c>
      <c r="AE574" s="32">
        <v>494593.98364552413</v>
      </c>
      <c r="AF574" s="25">
        <f t="shared" si="180"/>
        <v>4557.1328107591835</v>
      </c>
    </row>
    <row r="575" spans="3:32" ht="12.75">
      <c r="C575" s="40" t="s">
        <v>415</v>
      </c>
      <c r="F575" s="24">
        <f t="shared" si="172"/>
        <v>8469548762</v>
      </c>
      <c r="I575" s="24">
        <f t="shared" si="173"/>
        <v>85426646</v>
      </c>
      <c r="J575" s="24">
        <f t="shared" si="173"/>
        <v>0</v>
      </c>
      <c r="K575" s="24">
        <f t="shared" si="173"/>
        <v>2369580</v>
      </c>
      <c r="L575" s="24">
        <f t="shared" si="173"/>
        <v>926400.6699999999</v>
      </c>
      <c r="M575" s="24">
        <f t="shared" si="173"/>
        <v>88722626.67000002</v>
      </c>
      <c r="N575" s="24">
        <f t="shared" si="173"/>
        <v>60200937</v>
      </c>
      <c r="O575" s="24">
        <f t="shared" si="173"/>
        <v>7842389</v>
      </c>
      <c r="P575" s="24">
        <f t="shared" si="173"/>
        <v>0</v>
      </c>
      <c r="Q575" s="24">
        <f t="shared" si="173"/>
        <v>68043326</v>
      </c>
      <c r="R575" s="24">
        <f t="shared" si="173"/>
        <v>66674780.89999999</v>
      </c>
      <c r="S575" s="24">
        <f t="shared" si="173"/>
        <v>0</v>
      </c>
      <c r="T575" s="24">
        <f t="shared" si="173"/>
        <v>1550943.69</v>
      </c>
      <c r="U575" s="24">
        <f t="shared" si="173"/>
        <v>68225724.58999999</v>
      </c>
      <c r="V575" s="24">
        <f t="shared" si="173"/>
        <v>224991677.26</v>
      </c>
      <c r="W575" s="21">
        <f t="shared" si="174"/>
        <v>0.7872294353997604</v>
      </c>
      <c r="X575" s="21">
        <f t="shared" si="175"/>
        <v>0.01831199906373477</v>
      </c>
      <c r="Y575" s="21">
        <f t="shared" si="176"/>
        <v>0</v>
      </c>
      <c r="Z575" s="21">
        <f t="shared" si="181"/>
        <v>0.7872294353997604</v>
      </c>
      <c r="AA575" s="21">
        <f t="shared" si="177"/>
        <v>0.8033878534980209</v>
      </c>
      <c r="AB575" s="21">
        <f t="shared" si="178"/>
        <v>1.047548448721004</v>
      </c>
      <c r="AD575" s="22">
        <f t="shared" si="179"/>
        <v>2.65647773668252</v>
      </c>
      <c r="AE575" s="32">
        <v>139507.4639702464</v>
      </c>
      <c r="AF575" s="25">
        <f t="shared" si="180"/>
        <v>3705.984721379984</v>
      </c>
    </row>
    <row r="576" spans="3:32" ht="12.75">
      <c r="C576" s="62" t="s">
        <v>444</v>
      </c>
      <c r="F576" s="24">
        <f t="shared" si="172"/>
        <v>77768787111</v>
      </c>
      <c r="I576" s="24">
        <f t="shared" si="173"/>
        <v>398569304.83000004</v>
      </c>
      <c r="J576" s="24">
        <f t="shared" si="173"/>
        <v>0</v>
      </c>
      <c r="K576" s="24">
        <f t="shared" si="173"/>
        <v>0</v>
      </c>
      <c r="L576" s="24">
        <f t="shared" si="173"/>
        <v>12703729.050000003</v>
      </c>
      <c r="M576" s="24">
        <f t="shared" si="173"/>
        <v>411273033.88000005</v>
      </c>
      <c r="N576" s="24">
        <f t="shared" si="173"/>
        <v>826412382.5</v>
      </c>
      <c r="O576" s="24">
        <f t="shared" si="173"/>
        <v>178677564</v>
      </c>
      <c r="P576" s="24">
        <f t="shared" si="173"/>
        <v>14015269</v>
      </c>
      <c r="Q576" s="24">
        <f t="shared" si="173"/>
        <v>1019105215.5</v>
      </c>
      <c r="R576" s="24">
        <f t="shared" si="173"/>
        <v>811825910.48</v>
      </c>
      <c r="S576" s="24">
        <f t="shared" si="173"/>
        <v>2467916.05</v>
      </c>
      <c r="T576" s="24">
        <f t="shared" si="173"/>
        <v>27290182.77</v>
      </c>
      <c r="U576" s="24">
        <f t="shared" si="173"/>
        <v>841584009.3000001</v>
      </c>
      <c r="V576" s="24">
        <f t="shared" si="173"/>
        <v>2271962258.68</v>
      </c>
      <c r="W576" s="21">
        <f t="shared" si="174"/>
        <v>1.0438968391281125</v>
      </c>
      <c r="X576" s="21">
        <f t="shared" si="175"/>
        <v>0.03509143421646593</v>
      </c>
      <c r="Y576" s="21">
        <f t="shared" si="176"/>
        <v>0.003173401748541512</v>
      </c>
      <c r="Z576" s="21">
        <f t="shared" si="181"/>
        <v>1.047070240876654</v>
      </c>
      <c r="AA576" s="21">
        <f t="shared" si="177"/>
        <v>1.310429612391181</v>
      </c>
      <c r="AB576" s="21">
        <f t="shared" si="178"/>
        <v>0.5288407459576125</v>
      </c>
      <c r="AD576" s="22">
        <f t="shared" si="179"/>
        <v>2.9214320334419135</v>
      </c>
      <c r="AE576" s="32">
        <v>362497.46841354773</v>
      </c>
      <c r="AF576" s="25">
        <f t="shared" si="180"/>
        <v>10590.117162649365</v>
      </c>
    </row>
    <row r="577" spans="3:32" ht="12.75">
      <c r="C577" s="40" t="s">
        <v>488</v>
      </c>
      <c r="F577" s="24">
        <f t="shared" si="172"/>
        <v>25446311645</v>
      </c>
      <c r="I577" s="24">
        <f t="shared" si="173"/>
        <v>141970000.00000003</v>
      </c>
      <c r="J577" s="24">
        <f t="shared" si="173"/>
        <v>4476556</v>
      </c>
      <c r="K577" s="24">
        <f t="shared" si="173"/>
        <v>0</v>
      </c>
      <c r="L577" s="24">
        <f t="shared" si="173"/>
        <v>10547106.999999996</v>
      </c>
      <c r="M577" s="24">
        <f t="shared" si="173"/>
        <v>156993662.99999997</v>
      </c>
      <c r="N577" s="24">
        <f t="shared" si="173"/>
        <v>351276422</v>
      </c>
      <c r="O577" s="24">
        <f t="shared" si="173"/>
        <v>62374613</v>
      </c>
      <c r="P577" s="24">
        <f t="shared" si="173"/>
        <v>0</v>
      </c>
      <c r="Q577" s="24">
        <f t="shared" si="173"/>
        <v>413651035</v>
      </c>
      <c r="R577" s="24">
        <f t="shared" si="173"/>
        <v>181652869.56</v>
      </c>
      <c r="S577" s="24">
        <f t="shared" si="173"/>
        <v>2469566.8000000003</v>
      </c>
      <c r="T577" s="24">
        <f t="shared" si="173"/>
        <v>5436066.680000001</v>
      </c>
      <c r="U577" s="24">
        <f t="shared" si="173"/>
        <v>189558503.04</v>
      </c>
      <c r="V577" s="24">
        <f t="shared" si="173"/>
        <v>760203201.0400002</v>
      </c>
      <c r="W577" s="21">
        <f t="shared" si="174"/>
        <v>0.7138671886685526</v>
      </c>
      <c r="X577" s="21">
        <f t="shared" si="175"/>
        <v>0.021362886519029744</v>
      </c>
      <c r="Y577" s="21">
        <f t="shared" si="176"/>
        <v>0.009705008861216438</v>
      </c>
      <c r="Z577" s="21">
        <f t="shared" si="181"/>
        <v>0.723572197529769</v>
      </c>
      <c r="AA577" s="21">
        <f t="shared" si="177"/>
        <v>1.625583466754716</v>
      </c>
      <c r="AB577" s="21">
        <f t="shared" si="178"/>
        <v>0.6169603877772518</v>
      </c>
      <c r="AD577" s="22">
        <f t="shared" si="179"/>
        <v>2.987478938580767</v>
      </c>
      <c r="AE577" s="32">
        <v>203504.2166170199</v>
      </c>
      <c r="AF577" s="25">
        <f t="shared" si="180"/>
        <v>6079.6456105572515</v>
      </c>
    </row>
    <row r="578" spans="3:32" ht="12.75">
      <c r="C578" s="40" t="s">
        <v>535</v>
      </c>
      <c r="F578" s="24">
        <f t="shared" si="172"/>
        <v>22108752727</v>
      </c>
      <c r="I578" s="24">
        <f t="shared" si="173"/>
        <v>300320800</v>
      </c>
      <c r="J578" s="24">
        <f t="shared" si="173"/>
        <v>0</v>
      </c>
      <c r="K578" s="24">
        <f t="shared" si="173"/>
        <v>0</v>
      </c>
      <c r="L578" s="24">
        <f t="shared" si="173"/>
        <v>1124123.7600000002</v>
      </c>
      <c r="M578" s="24">
        <f t="shared" si="173"/>
        <v>301444923.76</v>
      </c>
      <c r="N578" s="24">
        <f t="shared" si="173"/>
        <v>395978109</v>
      </c>
      <c r="O578" s="24">
        <f t="shared" si="173"/>
        <v>0</v>
      </c>
      <c r="P578" s="24">
        <f t="shared" si="173"/>
        <v>18889750</v>
      </c>
      <c r="Q578" s="24">
        <f t="shared" si="173"/>
        <v>414867859</v>
      </c>
      <c r="R578" s="24">
        <f t="shared" si="173"/>
        <v>614990570.6600001</v>
      </c>
      <c r="S578" s="24">
        <f t="shared" si="173"/>
        <v>602046</v>
      </c>
      <c r="T578" s="24">
        <f t="shared" si="173"/>
        <v>18002018.34</v>
      </c>
      <c r="U578" s="24">
        <f t="shared" si="173"/>
        <v>633594635</v>
      </c>
      <c r="V578" s="24">
        <f t="shared" si="173"/>
        <v>1349907417.76</v>
      </c>
      <c r="W578" s="21">
        <f t="shared" si="174"/>
        <v>2.7816610835262163</v>
      </c>
      <c r="X578" s="21">
        <f t="shared" si="175"/>
        <v>0.08142484816891227</v>
      </c>
      <c r="Y578" s="21">
        <f t="shared" si="176"/>
        <v>0.0027231115542070356</v>
      </c>
      <c r="Z578" s="21">
        <f t="shared" si="181"/>
        <v>2.7843841950804236</v>
      </c>
      <c r="AA578" s="21">
        <f t="shared" si="177"/>
        <v>1.8764869466984837</v>
      </c>
      <c r="AB578" s="21">
        <f t="shared" si="178"/>
        <v>1.3634641785642871</v>
      </c>
      <c r="AD578" s="22">
        <f t="shared" si="179"/>
        <v>6.105760168512106</v>
      </c>
      <c r="AE578" s="32">
        <v>122297.02444003733</v>
      </c>
      <c r="AF578" s="25">
        <f t="shared" si="180"/>
        <v>7467.163005535314</v>
      </c>
    </row>
    <row r="579" spans="3:32" ht="12.75">
      <c r="C579" s="40" t="s">
        <v>560</v>
      </c>
      <c r="F579" s="24">
        <f t="shared" si="172"/>
        <v>19761317631</v>
      </c>
      <c r="I579" s="24">
        <f t="shared" si="173"/>
        <v>64155000.00000001</v>
      </c>
      <c r="J579" s="24">
        <f t="shared" si="173"/>
        <v>6015000</v>
      </c>
      <c r="K579" s="24">
        <f t="shared" si="173"/>
        <v>0</v>
      </c>
      <c r="L579" s="24">
        <f t="shared" si="173"/>
        <v>6385000</v>
      </c>
      <c r="M579" s="24">
        <f t="shared" si="173"/>
        <v>76555000</v>
      </c>
      <c r="N579" s="24">
        <f t="shared" si="173"/>
        <v>212446668</v>
      </c>
      <c r="O579" s="24">
        <f t="shared" si="173"/>
        <v>121985230</v>
      </c>
      <c r="P579" s="24">
        <f t="shared" si="173"/>
        <v>0</v>
      </c>
      <c r="Q579" s="24">
        <f t="shared" si="173"/>
        <v>334431898</v>
      </c>
      <c r="R579" s="24">
        <f t="shared" si="173"/>
        <v>64570796.779999994</v>
      </c>
      <c r="S579" s="24">
        <f t="shared" si="173"/>
        <v>4618561.95</v>
      </c>
      <c r="T579" s="24">
        <f t="shared" si="173"/>
        <v>440004.47</v>
      </c>
      <c r="U579" s="24">
        <f t="shared" si="173"/>
        <v>69629363.19999999</v>
      </c>
      <c r="V579" s="24">
        <f t="shared" si="173"/>
        <v>480616261.2</v>
      </c>
      <c r="W579" s="21">
        <f t="shared" si="174"/>
        <v>0.3267534988593393</v>
      </c>
      <c r="X579" s="21">
        <f t="shared" si="175"/>
        <v>0.0022265947960360476</v>
      </c>
      <c r="Y579" s="21">
        <f t="shared" si="176"/>
        <v>0.023371730753190077</v>
      </c>
      <c r="Z579" s="21">
        <f t="shared" si="181"/>
        <v>0.3501252296125294</v>
      </c>
      <c r="AA579" s="21">
        <f t="shared" si="177"/>
        <v>1.6923562701880241</v>
      </c>
      <c r="AB579" s="21">
        <f t="shared" si="178"/>
        <v>0.3873982566825733</v>
      </c>
      <c r="AD579" s="22">
        <f t="shared" si="179"/>
        <v>2.4321063512791627</v>
      </c>
      <c r="AE579" s="32">
        <v>368769.5154401154</v>
      </c>
      <c r="AF579" s="25">
        <f t="shared" si="180"/>
        <v>8968.86680660044</v>
      </c>
    </row>
    <row r="580" spans="3:32" ht="12.75">
      <c r="C580" s="40" t="s">
        <v>612</v>
      </c>
      <c r="F580" s="24">
        <f t="shared" si="172"/>
        <v>34744432559</v>
      </c>
      <c r="I580" s="24">
        <f t="shared" si="173"/>
        <v>243809895</v>
      </c>
      <c r="J580" s="24">
        <f t="shared" si="173"/>
        <v>13681047</v>
      </c>
      <c r="K580" s="24">
        <f t="shared" si="173"/>
        <v>0</v>
      </c>
      <c r="L580" s="24">
        <f t="shared" si="173"/>
        <v>8432659.27</v>
      </c>
      <c r="M580" s="24">
        <f t="shared" si="173"/>
        <v>265923601.26999998</v>
      </c>
      <c r="N580" s="24">
        <f t="shared" si="173"/>
        <v>344603895</v>
      </c>
      <c r="O580" s="24">
        <f t="shared" si="173"/>
        <v>216351038</v>
      </c>
      <c r="P580" s="24">
        <f t="shared" si="173"/>
        <v>1979054</v>
      </c>
      <c r="Q580" s="24">
        <f t="shared" si="173"/>
        <v>562933987</v>
      </c>
      <c r="R580" s="24">
        <f t="shared" si="173"/>
        <v>276413014.17</v>
      </c>
      <c r="S580" s="24">
        <f t="shared" si="173"/>
        <v>5602175.97</v>
      </c>
      <c r="T580" s="24">
        <f t="shared" si="173"/>
        <v>6259390.63</v>
      </c>
      <c r="U580" s="24">
        <f t="shared" si="173"/>
        <v>288274580.77000004</v>
      </c>
      <c r="V580" s="24">
        <f t="shared" si="173"/>
        <v>1117132169.04</v>
      </c>
      <c r="W580" s="21">
        <f t="shared" si="174"/>
        <v>0.7955605943502438</v>
      </c>
      <c r="X580" s="21">
        <f t="shared" si="175"/>
        <v>0.018015521247528917</v>
      </c>
      <c r="Y580" s="21">
        <f t="shared" si="176"/>
        <v>0.01612395298293293</v>
      </c>
      <c r="Z580" s="21">
        <f t="shared" si="181"/>
        <v>0.8116845473331767</v>
      </c>
      <c r="AA580" s="21">
        <f t="shared" si="177"/>
        <v>1.6202135005200446</v>
      </c>
      <c r="AB580" s="21">
        <f t="shared" si="178"/>
        <v>0.765370396590681</v>
      </c>
      <c r="AD580" s="22">
        <f t="shared" si="179"/>
        <v>3.215283965691431</v>
      </c>
      <c r="AE580" s="32">
        <v>240593.76236282848</v>
      </c>
      <c r="AF580" s="25">
        <f t="shared" si="180"/>
        <v>7735.772663705769</v>
      </c>
    </row>
    <row r="581" spans="3:32" ht="12.75">
      <c r="C581" s="40" t="s">
        <v>634</v>
      </c>
      <c r="F581" s="24">
        <f t="shared" si="172"/>
        <v>47603930913</v>
      </c>
      <c r="I581" s="24">
        <f t="shared" si="173"/>
        <v>336685000</v>
      </c>
      <c r="J581" s="24">
        <f t="shared" si="173"/>
        <v>0</v>
      </c>
      <c r="K581" s="24">
        <f t="shared" si="173"/>
        <v>0</v>
      </c>
      <c r="L581" s="24">
        <f t="shared" si="173"/>
        <v>28580560.000000004</v>
      </c>
      <c r="M581" s="24">
        <f t="shared" si="173"/>
        <v>365265560</v>
      </c>
      <c r="N581" s="24">
        <f t="shared" si="173"/>
        <v>1320833012</v>
      </c>
      <c r="O581" s="24">
        <f t="shared" si="173"/>
        <v>882862.44</v>
      </c>
      <c r="P581" s="24">
        <f t="shared" si="173"/>
        <v>0</v>
      </c>
      <c r="Q581" s="24">
        <f t="shared" si="173"/>
        <v>1321715874.44</v>
      </c>
      <c r="R581" s="24">
        <f t="shared" si="173"/>
        <v>577925096.3500001</v>
      </c>
      <c r="S581" s="24">
        <f t="shared" si="173"/>
        <v>5856075.890000001</v>
      </c>
      <c r="T581" s="24">
        <f t="shared" si="173"/>
        <v>32107820.59</v>
      </c>
      <c r="U581" s="24">
        <f t="shared" si="173"/>
        <v>615888992.8299999</v>
      </c>
      <c r="V581" s="24">
        <f t="shared" si="173"/>
        <v>2302870427.2699995</v>
      </c>
      <c r="W581" s="21">
        <f t="shared" si="174"/>
        <v>1.214028096558254</v>
      </c>
      <c r="X581" s="21">
        <f t="shared" si="175"/>
        <v>0.06744783460987627</v>
      </c>
      <c r="Y581" s="21">
        <f t="shared" si="176"/>
        <v>0.012301664542582521</v>
      </c>
      <c r="Z581" s="21">
        <f t="shared" si="181"/>
        <v>1.2263297611008364</v>
      </c>
      <c r="AA581" s="21">
        <f t="shared" si="177"/>
        <v>2.7764847336988656</v>
      </c>
      <c r="AB581" s="21">
        <f t="shared" si="178"/>
        <v>0.7673012564184081</v>
      </c>
      <c r="AD581" s="22">
        <f t="shared" si="179"/>
        <v>4.837563585827985</v>
      </c>
      <c r="AE581" s="32">
        <v>153024.98203304788</v>
      </c>
      <c r="AF581" s="25">
        <f t="shared" si="180"/>
        <v>7402.68080805054</v>
      </c>
    </row>
    <row r="582" spans="3:32" ht="12.75">
      <c r="C582" s="40" t="s">
        <v>684</v>
      </c>
      <c r="F582" s="24">
        <f t="shared" si="172"/>
        <v>102127763540</v>
      </c>
      <c r="I582" s="24">
        <f t="shared" si="173"/>
        <v>302474999.99999994</v>
      </c>
      <c r="J582" s="24">
        <f t="shared" si="173"/>
        <v>13585000.000000002</v>
      </c>
      <c r="K582" s="24">
        <f t="shared" si="173"/>
        <v>2249999.9999999995</v>
      </c>
      <c r="L582" s="24">
        <f t="shared" si="173"/>
        <v>16787340</v>
      </c>
      <c r="M582" s="24">
        <f t="shared" si="173"/>
        <v>335097340.00000006</v>
      </c>
      <c r="N582" s="24">
        <f t="shared" si="173"/>
        <v>886190218</v>
      </c>
      <c r="O582" s="24">
        <f t="shared" si="173"/>
        <v>334509776</v>
      </c>
      <c r="P582" s="24">
        <f t="shared" si="173"/>
        <v>0</v>
      </c>
      <c r="Q582" s="24">
        <f t="shared" si="173"/>
        <v>1220699994</v>
      </c>
      <c r="R582" s="24">
        <f t="shared" si="173"/>
        <v>503443379.52</v>
      </c>
      <c r="S582" s="24">
        <f t="shared" si="173"/>
        <v>11364981.599999998</v>
      </c>
      <c r="T582" s="24">
        <f t="shared" si="173"/>
        <v>11215212.1</v>
      </c>
      <c r="U582" s="24">
        <f t="shared" si="173"/>
        <v>526023573.22</v>
      </c>
      <c r="V582" s="24">
        <f t="shared" si="173"/>
        <v>2081820907.22</v>
      </c>
      <c r="W582" s="21">
        <f t="shared" si="174"/>
        <v>0.49295447395439945</v>
      </c>
      <c r="X582" s="21">
        <f t="shared" si="175"/>
        <v>0.010981550668743841</v>
      </c>
      <c r="Y582" s="21">
        <f t="shared" si="176"/>
        <v>0.011128199821538946</v>
      </c>
      <c r="Z582" s="21">
        <f t="shared" si="181"/>
        <v>0.5040826737759384</v>
      </c>
      <c r="AA582" s="21">
        <f t="shared" si="177"/>
        <v>1.1952675273476374</v>
      </c>
      <c r="AB582" s="21">
        <f t="shared" si="178"/>
        <v>0.3281158113961379</v>
      </c>
      <c r="AD582" s="22">
        <f t="shared" si="179"/>
        <v>2.0384475631884573</v>
      </c>
      <c r="AE582" s="32">
        <v>407499.95197799266</v>
      </c>
      <c r="AF582" s="25">
        <f t="shared" si="180"/>
        <v>8306.672841089525</v>
      </c>
    </row>
    <row r="583" spans="3:32" ht="12.75">
      <c r="C583" s="40" t="s">
        <v>791</v>
      </c>
      <c r="F583" s="24">
        <f t="shared" si="172"/>
        <v>79087730325</v>
      </c>
      <c r="I583" s="24">
        <f t="shared" si="173"/>
        <v>217903029.95</v>
      </c>
      <c r="J583" s="24">
        <f t="shared" si="173"/>
        <v>0</v>
      </c>
      <c r="K583" s="24">
        <f t="shared" si="173"/>
        <v>0</v>
      </c>
      <c r="L583" s="24">
        <f t="shared" si="173"/>
        <v>10212776.289999995</v>
      </c>
      <c r="M583" s="24">
        <f t="shared" si="173"/>
        <v>228115806.24</v>
      </c>
      <c r="N583" s="24">
        <f t="shared" si="173"/>
        <v>889795131</v>
      </c>
      <c r="O583" s="24">
        <f t="shared" si="173"/>
        <v>273756617</v>
      </c>
      <c r="P583" s="24">
        <f t="shared" si="173"/>
        <v>0</v>
      </c>
      <c r="Q583" s="24">
        <f t="shared" si="173"/>
        <v>1163551748</v>
      </c>
      <c r="R583" s="24">
        <f t="shared" si="173"/>
        <v>435709543.58000004</v>
      </c>
      <c r="S583" s="24">
        <f t="shared" si="173"/>
        <v>10349691.75</v>
      </c>
      <c r="T583" s="24">
        <f t="shared" si="173"/>
        <v>25570682.64</v>
      </c>
      <c r="U583" s="24">
        <f t="shared" si="173"/>
        <v>471629917.96999997</v>
      </c>
      <c r="V583" s="24">
        <f t="shared" si="173"/>
        <v>1863297472.21</v>
      </c>
      <c r="W583" s="21">
        <f t="shared" si="174"/>
        <v>0.5509192662243718</v>
      </c>
      <c r="X583" s="21">
        <f t="shared" si="175"/>
        <v>0.03233204763232027</v>
      </c>
      <c r="Y583" s="21">
        <f t="shared" si="176"/>
        <v>0.01308634311222409</v>
      </c>
      <c r="Z583" s="21">
        <f t="shared" si="181"/>
        <v>0.5640056093365959</v>
      </c>
      <c r="AA583" s="21">
        <f t="shared" si="177"/>
        <v>1.4712165126228132</v>
      </c>
      <c r="AB583" s="21">
        <f t="shared" si="178"/>
        <v>0.2884338762821868</v>
      </c>
      <c r="AD583" s="22">
        <f t="shared" si="179"/>
        <v>2.3559880458739157</v>
      </c>
      <c r="AE583" s="32">
        <v>405221.7644584578</v>
      </c>
      <c r="AF583" s="25">
        <f t="shared" si="180"/>
        <v>9546.976329920622</v>
      </c>
    </row>
    <row r="584" spans="3:32" ht="12.75">
      <c r="C584" s="40" t="s">
        <v>869</v>
      </c>
      <c r="F584" s="24">
        <f t="shared" si="172"/>
        <v>86209401952</v>
      </c>
      <c r="I584" s="24">
        <f t="shared" si="173"/>
        <v>296797759</v>
      </c>
      <c r="J584" s="24">
        <f t="shared" si="173"/>
        <v>33325872.000000007</v>
      </c>
      <c r="K584" s="24">
        <f t="shared" si="173"/>
        <v>10221800.000000002</v>
      </c>
      <c r="L584" s="24">
        <f t="shared" si="173"/>
        <v>10939568</v>
      </c>
      <c r="M584" s="24">
        <f t="shared" si="173"/>
        <v>351284999.00000006</v>
      </c>
      <c r="N584" s="24">
        <f t="shared" si="173"/>
        <v>517729252</v>
      </c>
      <c r="O584" s="24">
        <f t="shared" si="173"/>
        <v>212237002</v>
      </c>
      <c r="P584" s="24">
        <f t="shared" si="173"/>
        <v>5641280</v>
      </c>
      <c r="Q584" s="24">
        <f t="shared" si="173"/>
        <v>735607534</v>
      </c>
      <c r="R584" s="24">
        <f t="shared" si="173"/>
        <v>431195792.97999996</v>
      </c>
      <c r="S584" s="24">
        <f t="shared" si="173"/>
        <v>6160624.28</v>
      </c>
      <c r="T584" s="24">
        <f t="shared" si="173"/>
        <v>651960</v>
      </c>
      <c r="U584" s="24">
        <f t="shared" si="173"/>
        <v>438008377.26000005</v>
      </c>
      <c r="V584" s="24">
        <f t="shared" si="173"/>
        <v>1524900910.2600002</v>
      </c>
      <c r="W584" s="21">
        <f t="shared" si="174"/>
        <v>0.5001725835194667</v>
      </c>
      <c r="X584" s="21">
        <f t="shared" si="175"/>
        <v>0.00075625162132896</v>
      </c>
      <c r="Y584" s="21">
        <f t="shared" si="176"/>
        <v>0.007146116479766483</v>
      </c>
      <c r="Z584" s="21">
        <f t="shared" si="181"/>
        <v>0.5073186999992332</v>
      </c>
      <c r="AA584" s="21">
        <f t="shared" si="177"/>
        <v>0.8532799408695289</v>
      </c>
      <c r="AB584" s="21">
        <f t="shared" si="178"/>
        <v>0.40747875643029036</v>
      </c>
      <c r="AD584" s="22">
        <f t="shared" si="179"/>
        <v>1.7688336489203815</v>
      </c>
      <c r="AE584" s="32">
        <v>309220.68025176175</v>
      </c>
      <c r="AF584" s="25">
        <f t="shared" si="180"/>
        <v>5469.5994417136635</v>
      </c>
    </row>
    <row r="585" spans="3:32" ht="12.75">
      <c r="C585" s="40" t="s">
        <v>935</v>
      </c>
      <c r="F585" s="24">
        <f t="shared" si="172"/>
        <v>35516401486</v>
      </c>
      <c r="I585" s="24">
        <f t="shared" si="173"/>
        <v>310795236.00000006</v>
      </c>
      <c r="J585" s="24">
        <f t="shared" si="173"/>
        <v>0</v>
      </c>
      <c r="K585" s="24">
        <f t="shared" si="173"/>
        <v>0</v>
      </c>
      <c r="L585" s="24">
        <f t="shared" si="173"/>
        <v>4707440.3100000005</v>
      </c>
      <c r="M585" s="24">
        <f t="shared" si="173"/>
        <v>315502676.31000006</v>
      </c>
      <c r="N585" s="24">
        <f t="shared" si="173"/>
        <v>528851382</v>
      </c>
      <c r="O585" s="24">
        <f t="shared" si="173"/>
        <v>50382558</v>
      </c>
      <c r="P585" s="24">
        <f t="shared" si="173"/>
        <v>0</v>
      </c>
      <c r="Q585" s="24">
        <f t="shared" si="173"/>
        <v>579233940</v>
      </c>
      <c r="R585" s="24">
        <f t="shared" si="173"/>
        <v>458810784.02</v>
      </c>
      <c r="S585" s="24">
        <f t="shared" si="173"/>
        <v>1968995</v>
      </c>
      <c r="T585" s="24">
        <f t="shared" si="173"/>
        <v>15261508.76</v>
      </c>
      <c r="U585" s="24">
        <f t="shared" si="173"/>
        <v>476041287.78000003</v>
      </c>
      <c r="V585" s="24">
        <f t="shared" si="173"/>
        <v>1370777904.0900002</v>
      </c>
      <c r="W585" s="21">
        <f t="shared" si="174"/>
        <v>1.2918279015424912</v>
      </c>
      <c r="X585" s="21">
        <f t="shared" si="175"/>
        <v>0.042970312648413556</v>
      </c>
      <c r="Y585" s="21">
        <f t="shared" si="176"/>
        <v>0.005543903429451169</v>
      </c>
      <c r="Z585" s="21">
        <f t="shared" si="181"/>
        <v>1.2973718049719423</v>
      </c>
      <c r="AA585" s="21">
        <f t="shared" si="177"/>
        <v>1.6308914072511675</v>
      </c>
      <c r="AB585" s="21">
        <f t="shared" si="178"/>
        <v>0.8883295128713031</v>
      </c>
      <c r="AD585" s="22">
        <f t="shared" si="179"/>
        <v>3.8595630377428267</v>
      </c>
      <c r="AE585" s="32">
        <v>242722.06085908902</v>
      </c>
      <c r="AF585" s="25">
        <f t="shared" si="180"/>
        <v>9368.01094536505</v>
      </c>
    </row>
    <row r="586" spans="3:32" ht="12.75">
      <c r="C586" s="40" t="s">
        <v>968</v>
      </c>
      <c r="F586" s="24">
        <f t="shared" si="172"/>
        <v>5321587779</v>
      </c>
      <c r="I586" s="24">
        <f aca="true" t="shared" si="182" ref="I586:V590">SUMIF($C$2:$C$566,$C586,I$2:I$566)</f>
        <v>51356241.489999995</v>
      </c>
      <c r="J586" s="24">
        <f t="shared" si="182"/>
        <v>0</v>
      </c>
      <c r="K586" s="24">
        <f t="shared" si="182"/>
        <v>0</v>
      </c>
      <c r="L586" s="24">
        <f t="shared" si="182"/>
        <v>1090729.27</v>
      </c>
      <c r="M586" s="24">
        <f t="shared" si="182"/>
        <v>52446970.760000005</v>
      </c>
      <c r="N586" s="24">
        <f t="shared" si="182"/>
        <v>48489909</v>
      </c>
      <c r="O586" s="24">
        <f t="shared" si="182"/>
        <v>20717791</v>
      </c>
      <c r="P586" s="24">
        <f t="shared" si="182"/>
        <v>0</v>
      </c>
      <c r="Q586" s="24">
        <f t="shared" si="182"/>
        <v>69207700</v>
      </c>
      <c r="R586" s="24">
        <f t="shared" si="182"/>
        <v>24104685.21</v>
      </c>
      <c r="S586" s="24">
        <f t="shared" si="182"/>
        <v>336121.45999999996</v>
      </c>
      <c r="T586" s="24">
        <f t="shared" si="182"/>
        <v>73385</v>
      </c>
      <c r="U586" s="24">
        <f t="shared" si="182"/>
        <v>24514191.67</v>
      </c>
      <c r="V586" s="24">
        <f t="shared" si="182"/>
        <v>146168862.42999998</v>
      </c>
      <c r="W586" s="21">
        <f t="shared" si="174"/>
        <v>0.4529603984946313</v>
      </c>
      <c r="X586" s="21">
        <f t="shared" si="175"/>
        <v>0.0013790057224949141</v>
      </c>
      <c r="Y586" s="21">
        <f t="shared" si="176"/>
        <v>0.006316187460562041</v>
      </c>
      <c r="Z586" s="21">
        <f t="shared" si="181"/>
        <v>0.4592765859551934</v>
      </c>
      <c r="AA586" s="21">
        <f t="shared" si="177"/>
        <v>1.3005084736759729</v>
      </c>
      <c r="AB586" s="21">
        <f t="shared" si="178"/>
        <v>0.9855511726587645</v>
      </c>
      <c r="AD586" s="22">
        <f t="shared" si="179"/>
        <v>2.746715238012425</v>
      </c>
      <c r="AE586" s="32">
        <v>177335.72004174418</v>
      </c>
      <c r="AF586" s="25">
        <f t="shared" si="180"/>
        <v>4870.907244825641</v>
      </c>
    </row>
    <row r="587" spans="3:32" ht="12.75">
      <c r="C587" s="40" t="s">
        <v>999</v>
      </c>
      <c r="F587" s="24">
        <f t="shared" si="172"/>
        <v>54527943539</v>
      </c>
      <c r="I587" s="24">
        <f t="shared" si="182"/>
        <v>174280456</v>
      </c>
      <c r="J587" s="24">
        <f t="shared" si="182"/>
        <v>15254958.999999996</v>
      </c>
      <c r="K587" s="24">
        <f t="shared" si="182"/>
        <v>0</v>
      </c>
      <c r="L587" s="24">
        <f t="shared" si="182"/>
        <v>17122732.27</v>
      </c>
      <c r="M587" s="24">
        <f t="shared" si="182"/>
        <v>206658147.26999995</v>
      </c>
      <c r="N587" s="24">
        <f t="shared" si="182"/>
        <v>416639403</v>
      </c>
      <c r="O587" s="24">
        <f t="shared" si="182"/>
        <v>336907071</v>
      </c>
      <c r="P587" s="24">
        <f t="shared" si="182"/>
        <v>0</v>
      </c>
      <c r="Q587" s="24">
        <f t="shared" si="182"/>
        <v>753546474</v>
      </c>
      <c r="R587" s="24">
        <f t="shared" si="182"/>
        <v>209282832.29000002</v>
      </c>
      <c r="S587" s="24">
        <f t="shared" si="182"/>
        <v>13634906.03</v>
      </c>
      <c r="T587" s="24">
        <f t="shared" si="182"/>
        <v>7414519.84</v>
      </c>
      <c r="U587" s="24">
        <f t="shared" si="182"/>
        <v>230332258.15999997</v>
      </c>
      <c r="V587" s="24">
        <f t="shared" si="182"/>
        <v>1190536879.4300003</v>
      </c>
      <c r="W587" s="21">
        <f t="shared" si="174"/>
        <v>0.38380840850950987</v>
      </c>
      <c r="X587" s="21">
        <f t="shared" si="175"/>
        <v>0.01359765169705495</v>
      </c>
      <c r="Y587" s="21">
        <f t="shared" si="176"/>
        <v>0.025005355318870423</v>
      </c>
      <c r="Z587" s="21">
        <f t="shared" si="181"/>
        <v>0.4088137638283803</v>
      </c>
      <c r="AA587" s="21">
        <f t="shared" si="177"/>
        <v>1.3819455220441998</v>
      </c>
      <c r="AB587" s="21">
        <f t="shared" si="178"/>
        <v>0.37899494068062906</v>
      </c>
      <c r="AD587" s="22">
        <f t="shared" si="179"/>
        <v>2.1833518782502646</v>
      </c>
      <c r="AE587" s="32">
        <v>415992.77678964514</v>
      </c>
      <c r="AF587" s="25">
        <f t="shared" si="180"/>
        <v>9082.586105422148</v>
      </c>
    </row>
    <row r="588" spans="3:32" ht="12.75">
      <c r="C588" s="40" t="s">
        <v>1041</v>
      </c>
      <c r="F588" s="24">
        <f t="shared" si="172"/>
        <v>15784209222</v>
      </c>
      <c r="I588" s="24">
        <f t="shared" si="182"/>
        <v>79535032</v>
      </c>
      <c r="J588" s="24">
        <f t="shared" si="182"/>
        <v>4324865</v>
      </c>
      <c r="K588" s="24">
        <f t="shared" si="182"/>
        <v>2231827</v>
      </c>
      <c r="L588" s="24">
        <f t="shared" si="182"/>
        <v>395000.4</v>
      </c>
      <c r="M588" s="24">
        <f t="shared" si="182"/>
        <v>86486724.4</v>
      </c>
      <c r="N588" s="24">
        <f t="shared" si="182"/>
        <v>200140903</v>
      </c>
      <c r="O588" s="24">
        <f t="shared" si="182"/>
        <v>84863478</v>
      </c>
      <c r="P588" s="24">
        <f t="shared" si="182"/>
        <v>0</v>
      </c>
      <c r="Q588" s="24">
        <f t="shared" si="182"/>
        <v>285004381</v>
      </c>
      <c r="R588" s="24">
        <f t="shared" si="182"/>
        <v>102120401.93</v>
      </c>
      <c r="S588" s="24">
        <f t="shared" si="182"/>
        <v>701265.19</v>
      </c>
      <c r="T588" s="24">
        <f t="shared" si="182"/>
        <v>1105442</v>
      </c>
      <c r="U588" s="24">
        <f t="shared" si="182"/>
        <v>103927109.12</v>
      </c>
      <c r="V588" s="24">
        <f t="shared" si="182"/>
        <v>475418214.5200001</v>
      </c>
      <c r="W588" s="21">
        <f t="shared" si="174"/>
        <v>0.6469782584208577</v>
      </c>
      <c r="X588" s="21">
        <f t="shared" si="175"/>
        <v>0.007003467734444606</v>
      </c>
      <c r="Y588" s="21">
        <f t="shared" si="176"/>
        <v>0.004442827512844786</v>
      </c>
      <c r="Z588" s="21">
        <f t="shared" si="181"/>
        <v>0.6514210859337024</v>
      </c>
      <c r="AA588" s="21">
        <f t="shared" si="177"/>
        <v>1.8056297720810837</v>
      </c>
      <c r="AB588" s="21">
        <f t="shared" si="178"/>
        <v>0.5479319437774239</v>
      </c>
      <c r="AD588" s="22">
        <f t="shared" si="179"/>
        <v>3.0119862695266555</v>
      </c>
      <c r="AE588" s="32">
        <v>237188.29840251108</v>
      </c>
      <c r="AF588" s="25">
        <f t="shared" si="180"/>
        <v>7144.078980807546</v>
      </c>
    </row>
    <row r="589" spans="3:32" ht="12.75">
      <c r="C589" s="40" t="s">
        <v>1090</v>
      </c>
      <c r="F589" s="24">
        <f t="shared" si="172"/>
        <v>23529250285</v>
      </c>
      <c r="I589" s="24">
        <f t="shared" si="182"/>
        <v>317544198.00000006</v>
      </c>
      <c r="J589" s="24">
        <f t="shared" si="182"/>
        <v>0</v>
      </c>
      <c r="K589" s="24">
        <f t="shared" si="182"/>
        <v>0</v>
      </c>
      <c r="L589" s="24">
        <f t="shared" si="182"/>
        <v>9894241.659999998</v>
      </c>
      <c r="M589" s="24">
        <f t="shared" si="182"/>
        <v>327438439.66</v>
      </c>
      <c r="N589" s="24">
        <f t="shared" si="182"/>
        <v>719265415.5</v>
      </c>
      <c r="O589" s="24">
        <f t="shared" si="182"/>
        <v>77512101</v>
      </c>
      <c r="P589" s="24">
        <f t="shared" si="182"/>
        <v>4291118</v>
      </c>
      <c r="Q589" s="24">
        <f t="shared" si="182"/>
        <v>801068634.5</v>
      </c>
      <c r="R589" s="24">
        <f t="shared" si="182"/>
        <v>574372399.1999999</v>
      </c>
      <c r="S589" s="24">
        <f t="shared" si="182"/>
        <v>230054.33</v>
      </c>
      <c r="T589" s="24">
        <f t="shared" si="182"/>
        <v>21902903.46</v>
      </c>
      <c r="U589" s="24">
        <f t="shared" si="182"/>
        <v>596505356.99</v>
      </c>
      <c r="V589" s="24">
        <f t="shared" si="182"/>
        <v>1725012431.15</v>
      </c>
      <c r="W589" s="21">
        <f t="shared" si="174"/>
        <v>2.4410994495908986</v>
      </c>
      <c r="X589" s="21">
        <f t="shared" si="175"/>
        <v>0.09308797855732445</v>
      </c>
      <c r="Y589" s="21">
        <f t="shared" si="176"/>
        <v>0.0009777376126032396</v>
      </c>
      <c r="Z589" s="21">
        <f t="shared" si="181"/>
        <v>2.442077187203502</v>
      </c>
      <c r="AA589" s="21">
        <f t="shared" si="177"/>
        <v>3.404565061772005</v>
      </c>
      <c r="AB589" s="21">
        <f t="shared" si="178"/>
        <v>1.3916229191065363</v>
      </c>
      <c r="AD589" s="22">
        <f t="shared" si="179"/>
        <v>7.331353146639369</v>
      </c>
      <c r="AE589" s="32">
        <v>135475.5733534323</v>
      </c>
      <c r="AF589" s="25">
        <f t="shared" si="180"/>
        <v>9932.192709974584</v>
      </c>
    </row>
    <row r="590" spans="3:32" ht="12.75">
      <c r="C590" s="40" t="s">
        <v>1131</v>
      </c>
      <c r="F590" s="24">
        <f t="shared" si="172"/>
        <v>10739784441</v>
      </c>
      <c r="I590" s="24">
        <f t="shared" si="182"/>
        <v>68957355.99999999</v>
      </c>
      <c r="J590" s="24">
        <f t="shared" si="182"/>
        <v>4292636</v>
      </c>
      <c r="K590" s="24">
        <f t="shared" si="182"/>
        <v>0</v>
      </c>
      <c r="L590" s="24">
        <f t="shared" si="182"/>
        <v>5090513.02</v>
      </c>
      <c r="M590" s="24">
        <f t="shared" si="182"/>
        <v>78340505.01999998</v>
      </c>
      <c r="N590" s="24">
        <f t="shared" si="182"/>
        <v>116543206</v>
      </c>
      <c r="O590" s="24">
        <f t="shared" si="182"/>
        <v>44187386</v>
      </c>
      <c r="P590" s="24">
        <f t="shared" si="182"/>
        <v>0</v>
      </c>
      <c r="Q590" s="24">
        <f t="shared" si="182"/>
        <v>160730592</v>
      </c>
      <c r="R590" s="24">
        <f t="shared" si="182"/>
        <v>54207410.989999995</v>
      </c>
      <c r="S590" s="24">
        <f t="shared" si="182"/>
        <v>2028855.4399999997</v>
      </c>
      <c r="T590" s="24">
        <f t="shared" si="182"/>
        <v>936708.89</v>
      </c>
      <c r="U590" s="24">
        <f t="shared" si="182"/>
        <v>57172975.32</v>
      </c>
      <c r="V590" s="24">
        <f t="shared" si="182"/>
        <v>296244072.34</v>
      </c>
      <c r="W590" s="21">
        <f t="shared" si="174"/>
        <v>0.504734627475937</v>
      </c>
      <c r="X590" s="21">
        <f t="shared" si="175"/>
        <v>0.008721859317995599</v>
      </c>
      <c r="Y590" s="21">
        <f t="shared" si="176"/>
        <v>0.018891025710485204</v>
      </c>
      <c r="Z590" s="21">
        <f t="shared" si="181"/>
        <v>0.5236256531864222</v>
      </c>
      <c r="AA590" s="21">
        <f t="shared" si="177"/>
        <v>1.496590484501699</v>
      </c>
      <c r="AB590" s="21">
        <f t="shared" si="178"/>
        <v>0.7294420614340148</v>
      </c>
      <c r="AD590" s="22">
        <f t="shared" si="179"/>
        <v>2.7583800584401317</v>
      </c>
      <c r="AE590" s="32">
        <v>231989.98829168847</v>
      </c>
      <c r="AF590" s="25">
        <f t="shared" si="180"/>
        <v>6399.16557461553</v>
      </c>
    </row>
    <row r="591" spans="13:22" ht="12.75">
      <c r="M591" s="63">
        <f>SUM(M570:M590)</f>
        <v>4776611471.120001</v>
      </c>
      <c r="Q591" s="63">
        <f>SUM(Q570:Q590)</f>
        <v>13845479652.95</v>
      </c>
      <c r="U591" s="63">
        <f>SUM(U570:U590)</f>
        <v>7882336523.610001</v>
      </c>
      <c r="V591" s="63">
        <f>SUM(V570:V590)</f>
        <v>26504427647.680004</v>
      </c>
    </row>
    <row r="593" spans="13:21" ht="12.75">
      <c r="M593" s="64">
        <f aca="true" t="shared" si="183" ref="M593:M614">M570/$V570</f>
        <v>0.1674344137535117</v>
      </c>
      <c r="Q593" s="64">
        <f aca="true" t="shared" si="184" ref="Q593:Q614">Q570/$V570</f>
        <v>0.44186105601460374</v>
      </c>
      <c r="U593" s="64">
        <f aca="true" t="shared" si="185" ref="U593:U614">U570/$V570</f>
        <v>0.3907045302318847</v>
      </c>
    </row>
    <row r="594" spans="13:21" ht="12.75">
      <c r="M594" s="64">
        <f t="shared" si="183"/>
        <v>0.1071752337269408</v>
      </c>
      <c r="Q594" s="64">
        <f t="shared" si="184"/>
        <v>0.5732150976403492</v>
      </c>
      <c r="U594" s="64">
        <f t="shared" si="185"/>
        <v>0.31960966863271056</v>
      </c>
    </row>
    <row r="595" spans="13:21" ht="12.75">
      <c r="M595" s="64">
        <f t="shared" si="183"/>
        <v>0.14922619018086442</v>
      </c>
      <c r="Q595" s="64">
        <f t="shared" si="184"/>
        <v>0.6345300541902954</v>
      </c>
      <c r="U595" s="64">
        <f t="shared" si="185"/>
        <v>0.21624375562884018</v>
      </c>
    </row>
    <row r="596" spans="13:21" ht="12.75">
      <c r="M596" s="64">
        <f t="shared" si="183"/>
        <v>0.2503282479346865</v>
      </c>
      <c r="Q596" s="64">
        <f t="shared" si="184"/>
        <v>0.5031634731135697</v>
      </c>
      <c r="U596" s="64">
        <f t="shared" si="185"/>
        <v>0.24650827895174385</v>
      </c>
    </row>
    <row r="597" spans="13:21" ht="12.75">
      <c r="M597" s="64">
        <f t="shared" si="183"/>
        <v>0.24440851449136555</v>
      </c>
      <c r="Q597" s="64">
        <f t="shared" si="184"/>
        <v>0.3372952942582016</v>
      </c>
      <c r="U597" s="64">
        <f t="shared" si="185"/>
        <v>0.41829619125043294</v>
      </c>
    </row>
    <row r="598" spans="13:21" ht="12.75">
      <c r="M598" s="64">
        <f t="shared" si="183"/>
        <v>0.39433737172185396</v>
      </c>
      <c r="Q598" s="64">
        <f t="shared" si="184"/>
        <v>0.3024259689453724</v>
      </c>
      <c r="U598" s="64">
        <f t="shared" si="185"/>
        <v>0.3032366593327737</v>
      </c>
    </row>
    <row r="599" spans="3:21" ht="12.75">
      <c r="C599" s="62"/>
      <c r="M599" s="64">
        <f t="shared" si="183"/>
        <v>0.18102106771744875</v>
      </c>
      <c r="Q599" s="64">
        <f t="shared" si="184"/>
        <v>0.44855728197355516</v>
      </c>
      <c r="U599" s="64">
        <f t="shared" si="185"/>
        <v>0.3704216503089962</v>
      </c>
    </row>
    <row r="600" spans="13:21" ht="12.75">
      <c r="M600" s="64">
        <f t="shared" si="183"/>
        <v>0.20651539323331436</v>
      </c>
      <c r="Q600" s="64">
        <f t="shared" si="184"/>
        <v>0.5441321931216581</v>
      </c>
      <c r="U600" s="64">
        <f t="shared" si="185"/>
        <v>0.24935241364502733</v>
      </c>
    </row>
    <row r="601" spans="13:21" ht="12.75">
      <c r="M601" s="64">
        <f t="shared" si="183"/>
        <v>0.223307850445188</v>
      </c>
      <c r="Q601" s="64">
        <f t="shared" si="184"/>
        <v>0.3073306017448371</v>
      </c>
      <c r="U601" s="64">
        <f t="shared" si="185"/>
        <v>0.4693615478099749</v>
      </c>
    </row>
    <row r="602" spans="13:21" ht="12.75">
      <c r="M602" s="64">
        <f t="shared" si="183"/>
        <v>0.15928508080200596</v>
      </c>
      <c r="Q602" s="64">
        <f t="shared" si="184"/>
        <v>0.6958397478374792</v>
      </c>
      <c r="U602" s="64">
        <f t="shared" si="185"/>
        <v>0.1448751713605149</v>
      </c>
    </row>
    <row r="603" spans="13:21" ht="12.75">
      <c r="M603" s="64">
        <f t="shared" si="183"/>
        <v>0.2380413066956255</v>
      </c>
      <c r="Q603" s="64">
        <f t="shared" si="184"/>
        <v>0.5039099245380728</v>
      </c>
      <c r="U603" s="64">
        <f t="shared" si="185"/>
        <v>0.25804876876630173</v>
      </c>
    </row>
    <row r="604" spans="13:21" ht="12.75">
      <c r="M604" s="64">
        <f t="shared" si="183"/>
        <v>0.1586131619367808</v>
      </c>
      <c r="Q604" s="64">
        <f t="shared" si="184"/>
        <v>0.573942788438542</v>
      </c>
      <c r="U604" s="64">
        <f t="shared" si="185"/>
        <v>0.26744404962467744</v>
      </c>
    </row>
    <row r="605" spans="13:21" ht="12.75">
      <c r="M605" s="64">
        <f t="shared" si="183"/>
        <v>0.16096357704826722</v>
      </c>
      <c r="Q605" s="64">
        <f t="shared" si="184"/>
        <v>0.586361674900309</v>
      </c>
      <c r="U605" s="64">
        <f t="shared" si="185"/>
        <v>0.2526747480514238</v>
      </c>
    </row>
    <row r="606" spans="13:21" ht="12.75">
      <c r="M606" s="64">
        <f t="shared" si="183"/>
        <v>0.12242586577946614</v>
      </c>
      <c r="Q606" s="64">
        <f t="shared" si="184"/>
        <v>0.6244583945149386</v>
      </c>
      <c r="U606" s="64">
        <f t="shared" si="185"/>
        <v>0.25311573970559526</v>
      </c>
    </row>
    <row r="607" spans="13:21" ht="12.75">
      <c r="M607" s="64">
        <f t="shared" si="183"/>
        <v>0.23036578746621963</v>
      </c>
      <c r="Q607" s="64">
        <f t="shared" si="184"/>
        <v>0.4823969407130701</v>
      </c>
      <c r="U607" s="64">
        <f t="shared" si="185"/>
        <v>0.2872372718207102</v>
      </c>
    </row>
    <row r="608" spans="13:21" ht="12.75">
      <c r="M608" s="64">
        <f t="shared" si="183"/>
        <v>0.23016323459010565</v>
      </c>
      <c r="Q608" s="64">
        <f t="shared" si="184"/>
        <v>0.42255856201922676</v>
      </c>
      <c r="U608" s="64">
        <f t="shared" si="185"/>
        <v>0.34727820339066756</v>
      </c>
    </row>
    <row r="609" spans="13:21" ht="12.75">
      <c r="M609" s="64">
        <f t="shared" si="183"/>
        <v>0.3588108293934132</v>
      </c>
      <c r="Q609" s="64">
        <f t="shared" si="184"/>
        <v>0.47347772192688065</v>
      </c>
      <c r="U609" s="64">
        <f t="shared" si="185"/>
        <v>0.16771144867970636</v>
      </c>
    </row>
    <row r="610" spans="13:21" ht="12.75">
      <c r="M610" s="64">
        <f t="shared" si="183"/>
        <v>0.17358399461673357</v>
      </c>
      <c r="Q610" s="64">
        <f t="shared" si="184"/>
        <v>0.6329467713430091</v>
      </c>
      <c r="U610" s="64">
        <f t="shared" si="185"/>
        <v>0.193469234040257</v>
      </c>
    </row>
    <row r="611" spans="13:21" ht="12.75">
      <c r="M611" s="64">
        <f t="shared" si="183"/>
        <v>0.18191714528085598</v>
      </c>
      <c r="Q611" s="64">
        <f t="shared" si="184"/>
        <v>0.5994814087797435</v>
      </c>
      <c r="U611" s="64">
        <f t="shared" si="185"/>
        <v>0.21860144593940029</v>
      </c>
    </row>
    <row r="612" spans="13:21" ht="12.75">
      <c r="M612" s="64">
        <f t="shared" si="183"/>
        <v>0.18981801739348006</v>
      </c>
      <c r="Q612" s="64">
        <f t="shared" si="184"/>
        <v>0.46438426763449936</v>
      </c>
      <c r="U612" s="64">
        <f t="shared" si="185"/>
        <v>0.34579771497202055</v>
      </c>
    </row>
    <row r="613" spans="13:21" ht="12.75">
      <c r="M613" s="64">
        <f t="shared" si="183"/>
        <v>0.26444581456498617</v>
      </c>
      <c r="Q613" s="64">
        <f t="shared" si="184"/>
        <v>0.5425613776181457</v>
      </c>
      <c r="U613" s="64">
        <f t="shared" si="185"/>
        <v>0.19299280781686814</v>
      </c>
    </row>
    <row r="614" spans="13:21" ht="12.75">
      <c r="M614" s="64">
        <f t="shared" si="183"/>
        <v>0.18021937823426679</v>
      </c>
      <c r="Q614" s="64">
        <f t="shared" si="184"/>
        <v>0.5223836498941311</v>
      </c>
      <c r="U614" s="64">
        <f t="shared" si="185"/>
        <v>0.297396971871602</v>
      </c>
    </row>
  </sheetData>
  <sheetProtection/>
  <autoFilter ref="A1:AF567"/>
  <printOptions/>
  <pageMargins left="0.5" right="0.5" top="0.5" bottom="0.5" header="0.5" footer="0.5"/>
  <pageSetup fitToHeight="15" fitToWidth="2" horizontalDpi="300" verticalDpi="300" orientation="landscape" scale="72" r:id="rId1"/>
  <headerFooter alignWithMargins="0">
    <oddHeader xml:space="preserve">&amp;LDLGS - 1999 Tax Levies&amp;C&amp;D&amp;RPage &amp;P    </oddHeader>
  </headerFooter>
  <rowBreaks count="4" manualBreakCount="4">
    <brk id="53" max="255" man="1"/>
    <brk id="110" max="255" man="1"/>
    <brk id="167" max="255" man="1"/>
    <brk id="224" max="255" man="1"/>
  </rowBreaks>
  <colBreaks count="3" manualBreakCount="3">
    <brk id="9" max="65535" man="1"/>
    <brk id="17" max="65535" man="1"/>
    <brk id="3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 Department of Community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McCarthy</dc:creator>
  <cp:keywords/>
  <dc:description/>
  <cp:lastModifiedBy>Clayton, Spencer</cp:lastModifiedBy>
  <dcterms:created xsi:type="dcterms:W3CDTF">2014-02-24T15:06:12Z</dcterms:created>
  <dcterms:modified xsi:type="dcterms:W3CDTF">2020-08-10T16:54:28Z</dcterms:modified>
  <cp:category/>
  <cp:version/>
  <cp:contentType/>
  <cp:contentStatus/>
</cp:coreProperties>
</file>