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925" yWindow="105" windowWidth="7125" windowHeight="9120" activeTab="1"/>
  </bookViews>
  <sheets>
    <sheet name="User's Guide" sheetId="1" r:id="rId1"/>
    <sheet name="Model v3.0" sheetId="2" r:id="rId2"/>
  </sheets>
  <definedNames>
    <definedName name="_title">#REF!</definedName>
    <definedName name="A">#REF!</definedName>
    <definedName name="alpha">#REF!</definedName>
    <definedName name="beta">#REF!</definedName>
    <definedName name="BF">#REF!</definedName>
    <definedName name="Cb">#REF!</definedName>
    <definedName name="Cc">#REF!</definedName>
    <definedName name="Ci">#REF!</definedName>
    <definedName name="Cq">#REF!</definedName>
    <definedName name="eta">#REF!</definedName>
    <definedName name="F">#REF!</definedName>
    <definedName name="flag1">#REF!</definedName>
    <definedName name="gpy">#REF!</definedName>
    <definedName name="gsr_32">#REF!</definedName>
    <definedName name="gwr">#REF!</definedName>
    <definedName name="H">#REF!</definedName>
    <definedName name="hydric_soil">#REF!</definedName>
    <definedName name="ISC">#REF!</definedName>
    <definedName name="LHS">#REF!</definedName>
    <definedName name="line_slope">#REF!</definedName>
    <definedName name="lot_size">#REF!</definedName>
    <definedName name="M">#REF!</definedName>
    <definedName name="Mass_Error">#REF!</definedName>
    <definedName name="NO3_min">#REF!</definedName>
    <definedName name="nu">#REF!</definedName>
    <definedName name="nueta">#REF!</definedName>
    <definedName name="Pf">#REF!</definedName>
    <definedName name="Pi">#REF!</definedName>
    <definedName name="_xlnm.Print_Area" localSheetId="1">'Model v3.0'!$A$1:$O$25</definedName>
    <definedName name="RHS">#REF!</definedName>
    <definedName name="Rmax">#REF!</definedName>
    <definedName name="Rnet">#REF!</definedName>
    <definedName name="S">#REF!</definedName>
    <definedName name="ueta">#REF!</definedName>
    <definedName name="Wc">#REF!</definedName>
    <definedName name="Wp">#REF!</definedName>
    <definedName name="YesNo">#REF!</definedName>
  </definedNames>
  <calcPr fullCalcOnLoad="1"/>
</workbook>
</file>

<file path=xl/sharedStrings.xml><?xml version="1.0" encoding="utf-8"?>
<sst xmlns="http://schemas.openxmlformats.org/spreadsheetml/2006/main" count="7297" uniqueCount="2745">
  <si>
    <t>23100</t>
  </si>
  <si>
    <t>Middlesex_South Amboy City</t>
  </si>
  <si>
    <t>23105</t>
  </si>
  <si>
    <t>Middlesex_South Brunswick Township</t>
  </si>
  <si>
    <t>23110</t>
  </si>
  <si>
    <t>Middlesex_South Plainfield Borough</t>
  </si>
  <si>
    <t>23115</t>
  </si>
  <si>
    <t>Middlesex_South River Borough</t>
  </si>
  <si>
    <t>23120</t>
  </si>
  <si>
    <t>Middlesex_Spotswood Borough</t>
  </si>
  <si>
    <t>23125</t>
  </si>
  <si>
    <t>Middlesex_Woodbridge Township</t>
  </si>
  <si>
    <t>25000</t>
  </si>
  <si>
    <t>Monmouth_Gateway National Recreation Area</t>
  </si>
  <si>
    <t>25003</t>
  </si>
  <si>
    <t>Monmouth_Aberdeen Township</t>
  </si>
  <si>
    <t>25005</t>
  </si>
  <si>
    <t>Monmouth_Allenhurst Borough</t>
  </si>
  <si>
    <t>25010</t>
  </si>
  <si>
    <t>Monmouth_Allentown Borough</t>
  </si>
  <si>
    <t>25015</t>
  </si>
  <si>
    <t>Monmouth_Asbury Park City</t>
  </si>
  <si>
    <t>25025</t>
  </si>
  <si>
    <t>Monmouth_Atlantic Highlands Borough</t>
  </si>
  <si>
    <t>25030</t>
  </si>
  <si>
    <t>Monmouth_Avon-by-the-Sea Borough</t>
  </si>
  <si>
    <t>25035</t>
  </si>
  <si>
    <t>Monmouth_Belmar Borough</t>
  </si>
  <si>
    <t>25040</t>
  </si>
  <si>
    <t>Monmouth_Bradley Beach Borough</t>
  </si>
  <si>
    <t>25045</t>
  </si>
  <si>
    <t>Monmouth_Brielle Borough</t>
  </si>
  <si>
    <t>25047</t>
  </si>
  <si>
    <t>Monmouth_Colts Neck Township</t>
  </si>
  <si>
    <t>25050</t>
  </si>
  <si>
    <t>Monmouth_Deal Borough</t>
  </si>
  <si>
    <t>25055</t>
  </si>
  <si>
    <t>Monmouth_Eatontown Borough</t>
  </si>
  <si>
    <t>25060</t>
  </si>
  <si>
    <t>Monmouth_Englishtown Borough</t>
  </si>
  <si>
    <t>25065</t>
  </si>
  <si>
    <t>Monmouth_Fair Haven Borough</t>
  </si>
  <si>
    <t>25070</t>
  </si>
  <si>
    <t>Monmouth_Farmingdale Borough</t>
  </si>
  <si>
    <t>25075</t>
  </si>
  <si>
    <t>Monmouth_Freehold Borough</t>
  </si>
  <si>
    <t>25080</t>
  </si>
  <si>
    <t>Monmouth_Freehold Township</t>
  </si>
  <si>
    <t>25082</t>
  </si>
  <si>
    <t>Monmouth_Hazlet Township</t>
  </si>
  <si>
    <t>25085</t>
  </si>
  <si>
    <t>Monmouth_Highlands Borough</t>
  </si>
  <si>
    <t>25090</t>
  </si>
  <si>
    <t>Monmouth_Holmdel Township</t>
  </si>
  <si>
    <t>25095</t>
  </si>
  <si>
    <t>Monmouth_Howell Township</t>
  </si>
  <si>
    <t>25100</t>
  </si>
  <si>
    <t>Monmouth_Interlaken Borough</t>
  </si>
  <si>
    <t>25105</t>
  </si>
  <si>
    <t>Monmouth_Keansburg Borough</t>
  </si>
  <si>
    <t>25110</t>
  </si>
  <si>
    <t>Monmouth_Keyport Borough</t>
  </si>
  <si>
    <t>25115</t>
  </si>
  <si>
    <t>Monmouth_Little Silver Borough</t>
  </si>
  <si>
    <t>25120</t>
  </si>
  <si>
    <t>Monmouth_Loch Arbour Village</t>
  </si>
  <si>
    <t>25125</t>
  </si>
  <si>
    <t>Monmouth_Long Branch City</t>
  </si>
  <si>
    <t>25130</t>
  </si>
  <si>
    <t>Monmouth_Manalapan Township</t>
  </si>
  <si>
    <t>25135</t>
  </si>
  <si>
    <t>Monmouth_Manasquan Borough</t>
  </si>
  <si>
    <t>25140</t>
  </si>
  <si>
    <t>Monmouth_Marlboro Township</t>
  </si>
  <si>
    <t>25145</t>
  </si>
  <si>
    <t>Monmouth_Matawan Borough</t>
  </si>
  <si>
    <t>25155</t>
  </si>
  <si>
    <t>Monmouth_Middletown Township</t>
  </si>
  <si>
    <t>25160</t>
  </si>
  <si>
    <t>Monmouth_Millstone Township</t>
  </si>
  <si>
    <t>25165</t>
  </si>
  <si>
    <t>Monmouth_Monmouth Beach Borough</t>
  </si>
  <si>
    <t>25170</t>
  </si>
  <si>
    <t>Monmouth_Neptune Township</t>
  </si>
  <si>
    <t>25172</t>
  </si>
  <si>
    <t>Monmouth_Neptune City Borough</t>
  </si>
  <si>
    <t>25185</t>
  </si>
  <si>
    <t>Monmouth_Ocean Township</t>
  </si>
  <si>
    <t>25190</t>
  </si>
  <si>
    <t>Monmouth_Oceanport Borough</t>
  </si>
  <si>
    <t>25200</t>
  </si>
  <si>
    <t>Monmouth_Red Bank Borough</t>
  </si>
  <si>
    <t>25205</t>
  </si>
  <si>
    <t>Monmouth_Roosevelt Borough</t>
  </si>
  <si>
    <t>25210</t>
  </si>
  <si>
    <t>Monmouth_Rumson Borough</t>
  </si>
  <si>
    <t>25215</t>
  </si>
  <si>
    <t>Monmouth_Sea Bright Borough</t>
  </si>
  <si>
    <t>25220</t>
  </si>
  <si>
    <t>Monmouth_Sea Girt Borough</t>
  </si>
  <si>
    <t>25225</t>
  </si>
  <si>
    <t>Monmouth_Shrewsbury Borough</t>
  </si>
  <si>
    <t>25230</t>
  </si>
  <si>
    <t>Monmouth_Shrewsbury Township</t>
  </si>
  <si>
    <t>25235</t>
  </si>
  <si>
    <t>Monmouth_Lake Como Borough</t>
  </si>
  <si>
    <t>25240</t>
  </si>
  <si>
    <t>Monmouth_Spring Lake Borough</t>
  </si>
  <si>
    <t>25245</t>
  </si>
  <si>
    <t>Monmouth_Spring Lake Heights Borough</t>
  </si>
  <si>
    <t>25247</t>
  </si>
  <si>
    <t>Monmouth_Tinton Falls Borough</t>
  </si>
  <si>
    <t>25250</t>
  </si>
  <si>
    <t>Monmouth_Union Beach Borough</t>
  </si>
  <si>
    <t>25255</t>
  </si>
  <si>
    <t>Monmouth_Upper Freehold Township</t>
  </si>
  <si>
    <t>25260</t>
  </si>
  <si>
    <t>Monmouth_Wall Township</t>
  </si>
  <si>
    <t>25265</t>
  </si>
  <si>
    <t>Monmouth_West Long Branch Borough</t>
  </si>
  <si>
    <t>27005</t>
  </si>
  <si>
    <t>Morris_Boonton Town</t>
  </si>
  <si>
    <t>27010</t>
  </si>
  <si>
    <t>Morris_Boonton Township</t>
  </si>
  <si>
    <t>27015</t>
  </si>
  <si>
    <t>Morris_Butler Borough</t>
  </si>
  <si>
    <t>27020</t>
  </si>
  <si>
    <t>Morris_Chatham Borough</t>
  </si>
  <si>
    <t>27025</t>
  </si>
  <si>
    <t>Morris_Chatham Township</t>
  </si>
  <si>
    <t>27030</t>
  </si>
  <si>
    <t>Morris_Chester Borough</t>
  </si>
  <si>
    <t>27035</t>
  </si>
  <si>
    <t>Morris_Chester Township</t>
  </si>
  <si>
    <t>27040</t>
  </si>
  <si>
    <t>Morris_Denville Township</t>
  </si>
  <si>
    <t>27045</t>
  </si>
  <si>
    <t>Morris_Dover Town</t>
  </si>
  <si>
    <t>Carrying Capacity of Recharging Land in each HUC11</t>
  </si>
  <si>
    <t>Burlington_Westampton Township1</t>
  </si>
  <si>
    <t>Burlington_Westampton Township2</t>
  </si>
  <si>
    <t>Burlington_Westampton Township3</t>
  </si>
  <si>
    <t>Burlington_Willingboro Township1</t>
  </si>
  <si>
    <t>Burlington_Willingboro Township2</t>
  </si>
  <si>
    <t>Burlington_Woodland Township1</t>
  </si>
  <si>
    <t>Burlington_Woodland Township2</t>
  </si>
  <si>
    <t>Burlington_Woodland Township3</t>
  </si>
  <si>
    <t>Burlington_Woodland Township4</t>
  </si>
  <si>
    <t>Burlington_Woodland Township5</t>
  </si>
  <si>
    <t>Burlington_Wrightstown Borough1</t>
  </si>
  <si>
    <t>Burlington_Wrightstown Borough2</t>
  </si>
  <si>
    <t>Burlington_Wrightstown Borough3</t>
  </si>
  <si>
    <t>Camden_Audubon Borough1</t>
  </si>
  <si>
    <t>Camden_Audubon Park Borough1</t>
  </si>
  <si>
    <t>Camden_Barrington Borough1</t>
  </si>
  <si>
    <t>Camden_Barrington Borough2</t>
  </si>
  <si>
    <t>Camden_Bellmawr Borough1</t>
  </si>
  <si>
    <t>Camden_Berlin Borough1</t>
  </si>
  <si>
    <t>Camden_Berlin Borough2</t>
  </si>
  <si>
    <t>Camden_Berlin Borough3</t>
  </si>
  <si>
    <t>Camden_Berlin Township1</t>
  </si>
  <si>
    <t>Camden_Berlin Township2</t>
  </si>
  <si>
    <t>Camden_Berlin Township3</t>
  </si>
  <si>
    <t>Camden_Berlin Township4</t>
  </si>
  <si>
    <t>Camden_Brooklawn Borough1</t>
  </si>
  <si>
    <t>Camden_Camden City1</t>
  </si>
  <si>
    <t>Camden_Camden City2</t>
  </si>
  <si>
    <t>Camden_Cherry Hill Township1</t>
  </si>
  <si>
    <t>Camden_Cherry Hill Township2</t>
  </si>
  <si>
    <t>Camden_Chesilhurst Borough1</t>
  </si>
  <si>
    <t>Camden_Clementon Borough1</t>
  </si>
  <si>
    <t>Camden_Collingswood Borough1</t>
  </si>
  <si>
    <t>Camden_Collingswood Borough2</t>
  </si>
  <si>
    <t>Camden_Gibbsboro Borough1</t>
  </si>
  <si>
    <t>Camden_Gibbsboro Borough2</t>
  </si>
  <si>
    <t>Camden_Gibbsboro Borough3</t>
  </si>
  <si>
    <t>Camden_Gloucester Township1</t>
  </si>
  <si>
    <t>Camden_Gloucester Township2</t>
  </si>
  <si>
    <t>Camden_Gloucester City1</t>
  </si>
  <si>
    <t>Camden_Haddon Township1</t>
  </si>
  <si>
    <t>Camden_Haddon Township2</t>
  </si>
  <si>
    <t>Camden_Haddonfield Borough1</t>
  </si>
  <si>
    <t>Camden_Haddonfield Borough2</t>
  </si>
  <si>
    <t>Camden_Haddon Heights Borough1</t>
  </si>
  <si>
    <t>Camden_Hi-Nella Borough1</t>
  </si>
  <si>
    <t>Camden_Laurel Springs Borough1</t>
  </si>
  <si>
    <t>Camden_Lawnside Borough1</t>
  </si>
  <si>
    <t>Camden_Lawnside Borough2</t>
  </si>
  <si>
    <t>Camden_Lindenwold Borough1</t>
  </si>
  <si>
    <t>Camden_Lindenwold Borough2</t>
  </si>
  <si>
    <t>Camden_Magnolia Borough1</t>
  </si>
  <si>
    <t>Camden_Magnolia Borough2</t>
  </si>
  <si>
    <t>Camden_Merchantville Borough1</t>
  </si>
  <si>
    <t>Camden_Mount Ephraim Borough1</t>
  </si>
  <si>
    <t>Camden_Oaklyn Borough1</t>
  </si>
  <si>
    <t>Camden_Pennsauken Township1</t>
  </si>
  <si>
    <t>29095</t>
  </si>
  <si>
    <t>Ocean_Mantoloking Borough</t>
  </si>
  <si>
    <t>29102</t>
  </si>
  <si>
    <t>Ocean_Ocean Township</t>
  </si>
  <si>
    <t>29105</t>
  </si>
  <si>
    <t>Ocean_Ocean Gate Borough</t>
  </si>
  <si>
    <t>29110</t>
  </si>
  <si>
    <t>Ocean_Pine Beach Borough</t>
  </si>
  <si>
    <t>29115</t>
  </si>
  <si>
    <t>Ocean_Plumsted Township</t>
  </si>
  <si>
    <t>29120</t>
  </si>
  <si>
    <t>Ocean_Point Pleasant Borough</t>
  </si>
  <si>
    <t>29123</t>
  </si>
  <si>
    <t>Ocean_Point Pleasant Beach Borough</t>
  </si>
  <si>
    <t>29130</t>
  </si>
  <si>
    <t>Ocean_Seaside Heights Borough</t>
  </si>
  <si>
    <t>29135</t>
  </si>
  <si>
    <t>Ocean_Seaside Park Borough</t>
  </si>
  <si>
    <t>29140</t>
  </si>
  <si>
    <t>Ocean_Ship Bottom Borough</t>
  </si>
  <si>
    <t>29145</t>
  </si>
  <si>
    <t>Ocean_South Toms River Borough</t>
  </si>
  <si>
    <t>29150</t>
  </si>
  <si>
    <t>Ocean_Stafford Township</t>
  </si>
  <si>
    <t>29155</t>
  </si>
  <si>
    <t>Ocean_Surf City Borough</t>
  </si>
  <si>
    <t>29160</t>
  </si>
  <si>
    <t>Ocean_Tuckerton Borough</t>
  </si>
  <si>
    <t>31005</t>
  </si>
  <si>
    <t>Passaic_Bloomingdale Borough</t>
  </si>
  <si>
    <t>31010</t>
  </si>
  <si>
    <t>Passaic_Clifton City</t>
  </si>
  <si>
    <t>31015</t>
  </si>
  <si>
    <t>Passaic_Haledon Borough</t>
  </si>
  <si>
    <t>31020</t>
  </si>
  <si>
    <t>Passaic_Hawthorne Borough</t>
  </si>
  <si>
    <t>31025</t>
  </si>
  <si>
    <t>Passaic_Little Falls Township</t>
  </si>
  <si>
    <t>31030</t>
  </si>
  <si>
    <t>Passaic_North Haledon Borough</t>
  </si>
  <si>
    <t>31035</t>
  </si>
  <si>
    <t>Passaic_Passaic City</t>
  </si>
  <si>
    <t>31040</t>
  </si>
  <si>
    <t>Passaic_Paterson City</t>
  </si>
  <si>
    <t>31045</t>
  </si>
  <si>
    <t>Passaic_Pompton Lakes Borough</t>
  </si>
  <si>
    <t>31050</t>
  </si>
  <si>
    <t>Passaic_Prospect Park Borough</t>
  </si>
  <si>
    <t>31055</t>
  </si>
  <si>
    <t>Passaic_Ringwood Borough</t>
  </si>
  <si>
    <t>31060</t>
  </si>
  <si>
    <t>Passaic_Totowa Borough</t>
  </si>
  <si>
    <t>31065</t>
  </si>
  <si>
    <t>Passaic_Wanaque Borough</t>
  </si>
  <si>
    <t>31070</t>
  </si>
  <si>
    <t>Passaic_Wayne Township</t>
  </si>
  <si>
    <t>31075</t>
  </si>
  <si>
    <t>Passaic_West Milford Township</t>
  </si>
  <si>
    <t>31080</t>
  </si>
  <si>
    <t>Passaic_West Paterson Borough</t>
  </si>
  <si>
    <t>33005</t>
  </si>
  <si>
    <t>Salem_Alloway Township</t>
  </si>
  <si>
    <t>33007</t>
  </si>
  <si>
    <t>Salem_Carneys Point Township</t>
  </si>
  <si>
    <t>33010</t>
  </si>
  <si>
    <t>Salem_Elmer Borough</t>
  </si>
  <si>
    <t>33015</t>
  </si>
  <si>
    <t>Salem_Elsinboro Township</t>
  </si>
  <si>
    <t>33020</t>
  </si>
  <si>
    <t>Salem_Lower Alloways Creek Township</t>
  </si>
  <si>
    <t>33030</t>
  </si>
  <si>
    <t>Salem_Mannington Township</t>
  </si>
  <si>
    <t>33035</t>
  </si>
  <si>
    <t>Salem_Oldmans Township</t>
  </si>
  <si>
    <t>33040</t>
  </si>
  <si>
    <t>Salem_Penns Grove Borough</t>
  </si>
  <si>
    <t>33042</t>
  </si>
  <si>
    <t>Salem_Pennsville Township</t>
  </si>
  <si>
    <t>33045</t>
  </si>
  <si>
    <t>Salem_Pilesgrove Township</t>
  </si>
  <si>
    <t>33050</t>
  </si>
  <si>
    <t>Salem_Pittsgrove Township</t>
  </si>
  <si>
    <t>33055</t>
  </si>
  <si>
    <t>Salem_Quinton Township</t>
  </si>
  <si>
    <t>33060</t>
  </si>
  <si>
    <t>Salem_Salem City</t>
  </si>
  <si>
    <t>33070</t>
  </si>
  <si>
    <t>Salem_Upper Pittsgrove Township</t>
  </si>
  <si>
    <t>33075</t>
  </si>
  <si>
    <t>Salem_WoodsTown Borough</t>
  </si>
  <si>
    <t>35005</t>
  </si>
  <si>
    <t>Somerset_Bedminster Township</t>
  </si>
  <si>
    <t>35010</t>
  </si>
  <si>
    <t>Somerset_Bernards Township</t>
  </si>
  <si>
    <t>35015</t>
  </si>
  <si>
    <t>Somerset_Bernardsville Borough</t>
  </si>
  <si>
    <t>35020</t>
  </si>
  <si>
    <t>Somerset_Bound Brook Borough</t>
  </si>
  <si>
    <t>35025</t>
  </si>
  <si>
    <t>Somerset_Branchburg Township</t>
  </si>
  <si>
    <t>35030</t>
  </si>
  <si>
    <t>Somerset_Bridgewater Township</t>
  </si>
  <si>
    <t>35035</t>
  </si>
  <si>
    <t>Somerset_Far Hills Borough</t>
  </si>
  <si>
    <t>35040</t>
  </si>
  <si>
    <t>Somerset_Franklin Township</t>
  </si>
  <si>
    <t>35045</t>
  </si>
  <si>
    <t>Somerset_Green Brook Township</t>
  </si>
  <si>
    <t>35050</t>
  </si>
  <si>
    <t>Somerset_Hillsborough Township</t>
  </si>
  <si>
    <t>35055</t>
  </si>
  <si>
    <t>Somerset_Manville Borough</t>
  </si>
  <si>
    <t>35060</t>
  </si>
  <si>
    <t>Somerset_Millstone Borough</t>
  </si>
  <si>
    <t>35065</t>
  </si>
  <si>
    <t>Somerset_Montgomery Township</t>
  </si>
  <si>
    <t>35070</t>
  </si>
  <si>
    <t>Somerset_North Plainfield Borough</t>
  </si>
  <si>
    <t>35075</t>
  </si>
  <si>
    <t>Somerset_Peapack-Gladstone Borough</t>
  </si>
  <si>
    <t>35080</t>
  </si>
  <si>
    <t>Somerset_Raritan Borough</t>
  </si>
  <si>
    <t>35085</t>
  </si>
  <si>
    <t>Somerset_Rocky Hill Borough</t>
  </si>
  <si>
    <t>35090</t>
  </si>
  <si>
    <t>Cumberland_Maurice River Township1</t>
  </si>
  <si>
    <t>Cumberland_Maurice River Township2</t>
  </si>
  <si>
    <t>Cumberland_Maurice River Township3</t>
  </si>
  <si>
    <t>Cumberland_Maurice River Township4</t>
  </si>
  <si>
    <t>Cumberland_Maurice River Township5</t>
  </si>
  <si>
    <t>Cumberland_Maurice River Township6</t>
  </si>
  <si>
    <t>Cumberland_Millville City1</t>
  </si>
  <si>
    <t>Cumberland_Millville City2</t>
  </si>
  <si>
    <t>Cumberland_Millville City3</t>
  </si>
  <si>
    <t>Cumberland_Millville City4</t>
  </si>
  <si>
    <t>Cumberland_Millville City5</t>
  </si>
  <si>
    <t>Cumberland_Millville City6</t>
  </si>
  <si>
    <t>Cumberland_Shiloh Borough1</t>
  </si>
  <si>
    <t>Cumberland_Shiloh Borough2</t>
  </si>
  <si>
    <t>Cumberland_Shiloh Borough3</t>
  </si>
  <si>
    <t>Cumberland_Stow Creek Township1</t>
  </si>
  <si>
    <t>Cumberland_Stow Creek Township2</t>
  </si>
  <si>
    <t>Cumberland_Stow Creek Township3</t>
  </si>
  <si>
    <t>Cumberland_Upper Deerfield Township1</t>
  </si>
  <si>
    <t>Cumberland_Upper Deerfield Township2</t>
  </si>
  <si>
    <t>Cumberland_Upper Deerfield Township3</t>
  </si>
  <si>
    <t>Cumberland_Upper Deerfield Township4</t>
  </si>
  <si>
    <t>Cumberland_Vineland City1</t>
  </si>
  <si>
    <t>Cumberland_Vineland City2</t>
  </si>
  <si>
    <t>Cumberland_Vineland City3</t>
  </si>
  <si>
    <t>Cumberland_Vineland City4</t>
  </si>
  <si>
    <t>Cumberland_Vineland City5</t>
  </si>
  <si>
    <t>Cumberland_Vineland City6</t>
  </si>
  <si>
    <t>Cumberland_Vineland City7</t>
  </si>
  <si>
    <t>13010</t>
  </si>
  <si>
    <t>13025</t>
  </si>
  <si>
    <t>13037</t>
  </si>
  <si>
    <t>13045</t>
  </si>
  <si>
    <t>13050</t>
  </si>
  <si>
    <t>13055</t>
  </si>
  <si>
    <t>13060</t>
  </si>
  <si>
    <t>13065</t>
  </si>
  <si>
    <t>13070</t>
  </si>
  <si>
    <t>13075</t>
  </si>
  <si>
    <t>13080</t>
  </si>
  <si>
    <t>13090</t>
  </si>
  <si>
    <t>13105</t>
  </si>
  <si>
    <t>Gloucester_Deptford Township1</t>
  </si>
  <si>
    <t>Gloucester_Deptford Township2</t>
  </si>
  <si>
    <t>Gloucester_East Greenwich Township1</t>
  </si>
  <si>
    <t>Gloucester_East Greenwich Township2</t>
  </si>
  <si>
    <t>Gloucester_Elk Township1</t>
  </si>
  <si>
    <t>Gloucester_Elk Township2</t>
  </si>
  <si>
    <t>Gloucester_Elk Township3</t>
  </si>
  <si>
    <t>Gloucester_Franklin Township1</t>
  </si>
  <si>
    <t>Gloucester_Franklin Township2</t>
  </si>
  <si>
    <t>Gloucester_Franklin Township3</t>
  </si>
  <si>
    <t>Gloucester_Franklin Township4</t>
  </si>
  <si>
    <t>Gloucester_Glassboro Borough1</t>
  </si>
  <si>
    <t>Gloucester_Glassboro Borough2</t>
  </si>
  <si>
    <t>Gloucester_Glassboro Borough3</t>
  </si>
  <si>
    <t>Gloucester_Greenwich Township1</t>
  </si>
  <si>
    <t>Gloucester_Greenwich Township2</t>
  </si>
  <si>
    <t>Gloucester_Harrison Township1</t>
  </si>
  <si>
    <t>Gloucester_Harrison Township2</t>
  </si>
  <si>
    <t>Gloucester_Harrison Township3</t>
  </si>
  <si>
    <t>Gloucester_Logan Township1</t>
  </si>
  <si>
    <t>Gloucester_Logan Township2</t>
  </si>
  <si>
    <t>Gloucester_Logan Township3</t>
  </si>
  <si>
    <t>Gloucester_Mantua Township1</t>
  </si>
  <si>
    <t>Gloucester_Mantua Township2</t>
  </si>
  <si>
    <t>Gloucester_Monroe Township1</t>
  </si>
  <si>
    <t>Gloucester_Monroe Township2</t>
  </si>
  <si>
    <t>Gloucester_Monroe Township3</t>
  </si>
  <si>
    <t>Gloucester_Monroe Township4</t>
  </si>
  <si>
    <t>Gloucester_Monroe Township5</t>
  </si>
  <si>
    <t>Gloucester_Monroe Township6</t>
  </si>
  <si>
    <t>Gloucester_National Park Borough1</t>
  </si>
  <si>
    <t>Gloucester_Newfield Borough1</t>
  </si>
  <si>
    <t>Gloucester_Paulsboro Borough1</t>
  </si>
  <si>
    <t>Gloucester_Paulsboro Borough2</t>
  </si>
  <si>
    <t>Gloucester_Pitman Borough1</t>
  </si>
  <si>
    <t>Gloucester_South Harrison Township1</t>
  </si>
  <si>
    <t>Gloucester_South Harrison Township2</t>
  </si>
  <si>
    <t>Gloucester_Swedesboro Borough1</t>
  </si>
  <si>
    <t>Gloucester_Washington Township1</t>
  </si>
  <si>
    <t>Gloucester_Washington Township2</t>
  </si>
  <si>
    <t>Gloucester_Washington Township3</t>
  </si>
  <si>
    <t>Gloucester_Washington Township4</t>
  </si>
  <si>
    <t>Gloucester_Washington Township5</t>
  </si>
  <si>
    <t>Gloucester_Wenonah Borough1</t>
  </si>
  <si>
    <t>Gloucester_West Deptford Township1</t>
  </si>
  <si>
    <t>Gloucester_West Deptford Township2</t>
  </si>
  <si>
    <t>Gloucester_Westville Borough1</t>
  </si>
  <si>
    <t>Gloucester_Woodbury City1</t>
  </si>
  <si>
    <t>Gloucester_Woodbury Heights Borough1</t>
  </si>
  <si>
    <t>Gloucester_Woodbury Heights Borough2</t>
  </si>
  <si>
    <t>02040302920</t>
  </si>
  <si>
    <t>avg gwr</t>
  </si>
  <si>
    <t>Rutgers Creek tribs</t>
  </si>
  <si>
    <t>Wallkill River (above road to Martins)</t>
  </si>
  <si>
    <t>Papakating Creek</t>
  </si>
  <si>
    <t>Wallkill River (below road to Martins)</t>
  </si>
  <si>
    <t>Pochuck Creek</t>
  </si>
  <si>
    <t>Hudson River</t>
  </si>
  <si>
    <t>Passaic River Upr (above Pine Bk br)</t>
  </si>
  <si>
    <t>Whippany River</t>
  </si>
  <si>
    <t>Rockaway River</t>
  </si>
  <si>
    <t>Passaic River Upr (Pompton to Pine Bk)</t>
  </si>
  <si>
    <t>Pequannock River</t>
  </si>
  <si>
    <t>Wanaque River</t>
  </si>
  <si>
    <t>Ramapo River</t>
  </si>
  <si>
    <t>Pompton River</t>
  </si>
  <si>
    <t>Passaic River Lower (Saddle to Pompton)</t>
  </si>
  <si>
    <t>Saddle River</t>
  </si>
  <si>
    <t>Passaic River Lower (Nwk Bay to Saddle)</t>
  </si>
  <si>
    <t>Hackensack R (above Hirshfeld Brook)</t>
  </si>
  <si>
    <t>Hackensack R (below/incl Hirshfeld Bk)</t>
  </si>
  <si>
    <t>Newark Bay / Kill Van Kull / Upr NY Bay</t>
  </si>
  <si>
    <t>Elizabeth River</t>
  </si>
  <si>
    <t>Morses Creek / Piles Creek</t>
  </si>
  <si>
    <t>Rahway River / Woodbridge Creek</t>
  </si>
  <si>
    <t>Raritan / Sandy Hook Bay tributaries</t>
  </si>
  <si>
    <t>Navesink River / Lower Shrewsbury River</t>
  </si>
  <si>
    <t>Shrewsbury River (above Navesink River)</t>
  </si>
  <si>
    <t>Whale Pond Bk / Shark R / Wreck Pond Bk</t>
  </si>
  <si>
    <t>Manasquan River</t>
  </si>
  <si>
    <t>Raritan Bay / Sandy Hook Bay</t>
  </si>
  <si>
    <t>Atlantic Coast (Sandy Hook to WhalePond)</t>
  </si>
  <si>
    <t>Atlantic Coast (Whale Pond to Manasquan)</t>
  </si>
  <si>
    <t>Raritan River SB (above Spruce Run)</t>
  </si>
  <si>
    <t>Raritan River SB (3 Brdgs to Spruce Run)</t>
  </si>
  <si>
    <t>Neshanic River</t>
  </si>
  <si>
    <t>Raritan River SB (NB to Three Bridges)</t>
  </si>
  <si>
    <t>Lamington River</t>
  </si>
  <si>
    <t>Raritan River NB (above Lamington)</t>
  </si>
  <si>
    <t>Raritan River NB (SB to Lamington)</t>
  </si>
  <si>
    <t>Raritan River Lower (Millstone to NB/SB)</t>
  </si>
  <si>
    <t>Stony Brook</t>
  </si>
  <si>
    <t>Millstone River (above Carnegie Lake)</t>
  </si>
  <si>
    <t>Millstone River (below/incl Carnegie Lk)</t>
  </si>
  <si>
    <t>Raritan R Lower (Lawrence to Millstone)</t>
  </si>
  <si>
    <t>Lawrence Brook</t>
  </si>
  <si>
    <t>Manalapan Brook</t>
  </si>
  <si>
    <t>Matchaponix Brook</t>
  </si>
  <si>
    <t>Raritan R Lower (below Lawrence)</t>
  </si>
  <si>
    <t>Shimers Brook / Clove Brook</t>
  </si>
  <si>
    <t>Walpack Bend / Montague Riverfront</t>
  </si>
  <si>
    <t>Little Flat Brook</t>
  </si>
  <si>
    <t>Big Flat Brook</t>
  </si>
  <si>
    <t>Flat Brook</t>
  </si>
  <si>
    <t>Van Campens Brook / Dunnfield Creek</t>
  </si>
  <si>
    <t>Trout Brook / Swartswood Lake</t>
  </si>
  <si>
    <t>Paulins Kill (above Stillwater Village)</t>
  </si>
  <si>
    <t>Paulins Kill (below Stillwater Village)</t>
  </si>
  <si>
    <t>Stony Brook / Delawanna Creek</t>
  </si>
  <si>
    <t>Hunterdon_Readington Township2</t>
  </si>
  <si>
    <t>Hunterdon_Readington Township3</t>
  </si>
  <si>
    <t>Hunterdon_Readington Township4</t>
  </si>
  <si>
    <t>Hunterdon_Stockton Borough1</t>
  </si>
  <si>
    <t>Hunterdon_Stockton Borough2</t>
  </si>
  <si>
    <t>Hunterdon_Tewksbury Township1</t>
  </si>
  <si>
    <t>Hunterdon_Tewksbury Township2</t>
  </si>
  <si>
    <t>Hunterdon_Tewksbury Township3</t>
  </si>
  <si>
    <t>Hunterdon_Union Township1</t>
  </si>
  <si>
    <t>Hunterdon_Union Township2</t>
  </si>
  <si>
    <t>Hunterdon_West Amwell Township1</t>
  </si>
  <si>
    <t>Hunterdon_West Amwell Township2</t>
  </si>
  <si>
    <t>Hunterdon_West Amwell Township3</t>
  </si>
  <si>
    <t>Mercer_East Windsor Township1</t>
  </si>
  <si>
    <t>Mercer_East Windsor Township2</t>
  </si>
  <si>
    <t>Mercer_Ewing Township1</t>
  </si>
  <si>
    <t>Mercer_Ewing Township2</t>
  </si>
  <si>
    <t>Mercer_Hamilton Township1</t>
  </si>
  <si>
    <t>Mercer_Hamilton Township2</t>
  </si>
  <si>
    <t>Mercer_Hamilton Township3</t>
  </si>
  <si>
    <t>Mercer_Hamilton Township4</t>
  </si>
  <si>
    <t>Mercer_Hamilton Township5</t>
  </si>
  <si>
    <t>Mercer_Hamilton Township6</t>
  </si>
  <si>
    <t>Mercer_Hightstown Borough1</t>
  </si>
  <si>
    <t>Mercer_Hopewell Borough1</t>
  </si>
  <si>
    <t>Mercer_Hopewell Township1</t>
  </si>
  <si>
    <t>Mercer_Hopewell Township2</t>
  </si>
  <si>
    <t>Mercer_Hopewell Township3</t>
  </si>
  <si>
    <t>Mercer_Hopewell Township4</t>
  </si>
  <si>
    <t>Mercer_Hopewell Township5</t>
  </si>
  <si>
    <t>Mercer_Lawrence Township1</t>
  </si>
  <si>
    <t>Mercer_Lawrence Township2</t>
  </si>
  <si>
    <t>Mercer_Lawrence Township3</t>
  </si>
  <si>
    <t>Mercer_Pennington Borough1</t>
  </si>
  <si>
    <t>Mercer_Pennington Borough2</t>
  </si>
  <si>
    <t>Mercer_Princeton Borough1</t>
  </si>
  <si>
    <t>Mercer_Princeton Borough2</t>
  </si>
  <si>
    <t>Mercer_Princeton Township1</t>
  </si>
  <si>
    <t>Mercer_Princeton Township2</t>
  </si>
  <si>
    <t>Mercer_Trenton City1</t>
  </si>
  <si>
    <t>Mercer_Trenton City2</t>
  </si>
  <si>
    <t>Mercer_Trenton City3</t>
  </si>
  <si>
    <t>Mercer_Trenton City4</t>
  </si>
  <si>
    <t>Mercer_Robbinsville Township1</t>
  </si>
  <si>
    <t>Mercer_Robbinsville Township2</t>
  </si>
  <si>
    <t>Mercer_Robbinsville Township3</t>
  </si>
  <si>
    <t>Mercer_Robbinsville Township4</t>
  </si>
  <si>
    <t>Mercer_Robbinsville Township5</t>
  </si>
  <si>
    <t>Mercer_West Windsor Township1</t>
  </si>
  <si>
    <t>Mercer_West Windsor Township2</t>
  </si>
  <si>
    <t>Mercer_West Windsor Township3</t>
  </si>
  <si>
    <t>Mercer_West Windsor Township4</t>
  </si>
  <si>
    <t>Middlesex_Carteret Borough1</t>
  </si>
  <si>
    <t>Middlesex_Cranbury Township1</t>
  </si>
  <si>
    <t>Middlesex_Dunellen Borough1</t>
  </si>
  <si>
    <t>Middlesex_East Brunswick Township1</t>
  </si>
  <si>
    <t>Middlesex_East Brunswick Township2</t>
  </si>
  <si>
    <t>Middlesex_East Brunswick Township3</t>
  </si>
  <si>
    <t>Middlesex_East Brunswick Township4</t>
  </si>
  <si>
    <t>Middlesex_Edison Township1</t>
  </si>
  <si>
    <t>Middlesex_Edison Township2</t>
  </si>
  <si>
    <t>Middlesex_Edison Township3</t>
  </si>
  <si>
    <t>Middlesex_Helmetta Borough1</t>
  </si>
  <si>
    <t>Middlesex_Highland Park Borough1</t>
  </si>
  <si>
    <t>Middlesex_Jamesburg Borough1</t>
  </si>
  <si>
    <t>Middlesex_Metuchen Borough1</t>
  </si>
  <si>
    <t>Middlesex_Metuchen Borough2</t>
  </si>
  <si>
    <t>Middlesex_Metuchen Borough3</t>
  </si>
  <si>
    <t>Middlesex_Middlesex Borough1</t>
  </si>
  <si>
    <t>Middlesex_Milltown Borough1</t>
  </si>
  <si>
    <t>Middlesex_Monroe Township1</t>
  </si>
  <si>
    <t>Middlesex_Monroe Township2</t>
  </si>
  <si>
    <t>Middlesex_Monroe Township3</t>
  </si>
  <si>
    <t>Middlesex_Monroe Township4</t>
  </si>
  <si>
    <t>Middlesex_New Brunswick City1</t>
  </si>
  <si>
    <t>Middlesex_New Brunswick City2</t>
  </si>
  <si>
    <t>Middlesex_North Brunswick Township1</t>
  </si>
  <si>
    <t>Middlesex_North Brunswick Township2</t>
  </si>
  <si>
    <t>Barnegat Bay Central &amp; Tribs</t>
  </si>
  <si>
    <t>Forked River / Oyster Creek</t>
  </si>
  <si>
    <t>Waretown Ck / Barnegat Bay South</t>
  </si>
  <si>
    <t>Manahawkin/Upper Little Egg Harbor tribs</t>
  </si>
  <si>
    <t>Lower Little Egg Harbor Bay tribs</t>
  </si>
  <si>
    <t>Basto River</t>
  </si>
  <si>
    <t>Mullica River (above Basto River)</t>
  </si>
  <si>
    <t>Mullica River (Turtle Ck to Basto River)</t>
  </si>
  <si>
    <t>Oswego River</t>
  </si>
  <si>
    <t>West Branch Wading River</t>
  </si>
  <si>
    <t>Mullica River (GSP bridge to Turtle Ck)</t>
  </si>
  <si>
    <t>Great Bay / Mullica R (below GSP bridge)</t>
  </si>
  <si>
    <t>Atlantic Coast (Manasquan to Barnegat)</t>
  </si>
  <si>
    <t>Atlantic Coast (Barnegat to Little Egg)</t>
  </si>
  <si>
    <t>Reeds Bay / Absecon Bay &amp; tribs</t>
  </si>
  <si>
    <t>Absecon Creek</t>
  </si>
  <si>
    <t>Great Egg Harbor R (above HospitalityBr)</t>
  </si>
  <si>
    <t>Great Egg Harbor R (Lk Lenape to HospBr)</t>
  </si>
  <si>
    <t>Great Egg Harbor R (below Lake Lenape)</t>
  </si>
  <si>
    <t>Patcong Creek/Great Egg Harbor Bay</t>
  </si>
  <si>
    <t>Tuckahoe River</t>
  </si>
  <si>
    <t>Cape May Bays &amp; Tribs East</t>
  </si>
  <si>
    <t>Atlantic Coast (Little Egg to Absecon)</t>
  </si>
  <si>
    <t>Atlantic Coast (Absecon to Great Egg)</t>
  </si>
  <si>
    <t>Atlantic Coast (Great Egg to 34th St)</t>
  </si>
  <si>
    <t>Atlantic Coast (34th St to Cape May Pt)</t>
  </si>
  <si>
    <t>key</t>
  </si>
  <si>
    <t>E</t>
  </si>
  <si>
    <t>L</t>
  </si>
  <si>
    <t>W</t>
  </si>
  <si>
    <t>X</t>
  </si>
  <si>
    <t>Y</t>
  </si>
  <si>
    <t>Atlantic_Absecon City1</t>
  </si>
  <si>
    <t>Atlantic_Absecon City2</t>
  </si>
  <si>
    <t>Atlantic_Atlantic City1</t>
  </si>
  <si>
    <t>Atlantic_Atlantic City2</t>
  </si>
  <si>
    <t>Atlantic_Atlantic City3</t>
  </si>
  <si>
    <t>Atlantic_Brigantine City1</t>
  </si>
  <si>
    <t>Atlantic_Brigantine City2</t>
  </si>
  <si>
    <t>Atlantic_Brigantine City3</t>
  </si>
  <si>
    <t>Atlantic_Buena Borough1</t>
  </si>
  <si>
    <t>Atlantic_Buena Borough2</t>
  </si>
  <si>
    <t>Atlantic_Buena Borough3</t>
  </si>
  <si>
    <t>Atlantic_Buena Vista Township1</t>
  </si>
  <si>
    <t>Atlantic_Buena Vista Township2</t>
  </si>
  <si>
    <t>Atlantic_Buena Vista Township3</t>
  </si>
  <si>
    <t>Atlantic_Buena Vista Township4</t>
  </si>
  <si>
    <t>Atlantic_Buena Vista Township5</t>
  </si>
  <si>
    <t>Atlantic_Corbin City1</t>
  </si>
  <si>
    <t>Ocean_Toms River Township2</t>
  </si>
  <si>
    <t>Ocean_Toms River Township3</t>
  </si>
  <si>
    <t>Ocean_Toms River Township4</t>
  </si>
  <si>
    <t>Ocean_Toms River Township5</t>
  </si>
  <si>
    <t>Ocean_Toms River Township6</t>
  </si>
  <si>
    <t>Ocean_Eagleswood Township1</t>
  </si>
  <si>
    <t>Ocean_Eagleswood Township2</t>
  </si>
  <si>
    <t>Ocean_Harvey Cedars Borough1</t>
  </si>
  <si>
    <t>Ocean_Harvey Cedars Borough2</t>
  </si>
  <si>
    <t>Ocean_Island Heights Borough1</t>
  </si>
  <si>
    <t>Ocean_Island Heights Borough2</t>
  </si>
  <si>
    <t>Ocean_Jackson Township1</t>
  </si>
  <si>
    <t>Ocean_Jackson Township2</t>
  </si>
  <si>
    <t>Ocean_Jackson Township3</t>
  </si>
  <si>
    <t>Ocean_Jackson Township4</t>
  </si>
  <si>
    <t>Ocean_Jackson Township5</t>
  </si>
  <si>
    <t>Ocean_Jackson Township6</t>
  </si>
  <si>
    <t>Ocean_Jackson Township7</t>
  </si>
  <si>
    <t>Ocean_Lacey Township1</t>
  </si>
  <si>
    <t>Ocean_Lacey Township2</t>
  </si>
  <si>
    <t>Ocean_Lacey Township3</t>
  </si>
  <si>
    <t>Ocean_Lacey Township4</t>
  </si>
  <si>
    <t>Ocean_Lacey Township5</t>
  </si>
  <si>
    <t>Ocean_Lacey Township6</t>
  </si>
  <si>
    <t>Ocean_Lacey Township7</t>
  </si>
  <si>
    <t>Ocean_Lakehurst Borough1</t>
  </si>
  <si>
    <t>Ocean_Lakewood Township1</t>
  </si>
  <si>
    <t>Ocean_Lakewood Township2</t>
  </si>
  <si>
    <t>Ocean_Lakewood Township3</t>
  </si>
  <si>
    <t>Ocean_Lakewood Township4</t>
  </si>
  <si>
    <t>Ocean_Lakewood Township5</t>
  </si>
  <si>
    <t>Ocean_Lavallette Borough1</t>
  </si>
  <si>
    <t>Ocean_Lavallette Borough2</t>
  </si>
  <si>
    <t>Ocean_Little Egg Harbor Township1</t>
  </si>
  <si>
    <t>Ocean_Little Egg Harbor Township2</t>
  </si>
  <si>
    <t>Ocean_Little Egg Harbor Township3</t>
  </si>
  <si>
    <t>Ocean_Little Egg Harbor Township4</t>
  </si>
  <si>
    <t>Ocean_Little Egg Harbor Township5</t>
  </si>
  <si>
    <t>Ocean_Long Beach Township1</t>
  </si>
  <si>
    <t>Ocean_Long Beach Township2</t>
  </si>
  <si>
    <t>Ocean_Long Beach Township3</t>
  </si>
  <si>
    <t>Ocean_Long Beach Township4</t>
  </si>
  <si>
    <t>Ocean_Manchester Township1</t>
  </si>
  <si>
    <t>Ocean_Manchester Township2</t>
  </si>
  <si>
    <t>Ocean_Manchester Township3</t>
  </si>
  <si>
    <t>Ocean_Manchester Township4</t>
  </si>
  <si>
    <t>Ocean_Manchester Township5</t>
  </si>
  <si>
    <t>Ocean_Manchester Township6</t>
  </si>
  <si>
    <t>Ocean_Mantoloking Borough1</t>
  </si>
  <si>
    <t>Ocean_Mantoloking Borough2</t>
  </si>
  <si>
    <t>Ocean_Mantoloking Borough3</t>
  </si>
  <si>
    <t>Ocean_Ocean Township1</t>
  </si>
  <si>
    <t>Ocean_Ocean Township2</t>
  </si>
  <si>
    <t>Ocean_Ocean Township3</t>
  </si>
  <si>
    <t>Ocean_Ocean Township4</t>
  </si>
  <si>
    <t>Ocean_Ocean Township5</t>
  </si>
  <si>
    <t>Ocean_Ocean Township6</t>
  </si>
  <si>
    <t>Ocean_Ocean Gate Borough1</t>
  </si>
  <si>
    <t>Ocean_Ocean Gate Borough2</t>
  </si>
  <si>
    <t>Ocean_Pine Beach Borough1</t>
  </si>
  <si>
    <t>Ocean_Plumsted Township1</t>
  </si>
  <si>
    <t>Ocean_Plumsted Township2</t>
  </si>
  <si>
    <t>HUC11s in this Municipality</t>
  </si>
  <si>
    <t>Monmouth_Manalapan Township2</t>
  </si>
  <si>
    <t>Monmouth_Manalapan Township3</t>
  </si>
  <si>
    <t>Monmouth_Manalapan Township4</t>
  </si>
  <si>
    <t>Monmouth_Manasquan Borough1</t>
  </si>
  <si>
    <t>Monmouth_Manasquan Borough2</t>
  </si>
  <si>
    <t>Monmouth_Marlboro Township1</t>
  </si>
  <si>
    <t>Monmouth_Marlboro Township2</t>
  </si>
  <si>
    <t>Monmouth_Marlboro Township3</t>
  </si>
  <si>
    <t>Monmouth_Marlboro Township4</t>
  </si>
  <si>
    <t>Monmouth_Matawan Borough1</t>
  </si>
  <si>
    <t>Monmouth_Middletown Township1</t>
  </si>
  <si>
    <t>Monmouth_Middletown Township2</t>
  </si>
  <si>
    <t>Monmouth_Middletown Township3</t>
  </si>
  <si>
    <t>Monmouth_Millstone Township1</t>
  </si>
  <si>
    <t>Monmouth_Millstone Township2</t>
  </si>
  <si>
    <t>Monmouth_Millstone Township3</t>
  </si>
  <si>
    <t>Monmouth_Millstone Township4</t>
  </si>
  <si>
    <t>Monmouth_Millstone Township5</t>
  </si>
  <si>
    <t>Monmouth_Millstone Township6</t>
  </si>
  <si>
    <t>Monmouth_Millstone Township7</t>
  </si>
  <si>
    <t>Monmouth_Millstone Township8</t>
  </si>
  <si>
    <t>Monmouth_Monmouth Beach Borough1</t>
  </si>
  <si>
    <t>Monmouth_Monmouth Beach Borough2</t>
  </si>
  <si>
    <t>Monmouth_Neptune Township1</t>
  </si>
  <si>
    <t>Monmouth_Neptune City Borough1</t>
  </si>
  <si>
    <t>Monmouth_Ocean Township1</t>
  </si>
  <si>
    <t>Monmouth_Oceanport Borough1</t>
  </si>
  <si>
    <t>Monmouth_Red Bank Borough1</t>
  </si>
  <si>
    <t>Monmouth_Red Bank Borough2</t>
  </si>
  <si>
    <t>Monmouth_Roosevelt Borough1</t>
  </si>
  <si>
    <t>Monmouth_Roosevelt Borough2</t>
  </si>
  <si>
    <t>Monmouth_Rumson Borough1</t>
  </si>
  <si>
    <t>Monmouth_Rumson Borough2</t>
  </si>
  <si>
    <t>Monmouth_Sea Bright Borough1</t>
  </si>
  <si>
    <t>Monmouth_Sea Bright Borough2</t>
  </si>
  <si>
    <t>Monmouth_Sea Bright Borough3</t>
  </si>
  <si>
    <t>Monmouth_Sea Girt Borough1</t>
  </si>
  <si>
    <t>Monmouth_Sea Girt Borough2</t>
  </si>
  <si>
    <t>Monmouth_Sea Girt Borough3</t>
  </si>
  <si>
    <t>Monmouth_Shrewsbury Borough1</t>
  </si>
  <si>
    <t>Monmouth_Shrewsbury Township1</t>
  </si>
  <si>
    <t>Monmouth_Lake Como Borough1</t>
  </si>
  <si>
    <t>Monmouth_Spring Lake Borough1</t>
  </si>
  <si>
    <t>Monmouth_Spring Lake Heights Borough1</t>
  </si>
  <si>
    <t>Monmouth_Tinton Falls Borough1</t>
  </si>
  <si>
    <t>Monmouth_Tinton Falls Borough2</t>
  </si>
  <si>
    <t>Monmouth_Tinton Falls Borough3</t>
  </si>
  <si>
    <t>Monmouth_Union Beach Borough1</t>
  </si>
  <si>
    <t>Monmouth_Union Beach Borough2</t>
  </si>
  <si>
    <t>Monmouth_Upper Freehold Township1</t>
  </si>
  <si>
    <t>Monmouth_Upper Freehold Township2</t>
  </si>
  <si>
    <t>Monmouth_Upper Freehold Township3</t>
  </si>
  <si>
    <t>Monmouth_Upper Freehold Township4</t>
  </si>
  <si>
    <t>Monmouth_Wall Township1</t>
  </si>
  <si>
    <t>Monmouth_Wall Township2</t>
  </si>
  <si>
    <t>Monmouth_Wall Township3</t>
  </si>
  <si>
    <t>Monmouth_West Long Branch Borough1</t>
  </si>
  <si>
    <t>Monmouth_West Long Branch Borough2</t>
  </si>
  <si>
    <t>Morris_Boonton Town1</t>
  </si>
  <si>
    <t>Morris_Boonton Town2</t>
  </si>
  <si>
    <t>Morris_Boonton Township1</t>
  </si>
  <si>
    <t>Morris_Boonton Township2</t>
  </si>
  <si>
    <t>Morris_Butler Borough1</t>
  </si>
  <si>
    <t>Morris_Chatham Borough1</t>
  </si>
  <si>
    <t>Morris_Chatham Township1</t>
  </si>
  <si>
    <t>Morris_Chester Borough1</t>
  </si>
  <si>
    <t>Morris_Chester Borough2</t>
  </si>
  <si>
    <t>Morris_Chester Township1</t>
  </si>
  <si>
    <t>Morris_Chester Township2</t>
  </si>
  <si>
    <t>Morris_Chester Township3</t>
  </si>
  <si>
    <t>Bergen_Carlstadt Borough1</t>
  </si>
  <si>
    <t>Bergen_Carlstadt Borough2</t>
  </si>
  <si>
    <t>Bergen_Cliffside Park Borough1</t>
  </si>
  <si>
    <t>Bergen_Cliffside Park Borough2</t>
  </si>
  <si>
    <t>Bergen_Closter Borough1</t>
  </si>
  <si>
    <t>Bergen_Cresskill Borough1</t>
  </si>
  <si>
    <t>Bergen_Cresskill Borough2</t>
  </si>
  <si>
    <t>Bergen_Demarest Borough1</t>
  </si>
  <si>
    <t>Bergen_Dumont Borough1</t>
  </si>
  <si>
    <t>Bergen_Dumont Borough2</t>
  </si>
  <si>
    <t>Bergen_East Rutherford Borough1</t>
  </si>
  <si>
    <t>Bergen_East Rutherford Borough2</t>
  </si>
  <si>
    <t>Bergen_East Rutherford Borough3</t>
  </si>
  <si>
    <t>Bergen_Edgewater Borough1</t>
  </si>
  <si>
    <t>Bergen_Elmwood Park Borough1</t>
  </si>
  <si>
    <t>Bergen_Emerson Borough1</t>
  </si>
  <si>
    <t>Bergen_Emerson Borough2</t>
  </si>
  <si>
    <t>Bergen_Englewood City1</t>
  </si>
  <si>
    <t>Bergen_Englewood City2</t>
  </si>
  <si>
    <t>Bergen_Englewood Cliffs Borough1</t>
  </si>
  <si>
    <t>Bergen_Englewood Cliffs Borough2</t>
  </si>
  <si>
    <t>Bergen_Fair Lawn Borough1</t>
  </si>
  <si>
    <t>Bergen_Fair Lawn Borough2</t>
  </si>
  <si>
    <t>Bergen_Fairview Borough1</t>
  </si>
  <si>
    <t>Bergen_Fairview Borough2</t>
  </si>
  <si>
    <t>Bergen_Fort Lee Borough1</t>
  </si>
  <si>
    <t>Bergen_Fort Lee Borough2</t>
  </si>
  <si>
    <t>Bergen_Franklin Lakes Borough1</t>
  </si>
  <si>
    <t>Bergen_Franklin Lakes Borough2</t>
  </si>
  <si>
    <t>Bergen_Franklin Lakes Borough3</t>
  </si>
  <si>
    <t>Bergen_Garfield City1</t>
  </si>
  <si>
    <t>Bergen_Garfield City2</t>
  </si>
  <si>
    <t>Bergen_Glen Rock Borough1</t>
  </si>
  <si>
    <t>Bergen_Glen Rock Borough2</t>
  </si>
  <si>
    <t>Bergen_Hackensack City1</t>
  </si>
  <si>
    <t>Bergen_Hackensack City2</t>
  </si>
  <si>
    <t>Bergen_Harrington Park Borough1</t>
  </si>
  <si>
    <t>Bergen_Hasbrouck Heights Borough1</t>
  </si>
  <si>
    <t>Bergen_Hasbrouck Heights Borough2</t>
  </si>
  <si>
    <t>Bergen_Haworth Borough1</t>
  </si>
  <si>
    <t>Bergen_Haworth Borough2</t>
  </si>
  <si>
    <t>Bergen_Hillsdale Borough1</t>
  </si>
  <si>
    <t>Bergen_Hillsdale Borough2</t>
  </si>
  <si>
    <t>Bergen_Ho-Ho-Kus Borough1</t>
  </si>
  <si>
    <t>Bergen_Leonia Borough1</t>
  </si>
  <si>
    <t>Bergen_Little Ferry Borough1</t>
  </si>
  <si>
    <t>Bergen_Lodi Borough1</t>
  </si>
  <si>
    <t>Bergen_Lodi Borough2</t>
  </si>
  <si>
    <t>Bergen_Lodi Borough3</t>
  </si>
  <si>
    <t>A Recharge-Based HUC11-Scale Nitrate-Carrying-Capacity Planning Exercise for New Jersey, 
MS Excel Workbook, version 3.0</t>
  </si>
  <si>
    <t>Morris_Roxbury Township4</t>
  </si>
  <si>
    <t>Morris_Victory Gardens Borough1</t>
  </si>
  <si>
    <t>Morris_Washington Township1</t>
  </si>
  <si>
    <t>Morris_Washington Township2</t>
  </si>
  <si>
    <t>Morris_Washington Township3</t>
  </si>
  <si>
    <t>Morris_Washington Township4</t>
  </si>
  <si>
    <t>Morris_Washington Township5</t>
  </si>
  <si>
    <t>Morris_Wharton Borough1</t>
  </si>
  <si>
    <t>Ocean_Barnegat Township1</t>
  </si>
  <si>
    <t>Ocean_Barnegat Township2</t>
  </si>
  <si>
    <t>Ocean_Barnegat Township3</t>
  </si>
  <si>
    <t>Ocean_Barnegat Township4</t>
  </si>
  <si>
    <t>Ocean_Barnegat Light Borough1</t>
  </si>
  <si>
    <t>Ocean_Barnegat Light Borough2</t>
  </si>
  <si>
    <t>Ocean_Barnegat Light Borough3</t>
  </si>
  <si>
    <t>Ocean_Barnegat Light Borough4</t>
  </si>
  <si>
    <t>Ocean_Bay Head Borough1</t>
  </si>
  <si>
    <t>Ocean_Bay Head Borough2</t>
  </si>
  <si>
    <t>Ocean_Beach Haven Borough1</t>
  </si>
  <si>
    <t>Ocean_Beach Haven Borough2</t>
  </si>
  <si>
    <t>Ocean_Beachwood Borough1</t>
  </si>
  <si>
    <t>Ocean_Berkeley Township1</t>
  </si>
  <si>
    <t>Ocean_Berkeley Township2</t>
  </si>
  <si>
    <t>Ocean_Berkeley Township3</t>
  </si>
  <si>
    <t>Ocean_Berkeley Township4</t>
  </si>
  <si>
    <t>Ocean_Berkeley Township5</t>
  </si>
  <si>
    <t>Ocean_Berkeley Township6</t>
  </si>
  <si>
    <t>Ocean_Berkeley Township7</t>
  </si>
  <si>
    <t>Ocean_Brick Township1</t>
  </si>
  <si>
    <t>Ocean_Brick Township2</t>
  </si>
  <si>
    <t>Ocean_Brick Township3</t>
  </si>
  <si>
    <t>Ocean_Brick Township4</t>
  </si>
  <si>
    <t>Ocean_Brick Township5</t>
  </si>
  <si>
    <t>Ocean_Brick Township6</t>
  </si>
  <si>
    <t>Ocean_Toms River Township1</t>
  </si>
  <si>
    <t>Passaic_Pompton Lakes Borough3</t>
  </si>
  <si>
    <t>Passaic_Prospect Park Borough1</t>
  </si>
  <si>
    <t>Passaic_Ringwood Borough1</t>
  </si>
  <si>
    <t>Passaic_Ringwood Borough2</t>
  </si>
  <si>
    <t>Passaic_Totowa Borough1</t>
  </si>
  <si>
    <t>Passaic_Wanaque Borough1</t>
  </si>
  <si>
    <t>Passaic_Wanaque Borough2</t>
  </si>
  <si>
    <t>Passaic_Wayne Township1</t>
  </si>
  <si>
    <t>Passaic_Wayne Township2</t>
  </si>
  <si>
    <t>Passaic_Wayne Township3</t>
  </si>
  <si>
    <t>Passaic_Wayne Township4</t>
  </si>
  <si>
    <t>Passaic_West Milford Township1</t>
  </si>
  <si>
    <t>Passaic_West Milford Township2</t>
  </si>
  <si>
    <t>Passaic_West Milford Township3</t>
  </si>
  <si>
    <t>Passaic_West Paterson Borough1</t>
  </si>
  <si>
    <t>Passaic_West Paterson Borough2</t>
  </si>
  <si>
    <t>Salem_Alloway Township1</t>
  </si>
  <si>
    <t>Salem_Alloway Township2</t>
  </si>
  <si>
    <t>Salem_Alloway Township3</t>
  </si>
  <si>
    <t>Salem_Alloway Township4</t>
  </si>
  <si>
    <t>Salem_Carneys Point Township1</t>
  </si>
  <si>
    <t>Salem_Carneys Point Township2</t>
  </si>
  <si>
    <t>Salem_Carneys Point Township3</t>
  </si>
  <si>
    <t>Salem_Elmer Borough1</t>
  </si>
  <si>
    <t>Salem_Elsinboro Township1</t>
  </si>
  <si>
    <t>Salem_Elsinboro Township2</t>
  </si>
  <si>
    <t>Salem_Lower Alloways Creek Township1</t>
  </si>
  <si>
    <t>Salem_Lower Alloways Creek Township2</t>
  </si>
  <si>
    <t>Salem_Lower Alloways Creek Township3</t>
  </si>
  <si>
    <t>Salem_Lower Alloways Creek Township4</t>
  </si>
  <si>
    <t>Salem_Mannington Township1</t>
  </si>
  <si>
    <t>Salem_Mannington Township2</t>
  </si>
  <si>
    <t>Salem_Oldmans Township1</t>
  </si>
  <si>
    <t>Salem_Oldmans Township2</t>
  </si>
  <si>
    <t>Salem_Oldmans Township3</t>
  </si>
  <si>
    <t>Salem_Penns Grove Borough1</t>
  </si>
  <si>
    <t>Salem_Pennsville Township1</t>
  </si>
  <si>
    <t>Salem_Pennsville Township2</t>
  </si>
  <si>
    <t>Salem_Pennsville Township3</t>
  </si>
  <si>
    <t>Salem_Pilesgrove Township1</t>
  </si>
  <si>
    <t>Salem_Pilesgrove Township2</t>
  </si>
  <si>
    <t>Salem_Pilesgrove Township3</t>
  </si>
  <si>
    <t>Salem_Pilesgrove Township4</t>
  </si>
  <si>
    <t>Salem_Pittsgrove Township1</t>
  </si>
  <si>
    <t>Salem_Pittsgrove Township2</t>
  </si>
  <si>
    <t>Salem_Pittsgrove Township3</t>
  </si>
  <si>
    <t>Salem_Pittsgrove Township4</t>
  </si>
  <si>
    <t>Salem_Quinton Township1</t>
  </si>
  <si>
    <t>Salem_Quinton Township2</t>
  </si>
  <si>
    <t>Salem_Quinton Township3</t>
  </si>
  <si>
    <t>Salem_Salem City1</t>
  </si>
  <si>
    <t>Salem_Upper Pittsgrove Township1</t>
  </si>
  <si>
    <t>Salem_Upper Pittsgrove Township2</t>
  </si>
  <si>
    <t>Salem_Upper Pittsgrove Township3</t>
  </si>
  <si>
    <t>Salem_Upper Pittsgrove Township4</t>
  </si>
  <si>
    <t>Salem_Upper Pittsgrove Township5</t>
  </si>
  <si>
    <t>Salem_Upper Pittsgrove Township6</t>
  </si>
  <si>
    <t>Salem_WoodsTown Borough1</t>
  </si>
  <si>
    <t>Somerset_Bedminster Township1</t>
  </si>
  <si>
    <t>Somerset_Bedminster Township2</t>
  </si>
  <si>
    <t>Somerset_Bedminster Township3</t>
  </si>
  <si>
    <t>Somerset_Bernards Township1</t>
  </si>
  <si>
    <t>Sussex_Branchville Borough</t>
  </si>
  <si>
    <t>37020</t>
  </si>
  <si>
    <t>Sussex_Byram Township</t>
  </si>
  <si>
    <t>37025</t>
  </si>
  <si>
    <t>Sussex_Frankford Township</t>
  </si>
  <si>
    <t>37030</t>
  </si>
  <si>
    <t>Sussex_Franklin Borough</t>
  </si>
  <si>
    <t>37035</t>
  </si>
  <si>
    <t>Sussex_Fredon Township</t>
  </si>
  <si>
    <t>37040</t>
  </si>
  <si>
    <t>Sussex_Green Township</t>
  </si>
  <si>
    <t>37045</t>
  </si>
  <si>
    <t>Sussex_Hamburg Borough</t>
  </si>
  <si>
    <t>37050</t>
  </si>
  <si>
    <t>Sussex_Hampton Township</t>
  </si>
  <si>
    <t>37055</t>
  </si>
  <si>
    <t>Sussex_Hardyston Township</t>
  </si>
  <si>
    <t>37060</t>
  </si>
  <si>
    <t>Sussex_Hopatcong Borough</t>
  </si>
  <si>
    <t>37065</t>
  </si>
  <si>
    <t>Sussex_Lafayette Township</t>
  </si>
  <si>
    <t>37070</t>
  </si>
  <si>
    <t>Sussex_Montague Township</t>
  </si>
  <si>
    <t>37075</t>
  </si>
  <si>
    <t>Sussex_Newton Town</t>
  </si>
  <si>
    <t>37080</t>
  </si>
  <si>
    <t>Sussex_Ogdensburg Borough</t>
  </si>
  <si>
    <t>37085</t>
  </si>
  <si>
    <t>Sussex_Sandyston Township</t>
  </si>
  <si>
    <t>37090</t>
  </si>
  <si>
    <t>Sussex_Sparta Township</t>
  </si>
  <si>
    <t>37095</t>
  </si>
  <si>
    <t>Sussex_Stanhope Borough</t>
  </si>
  <si>
    <t>37100</t>
  </si>
  <si>
    <t>Sussex_Stillwater Township</t>
  </si>
  <si>
    <t>37105</t>
  </si>
  <si>
    <t>Sussex_Sussex Borough</t>
  </si>
  <si>
    <t>37110</t>
  </si>
  <si>
    <t>Sussex_Vernon Township</t>
  </si>
  <si>
    <t>37115</t>
  </si>
  <si>
    <t>Sussex_Walpack Township</t>
  </si>
  <si>
    <t>37120</t>
  </si>
  <si>
    <t>Sussex_Wantage Township</t>
  </si>
  <si>
    <t>39005</t>
  </si>
  <si>
    <t>Union_Berkeley Heights Township</t>
  </si>
  <si>
    <t>39010</t>
  </si>
  <si>
    <t>Union_Clark Township</t>
  </si>
  <si>
    <t>39015</t>
  </si>
  <si>
    <t>Union_Cranford Township</t>
  </si>
  <si>
    <t>39020</t>
  </si>
  <si>
    <t>Union_Elizabeth City</t>
  </si>
  <si>
    <t>39025</t>
  </si>
  <si>
    <t>Union_Fanwood Borough</t>
  </si>
  <si>
    <t>39030</t>
  </si>
  <si>
    <t>Union_Garwood Borough</t>
  </si>
  <si>
    <t>39035</t>
  </si>
  <si>
    <t>Union_Hillside Township</t>
  </si>
  <si>
    <t>39040</t>
  </si>
  <si>
    <t>Union_Kenilworth Borough</t>
  </si>
  <si>
    <t>39045</t>
  </si>
  <si>
    <t>Union_Linden City</t>
  </si>
  <si>
    <t>39050</t>
  </si>
  <si>
    <t>Union_Mountainside Borough</t>
  </si>
  <si>
    <t>39055</t>
  </si>
  <si>
    <t>Union_New Providence Borough</t>
  </si>
  <si>
    <t>39060</t>
  </si>
  <si>
    <t>Union_Plainfield City</t>
  </si>
  <si>
    <t>39065</t>
  </si>
  <si>
    <t>Union_Rahway City</t>
  </si>
  <si>
    <t>39070</t>
  </si>
  <si>
    <t>Union_Roselle Borough</t>
  </si>
  <si>
    <t>39075</t>
  </si>
  <si>
    <t>Union_Roselle Park Borough</t>
  </si>
  <si>
    <t>39080</t>
  </si>
  <si>
    <t>Union_Scotch Plains Township</t>
  </si>
  <si>
    <t>39085</t>
  </si>
  <si>
    <t>Union_Springfield Township</t>
  </si>
  <si>
    <t>39090</t>
  </si>
  <si>
    <t>Union_Summit City</t>
  </si>
  <si>
    <t>39095</t>
  </si>
  <si>
    <t>Union_Union Township</t>
  </si>
  <si>
    <t>39100</t>
  </si>
  <si>
    <t>Union_Westfield Town</t>
  </si>
  <si>
    <t>39105</t>
  </si>
  <si>
    <t>Union_Winfield Township</t>
  </si>
  <si>
    <t>41005</t>
  </si>
  <si>
    <t>Warren_Allamuchy Township</t>
  </si>
  <si>
    <t>41010</t>
  </si>
  <si>
    <t>Warren_Alpha Borough</t>
  </si>
  <si>
    <t>41015</t>
  </si>
  <si>
    <t>Warren_Belvidere Town</t>
  </si>
  <si>
    <t>41020</t>
  </si>
  <si>
    <t>Warren_Blairstown Township</t>
  </si>
  <si>
    <t>41025</t>
  </si>
  <si>
    <t>Warren_Franklin Township</t>
  </si>
  <si>
    <t>41030</t>
  </si>
  <si>
    <t>Warren_Frelinghuysen Township</t>
  </si>
  <si>
    <t>41035</t>
  </si>
  <si>
    <t>Warren_Greenwich Township</t>
  </si>
  <si>
    <t>41040</t>
  </si>
  <si>
    <t>Warren_Hackettstown Town</t>
  </si>
  <si>
    <t>41045</t>
  </si>
  <si>
    <t>Warren_Hardwick Township</t>
  </si>
  <si>
    <t>41050</t>
  </si>
  <si>
    <t>Warren_Harmony Township</t>
  </si>
  <si>
    <t>41055</t>
  </si>
  <si>
    <t>Warren_Hope Township</t>
  </si>
  <si>
    <t>41060</t>
  </si>
  <si>
    <t>Warren_Independence Township</t>
  </si>
  <si>
    <t>41065</t>
  </si>
  <si>
    <t>Warren_Knowlton Township</t>
  </si>
  <si>
    <t>41070</t>
  </si>
  <si>
    <t>Warren_Liberty Township</t>
  </si>
  <si>
    <t>41075</t>
  </si>
  <si>
    <t>Warren_Lopatcong Township</t>
  </si>
  <si>
    <t>41080</t>
  </si>
  <si>
    <t>Warren_Mansfield Township</t>
  </si>
  <si>
    <t>41085</t>
  </si>
  <si>
    <t>Warren_Oxford Township</t>
  </si>
  <si>
    <t>41095</t>
  </si>
  <si>
    <t>Warren_Phillipsburg Town</t>
  </si>
  <si>
    <t>41100</t>
  </si>
  <si>
    <t>Warren_Pohatcong Township</t>
  </si>
  <si>
    <t>41105</t>
  </si>
  <si>
    <t>Warren_Washington Borough</t>
  </si>
  <si>
    <t>41110</t>
  </si>
  <si>
    <t>Warren_Washington Township</t>
  </si>
  <si>
    <t>41115</t>
  </si>
  <si>
    <t>total</t>
  </si>
  <si>
    <t>ACRES</t>
  </si>
  <si>
    <t>#</t>
  </si>
  <si>
    <t>name</t>
  </si>
  <si>
    <t>imperv.</t>
  </si>
  <si>
    <t>hydric</t>
  </si>
  <si>
    <t>wetlands</t>
  </si>
  <si>
    <t>no mapped</t>
  </si>
  <si>
    <t>Sussex_Montague Township3</t>
  </si>
  <si>
    <t>Sussex_Montague Township4</t>
  </si>
  <si>
    <t>Sussex_Montague Township5</t>
  </si>
  <si>
    <t>Sussex_Montague Township6</t>
  </si>
  <si>
    <t>Sussex_Newton Town1</t>
  </si>
  <si>
    <t>Sussex_Newton Town2</t>
  </si>
  <si>
    <t>Sussex_Ogdensburg Borough1</t>
  </si>
  <si>
    <t>Sussex_Sandyston Township1</t>
  </si>
  <si>
    <t>Sussex_Sandyston Township2</t>
  </si>
  <si>
    <t>Sussex_Sandyston Township3</t>
  </si>
  <si>
    <t>Sussex_Sandyston Township4</t>
  </si>
  <si>
    <t>Sussex_Sandyston Township5</t>
  </si>
  <si>
    <t>Sussex_Sandyston Township6</t>
  </si>
  <si>
    <t>Sussex_Sparta Township1</t>
  </si>
  <si>
    <t>Sussex_Sparta Township2</t>
  </si>
  <si>
    <t>Sussex_Sparta Township3</t>
  </si>
  <si>
    <t>Sussex_Sparta Township4</t>
  </si>
  <si>
    <t>Sussex_Sparta Township5</t>
  </si>
  <si>
    <t>Sussex_Stanhope Borough1</t>
  </si>
  <si>
    <t>Sussex_Stillwater Township1</t>
  </si>
  <si>
    <t>Sussex_Stillwater Township2</t>
  </si>
  <si>
    <t>Sussex_Stillwater Township3</t>
  </si>
  <si>
    <t>Sussex_Stillwater Township4</t>
  </si>
  <si>
    <t>Sussex_Stillwater Township5</t>
  </si>
  <si>
    <t>Sussex_Sussex Borough1</t>
  </si>
  <si>
    <t>Sussex_Vernon Township1</t>
  </si>
  <si>
    <t>Sussex_Vernon Township2</t>
  </si>
  <si>
    <t>Sussex_Vernon Township3</t>
  </si>
  <si>
    <t>Sussex_Vernon Township4</t>
  </si>
  <si>
    <t>Sussex_Vernon Township5</t>
  </si>
  <si>
    <t>Sussex_Walpack Township1</t>
  </si>
  <si>
    <t>Sussex_Walpack Township2</t>
  </si>
  <si>
    <t>Sussex_Walpack Township3</t>
  </si>
  <si>
    <t>Sussex_Walpack Township4</t>
  </si>
  <si>
    <t>Sussex_Walpack Township5</t>
  </si>
  <si>
    <t>Sussex_Walpack Township6</t>
  </si>
  <si>
    <t>Sussex_Wantage Township1</t>
  </si>
  <si>
    <t>Sussex_Wantage Township2</t>
  </si>
  <si>
    <t>Sussex_Wantage Township3</t>
  </si>
  <si>
    <t>Sussex_Wantage Township4</t>
  </si>
  <si>
    <t>Sussex_Wantage Township5</t>
  </si>
  <si>
    <t>Sussex_Wantage Township6</t>
  </si>
  <si>
    <t>Union_Berkeley Heights Township1</t>
  </si>
  <si>
    <t>Union_Berkeley Heights Township2</t>
  </si>
  <si>
    <t>Union_Clark Township1</t>
  </si>
  <si>
    <t>Union_Cranford Township1</t>
  </si>
  <si>
    <t>Union_Cranford Township2</t>
  </si>
  <si>
    <t>Union_Elizabeth City1</t>
  </si>
  <si>
    <t>Union_Elizabeth City2</t>
  </si>
  <si>
    <t>Union_Elizabeth City3</t>
  </si>
  <si>
    <t>Union_Fanwood Borough1</t>
  </si>
  <si>
    <t>Union_Fanwood Borough2</t>
  </si>
  <si>
    <t>Union_Garwood Borough1</t>
  </si>
  <si>
    <t>Union_Hillside Township1</t>
  </si>
  <si>
    <t>Union_Hillside Township2</t>
  </si>
  <si>
    <t>Union_Kenilworth Borough1</t>
  </si>
  <si>
    <t>Union_Kenilworth Borough2</t>
  </si>
  <si>
    <t>Union_Kenilworth Borough3</t>
  </si>
  <si>
    <t>03030</t>
  </si>
  <si>
    <t>Bergen_Cliffside Park Borough</t>
  </si>
  <si>
    <t>03035</t>
  </si>
  <si>
    <t>Bergen_Closter Borough</t>
  </si>
  <si>
    <t>03040</t>
  </si>
  <si>
    <t>Bergen_Cresskill Borough</t>
  </si>
  <si>
    <t>03045</t>
  </si>
  <si>
    <t>Bergen_Demarest Borough</t>
  </si>
  <si>
    <t>03050</t>
  </si>
  <si>
    <t>Bergen_Dumont Borough</t>
  </si>
  <si>
    <t>03060</t>
  </si>
  <si>
    <t>Bergen_East Rutherford Borough</t>
  </si>
  <si>
    <t>03065</t>
  </si>
  <si>
    <t>Bergen_Edgewater Borough</t>
  </si>
  <si>
    <t>03067</t>
  </si>
  <si>
    <t>Bergen_Elmwood Park Borough</t>
  </si>
  <si>
    <t>03070</t>
  </si>
  <si>
    <t>Bergen_Emerson Borough</t>
  </si>
  <si>
    <t>03075</t>
  </si>
  <si>
    <t>Bergen_Englewood City</t>
  </si>
  <si>
    <t>03080</t>
  </si>
  <si>
    <t>Bergen_Englewood Cliffs Borough</t>
  </si>
  <si>
    <t>03085</t>
  </si>
  <si>
    <t>Bergen_Fair Lawn Borough</t>
  </si>
  <si>
    <t>03090</t>
  </si>
  <si>
    <t>Bergen_Fairview Borough</t>
  </si>
  <si>
    <t>03095</t>
  </si>
  <si>
    <t>Bergen_Fort Lee Borough</t>
  </si>
  <si>
    <t>03100</t>
  </si>
  <si>
    <t>Bergen_Franklin Lakes Borough</t>
  </si>
  <si>
    <t>03105</t>
  </si>
  <si>
    <t>Bergen_Garfield City</t>
  </si>
  <si>
    <t>03110</t>
  </si>
  <si>
    <t>Bergen_Glen Rock Borough</t>
  </si>
  <si>
    <t>03115</t>
  </si>
  <si>
    <t>Bergen_Hackensack City</t>
  </si>
  <si>
    <t>03120</t>
  </si>
  <si>
    <t>Bergen_Harrington Park Borough</t>
  </si>
  <si>
    <t>03125</t>
  </si>
  <si>
    <t>Bergen_Hasbrouck Heights Borough</t>
  </si>
  <si>
    <t>03130</t>
  </si>
  <si>
    <t>Bergen_Haworth Borough</t>
  </si>
  <si>
    <t>03135</t>
  </si>
  <si>
    <t>Bergen_Hillsdale Borough</t>
  </si>
  <si>
    <t>03140</t>
  </si>
  <si>
    <t>Bergen_Ho-Ho-Kus Borough</t>
  </si>
  <si>
    <t>03145</t>
  </si>
  <si>
    <t>Bergen_Leonia Borough</t>
  </si>
  <si>
    <t>03150</t>
  </si>
  <si>
    <t>Bergen_Little Ferry Borough</t>
  </si>
  <si>
    <t>03155</t>
  </si>
  <si>
    <t>Bergen_Lodi Borough</t>
  </si>
  <si>
    <t>03160</t>
  </si>
  <si>
    <t>Bergen_Lyndhurst Township</t>
  </si>
  <si>
    <t>03165</t>
  </si>
  <si>
    <t>Bergen_Mahwah Township</t>
  </si>
  <si>
    <t>03170</t>
  </si>
  <si>
    <t>Bergen_Maywood Borough</t>
  </si>
  <si>
    <t>03175</t>
  </si>
  <si>
    <t>Bergen_Midland Park Borough</t>
  </si>
  <si>
    <t>03180</t>
  </si>
  <si>
    <t>Bergen_Montvale Borough</t>
  </si>
  <si>
    <t>03185</t>
  </si>
  <si>
    <t>Bergen_Moonachie Borough</t>
  </si>
  <si>
    <t>03190</t>
  </si>
  <si>
    <t>Bergen_New Milford Borough</t>
  </si>
  <si>
    <t>03195</t>
  </si>
  <si>
    <t>Bergen_North Arlington Borough</t>
  </si>
  <si>
    <t>03200</t>
  </si>
  <si>
    <t>Bergen_Northvale Borough</t>
  </si>
  <si>
    <t>03205</t>
  </si>
  <si>
    <t>Bergen_Norwood Borough</t>
  </si>
  <si>
    <t>03210</t>
  </si>
  <si>
    <t>Bergen_Oakland Borough</t>
  </si>
  <si>
    <t>03215</t>
  </si>
  <si>
    <t>Bergen_Old Tappan Borough</t>
  </si>
  <si>
    <t>03220</t>
  </si>
  <si>
    <t>Bergen_Oradell Borough</t>
  </si>
  <si>
    <t>03225</t>
  </si>
  <si>
    <t>Bergen_Palisades Park Borough</t>
  </si>
  <si>
    <t>03230</t>
  </si>
  <si>
    <t>Bergen_Paramus Borough</t>
  </si>
  <si>
    <t>03235</t>
  </si>
  <si>
    <t>Bergen_Park Ridge Borough</t>
  </si>
  <si>
    <t>03240</t>
  </si>
  <si>
    <t>Bergen_Ramsey Borough</t>
  </si>
  <si>
    <t>03245</t>
  </si>
  <si>
    <t>Bergen_Ridgefield Borough</t>
  </si>
  <si>
    <t>03250</t>
  </si>
  <si>
    <t>Bergen_Ridgefield Park Village</t>
  </si>
  <si>
    <t>03255</t>
  </si>
  <si>
    <t>Bergen_Ridgewood Village</t>
  </si>
  <si>
    <t>03260</t>
  </si>
  <si>
    <t>Bergen_River Edge Borough</t>
  </si>
  <si>
    <t>03265</t>
  </si>
  <si>
    <t>Bergen_River Vale Township</t>
  </si>
  <si>
    <t>03270</t>
  </si>
  <si>
    <t>Bergen_Rochelle Park Township</t>
  </si>
  <si>
    <t>03275</t>
  </si>
  <si>
    <t>Bergen_Rockleigh Borough</t>
  </si>
  <si>
    <t>03280</t>
  </si>
  <si>
    <t>Bergen_Rutherford Borough</t>
  </si>
  <si>
    <t>03285</t>
  </si>
  <si>
    <t>Bergen_Saddle Brook Township</t>
  </si>
  <si>
    <t>03290</t>
  </si>
  <si>
    <t>Bergen_Saddle River Borough</t>
  </si>
  <si>
    <t>03295</t>
  </si>
  <si>
    <t>Bergen_South Hackensack Township</t>
  </si>
  <si>
    <t>03300</t>
  </si>
  <si>
    <t>Bergen_Teaneck Township</t>
  </si>
  <si>
    <t>03305</t>
  </si>
  <si>
    <t>Bergen_Tenafly Borough</t>
  </si>
  <si>
    <t>03310</t>
  </si>
  <si>
    <t>Bergen_Teterboro Borough</t>
  </si>
  <si>
    <t>03315</t>
  </si>
  <si>
    <t>Bergen_Upper Saddle River Borough</t>
  </si>
  <si>
    <t>03320</t>
  </si>
  <si>
    <t>Bergen_Waldwick Borough</t>
  </si>
  <si>
    <t>03325</t>
  </si>
  <si>
    <t>Bergen_Wallington Borough</t>
  </si>
  <si>
    <t>03330</t>
  </si>
  <si>
    <t>Bergen_Washington Township</t>
  </si>
  <si>
    <t>03335</t>
  </si>
  <si>
    <t>Bergen_Westwood Borough</t>
  </si>
  <si>
    <t>03340</t>
  </si>
  <si>
    <t>Bergen_Woodcliff Lake Borough</t>
  </si>
  <si>
    <t>03345</t>
  </si>
  <si>
    <t>Bergen_Wood-Ridge Borough</t>
  </si>
  <si>
    <t>03350</t>
  </si>
  <si>
    <t>Bergen_Wyckoff Township</t>
  </si>
  <si>
    <t>05005</t>
  </si>
  <si>
    <t>Burlington_Bass River Township</t>
  </si>
  <si>
    <t>05010</t>
  </si>
  <si>
    <t>Burlington_Beverly City</t>
  </si>
  <si>
    <t>05015</t>
  </si>
  <si>
    <t>Burlington_Bordentown City</t>
  </si>
  <si>
    <t>05020</t>
  </si>
  <si>
    <t>Burlington_Bordentown Township</t>
  </si>
  <si>
    <t>05025</t>
  </si>
  <si>
    <t>Burlington_Burlington City</t>
  </si>
  <si>
    <t>05030</t>
  </si>
  <si>
    <t>Burlington_Burlington Township</t>
  </si>
  <si>
    <t>05035</t>
  </si>
  <si>
    <t>Burlington_Chesterfield Township</t>
  </si>
  <si>
    <t>05040</t>
  </si>
  <si>
    <t>Burlington_Cinnaminson Township</t>
  </si>
  <si>
    <t>05045</t>
  </si>
  <si>
    <t>Burlington_Delanco Township</t>
  </si>
  <si>
    <t>05050</t>
  </si>
  <si>
    <t>Burlington_Delran Township</t>
  </si>
  <si>
    <t>05055</t>
  </si>
  <si>
    <t>Burlington_Eastampton Township</t>
  </si>
  <si>
    <t>05060</t>
  </si>
  <si>
    <t>Burlington_Edgewater Park Township</t>
  </si>
  <si>
    <t>05065</t>
  </si>
  <si>
    <t>Burlington_Evesham Township</t>
  </si>
  <si>
    <t>05070</t>
  </si>
  <si>
    <t>Burlington_Fieldsboro Borough</t>
  </si>
  <si>
    <t>05075</t>
  </si>
  <si>
    <t>Burlington_Florence Township</t>
  </si>
  <si>
    <t>05080</t>
  </si>
  <si>
    <t>Burlington_Hainesport Township</t>
  </si>
  <si>
    <t>05090</t>
  </si>
  <si>
    <t>Burlington_Lumberton Township</t>
  </si>
  <si>
    <t>05095</t>
  </si>
  <si>
    <t>Burlington_Mansfield Township</t>
  </si>
  <si>
    <t>05100</t>
  </si>
  <si>
    <t>Burlington_Maple Shade Township</t>
  </si>
  <si>
    <t>05105</t>
  </si>
  <si>
    <t>Burlington_Medford Township</t>
  </si>
  <si>
    <t>05110</t>
  </si>
  <si>
    <t>Burlington_Medford Lakes Borough</t>
  </si>
  <si>
    <t>05115</t>
  </si>
  <si>
    <t>Burlington_Moorestown Township</t>
  </si>
  <si>
    <t>05120</t>
  </si>
  <si>
    <t>Burlington_Mount Holly Township</t>
  </si>
  <si>
    <t>05125</t>
  </si>
  <si>
    <t>Burlington_Mount Laurel Township</t>
  </si>
  <si>
    <t>05130</t>
  </si>
  <si>
    <t>Burlington_New Hanover Township</t>
  </si>
  <si>
    <t>05135</t>
  </si>
  <si>
    <t>Burlington_North Hanover Township</t>
  </si>
  <si>
    <t>05140</t>
  </si>
  <si>
    <t>Burlington_Palmyra Borough</t>
  </si>
  <si>
    <t>05145</t>
  </si>
  <si>
    <t>Burlington_Pemberton Borough</t>
  </si>
  <si>
    <t>05150</t>
  </si>
  <si>
    <t>Burlington_Pemberton Township</t>
  </si>
  <si>
    <t>05155</t>
  </si>
  <si>
    <t>Burlington_Riverside Township</t>
  </si>
  <si>
    <t>05160</t>
  </si>
  <si>
    <t>Burlington_Riverton Borough</t>
  </si>
  <si>
    <t>05165</t>
  </si>
  <si>
    <t>Burlington_Shamong Township</t>
  </si>
  <si>
    <t>05170</t>
  </si>
  <si>
    <t>Burlington_Southampton Township</t>
  </si>
  <si>
    <t>05175</t>
  </si>
  <si>
    <t>Burlington_Springfield Township</t>
  </si>
  <si>
    <t>05180</t>
  </si>
  <si>
    <t>Burlington_Tabernacle Township</t>
  </si>
  <si>
    <t>05185</t>
  </si>
  <si>
    <t>Burlington_Washington Township</t>
  </si>
  <si>
    <t>05190</t>
  </si>
  <si>
    <t>Burlington_Westampton Township</t>
  </si>
  <si>
    <t>05192</t>
  </si>
  <si>
    <t>Burlington_Willingboro Township</t>
  </si>
  <si>
    <t>05195</t>
  </si>
  <si>
    <t>Burlington_Woodland Township</t>
  </si>
  <si>
    <t>05200</t>
  </si>
  <si>
    <t>Burlington_Wrightstown Borough</t>
  </si>
  <si>
    <t>07005</t>
  </si>
  <si>
    <t>Camden_Audubon Borough</t>
  </si>
  <si>
    <t>07010</t>
  </si>
  <si>
    <t>Camden_Audubon Park Borough</t>
  </si>
  <si>
    <t>07015</t>
  </si>
  <si>
    <t>Camden_Barrington Borough</t>
  </si>
  <si>
    <t>07020</t>
  </si>
  <si>
    <t>Camden_Bellmawr Borough</t>
  </si>
  <si>
    <t>07025</t>
  </si>
  <si>
    <t>Camden_Berlin Borough</t>
  </si>
  <si>
    <t>07030</t>
  </si>
  <si>
    <t>Camden_Berlin Township</t>
  </si>
  <si>
    <t>07035</t>
  </si>
  <si>
    <t>Camden_Brooklawn Borough</t>
  </si>
  <si>
    <t>07040</t>
  </si>
  <si>
    <t>Camden_Camden City</t>
  </si>
  <si>
    <t>07043</t>
  </si>
  <si>
    <t>Camden_Cherry Hill Township</t>
  </si>
  <si>
    <t>07045</t>
  </si>
  <si>
    <t>Camden_Chesilhurst Borough</t>
  </si>
  <si>
    <t>07050</t>
  </si>
  <si>
    <t>Camden_Clementon Borough</t>
  </si>
  <si>
    <t>07055</t>
  </si>
  <si>
    <t>Camden_Collingswood Borough</t>
  </si>
  <si>
    <t>07065</t>
  </si>
  <si>
    <t>Camden_Gibbsboro Borough</t>
  </si>
  <si>
    <t>07075</t>
  </si>
  <si>
    <t>Camden_Gloucester Township</t>
  </si>
  <si>
    <t>07077</t>
  </si>
  <si>
    <t>Camden_Gloucester City</t>
  </si>
  <si>
    <t>07080</t>
  </si>
  <si>
    <t>Camden_Haddon Township</t>
  </si>
  <si>
    <t>07085</t>
  </si>
  <si>
    <t>Camden_Haddonfield Borough</t>
  </si>
  <si>
    <t>07090</t>
  </si>
  <si>
    <t>Camden_Haddon Heights Borough</t>
  </si>
  <si>
    <t>07095</t>
  </si>
  <si>
    <t>Camden_Hi-Nella Borough</t>
  </si>
  <si>
    <t>07100</t>
  </si>
  <si>
    <t>Camden_Laurel Springs Borough</t>
  </si>
  <si>
    <t>07105</t>
  </si>
  <si>
    <t>Camden_Lawnside Borough</t>
  </si>
  <si>
    <t>07110</t>
  </si>
  <si>
    <t>Camden_Lindenwold Borough</t>
  </si>
  <si>
    <t>07115</t>
  </si>
  <si>
    <t>Camden_Magnolia Borough</t>
  </si>
  <si>
    <t>07120</t>
  </si>
  <si>
    <t>Camden_Merchantville Borough</t>
  </si>
  <si>
    <t>07125</t>
  </si>
  <si>
    <t>Camden_Mount Ephraim Borough</t>
  </si>
  <si>
    <t>07130</t>
  </si>
  <si>
    <t>Camden_Oaklyn Borough</t>
  </si>
  <si>
    <t>07135</t>
  </si>
  <si>
    <t>Camden_Pennsauken Township</t>
  </si>
  <si>
    <t>07140</t>
  </si>
  <si>
    <t>Camden_Pine Hill Borough</t>
  </si>
  <si>
    <t>07145</t>
  </si>
  <si>
    <t>Camden_Pine Valley Borough</t>
  </si>
  <si>
    <t>07150</t>
  </si>
  <si>
    <t>Camden_Runnemede Borough</t>
  </si>
  <si>
    <t>07155</t>
  </si>
  <si>
    <t>Camden_Somerdale Borough</t>
  </si>
  <si>
    <t>07160</t>
  </si>
  <si>
    <t>Camden_Stratford Borough</t>
  </si>
  <si>
    <t>07165</t>
  </si>
  <si>
    <t>Camden_Tavistock Borough</t>
  </si>
  <si>
    <t>07170</t>
  </si>
  <si>
    <t>Camden_Voorhees Township</t>
  </si>
  <si>
    <t>07175</t>
  </si>
  <si>
    <t>Camden_Waterford Township</t>
  </si>
  <si>
    <t>07180</t>
  </si>
  <si>
    <t>Camden_Winslow Township</t>
  </si>
  <si>
    <t>07185</t>
  </si>
  <si>
    <t>Camden_Woodlynne Borough</t>
  </si>
  <si>
    <t>09005</t>
  </si>
  <si>
    <t>Cape May_Avalon Borough</t>
  </si>
  <si>
    <t>09010</t>
  </si>
  <si>
    <t>Cape May_Cape May City</t>
  </si>
  <si>
    <t>09015</t>
  </si>
  <si>
    <t>Gloucester_Woolwich Township1</t>
  </si>
  <si>
    <t>Gloucester_Woolwich Township2</t>
  </si>
  <si>
    <t>Gloucester_Woolwich Township3</t>
  </si>
  <si>
    <t>17035</t>
  </si>
  <si>
    <t>17040</t>
  </si>
  <si>
    <t>Hunterdon_Bethlehem Township1</t>
  </si>
  <si>
    <t>Hunterdon_Bethlehem Township2</t>
  </si>
  <si>
    <t>Hunterdon_Bethlehem Township3</t>
  </si>
  <si>
    <t>Hunterdon_Bloomsbury Borough1</t>
  </si>
  <si>
    <t>Hunterdon_Califon Borough1</t>
  </si>
  <si>
    <t>Hunterdon_Califon Borough2</t>
  </si>
  <si>
    <t>Hunterdon_Clinton Town1</t>
  </si>
  <si>
    <t>Hunterdon_Clinton Town2</t>
  </si>
  <si>
    <t>Hunterdon_Clinton Township1</t>
  </si>
  <si>
    <t>Hunterdon_Clinton Township2</t>
  </si>
  <si>
    <t>Hunterdon_Clinton Township3</t>
  </si>
  <si>
    <t>Hunterdon_Clinton Township4</t>
  </si>
  <si>
    <t>Hunterdon_Delaware Township1</t>
  </si>
  <si>
    <t>Hunterdon_Delaware Township2</t>
  </si>
  <si>
    <t>Hunterdon_Delaware Township3</t>
  </si>
  <si>
    <t>Hunterdon_East Amwell Township1</t>
  </si>
  <si>
    <t>Hunterdon_East Amwell Township2</t>
  </si>
  <si>
    <t>Hunterdon_East Amwell Township3</t>
  </si>
  <si>
    <t>Hunterdon_East Amwell Township4</t>
  </si>
  <si>
    <t>Hunterdon_East Amwell Township5</t>
  </si>
  <si>
    <t>Hunterdon_Flemington Borough1</t>
  </si>
  <si>
    <t>Hunterdon_Flemington Borough2</t>
  </si>
  <si>
    <t>Hunterdon_Franklin Township1</t>
  </si>
  <si>
    <t>Hunterdon_Franklin Township2</t>
  </si>
  <si>
    <t>Hunterdon_Franklin Township3</t>
  </si>
  <si>
    <t>Hunterdon_Frenchtown Borough1</t>
  </si>
  <si>
    <t>Hunterdon_Glen Gardner Borough1</t>
  </si>
  <si>
    <t>Hunterdon_Glen Gardner Borough2</t>
  </si>
  <si>
    <t>Hunterdon_Hampton Borough1</t>
  </si>
  <si>
    <t>Hunterdon_Hampton Borough2</t>
  </si>
  <si>
    <t>Hunterdon_High Bridge Borough1</t>
  </si>
  <si>
    <t>Hunterdon_High Bridge Borough2</t>
  </si>
  <si>
    <t>Hunterdon_Holland Township1</t>
  </si>
  <si>
    <t>Hunterdon_Holland Township2</t>
  </si>
  <si>
    <t>Hunterdon_Kingwood Township1</t>
  </si>
  <si>
    <t>Hunterdon_Kingwood Township2</t>
  </si>
  <si>
    <t>Hunterdon_Lambertville City1</t>
  </si>
  <si>
    <t>Hunterdon_Lebanon Borough1</t>
  </si>
  <si>
    <t>Hunterdon_Lebanon Township1</t>
  </si>
  <si>
    <t>Hunterdon_Lebanon Township2</t>
  </si>
  <si>
    <t>Hunterdon_Lebanon Township3</t>
  </si>
  <si>
    <t>Hunterdon_Lebanon Township4</t>
  </si>
  <si>
    <t>Hunterdon_Milford Borough1</t>
  </si>
  <si>
    <t>Hunterdon_Raritan Township1</t>
  </si>
  <si>
    <t>Hunterdon_Raritan Township2</t>
  </si>
  <si>
    <t>Hunterdon_Raritan Township3</t>
  </si>
  <si>
    <t>Hunterdon_Raritan Township4</t>
  </si>
  <si>
    <t>Hunterdon_Readington Township1</t>
  </si>
  <si>
    <t>Gloucester_Newfield Borough</t>
  </si>
  <si>
    <t>15070</t>
  </si>
  <si>
    <t>Gloucester_Paulsboro Borough</t>
  </si>
  <si>
    <t>15075</t>
  </si>
  <si>
    <t>Gloucester_Pitman Borough</t>
  </si>
  <si>
    <t>15080</t>
  </si>
  <si>
    <t>Gloucester_South Harrison Township</t>
  </si>
  <si>
    <t>15085</t>
  </si>
  <si>
    <t>Gloucester_Swedesboro Borough</t>
  </si>
  <si>
    <t>15090</t>
  </si>
  <si>
    <t>Gloucester_Washington Township</t>
  </si>
  <si>
    <t>15095</t>
  </si>
  <si>
    <t>Gloucester_Wenonah Borough</t>
  </si>
  <si>
    <t>15100</t>
  </si>
  <si>
    <t>Gloucester_West Deptford Township</t>
  </si>
  <si>
    <t>15105</t>
  </si>
  <si>
    <t>Gloucester_Westville Borough</t>
  </si>
  <si>
    <t>15110</t>
  </si>
  <si>
    <t>Gloucester_Woodbury City</t>
  </si>
  <si>
    <t>15115</t>
  </si>
  <si>
    <t>Gloucester_Woodbury Heights Borough</t>
  </si>
  <si>
    <t>15120</t>
  </si>
  <si>
    <t>Gloucester_Woolwich Township</t>
  </si>
  <si>
    <t>19005</t>
  </si>
  <si>
    <t>Hunterdon_Alexandria Township</t>
  </si>
  <si>
    <t>19010</t>
  </si>
  <si>
    <t>Hunterdon_Bethlehem Township</t>
  </si>
  <si>
    <t>19015</t>
  </si>
  <si>
    <t>Hunterdon_Bloomsbury Borough</t>
  </si>
  <si>
    <t>19020</t>
  </si>
  <si>
    <t>Hunterdon_Califon Borough</t>
  </si>
  <si>
    <t>19025</t>
  </si>
  <si>
    <t>Hunterdon_Clinton Town</t>
  </si>
  <si>
    <t>19030</t>
  </si>
  <si>
    <t>Hunterdon_Clinton Township</t>
  </si>
  <si>
    <t>19035</t>
  </si>
  <si>
    <t>Hunterdon_Delaware Township</t>
  </si>
  <si>
    <t>19040</t>
  </si>
  <si>
    <t>Hunterdon_East Amwell Township</t>
  </si>
  <si>
    <t>19045</t>
  </si>
  <si>
    <t>Hunterdon_Flemington Borough</t>
  </si>
  <si>
    <t>19050</t>
  </si>
  <si>
    <t>Hunterdon_Franklin Township</t>
  </si>
  <si>
    <t>19055</t>
  </si>
  <si>
    <t>Hunterdon_Frenchtown Borough</t>
  </si>
  <si>
    <t>19060</t>
  </si>
  <si>
    <t>Hunterdon_Glen Gardner Borough</t>
  </si>
  <si>
    <t>19065</t>
  </si>
  <si>
    <t>Hunterdon_Hampton Borough</t>
  </si>
  <si>
    <t>19070</t>
  </si>
  <si>
    <t>Hunterdon_High Bridge Borough</t>
  </si>
  <si>
    <t>19075</t>
  </si>
  <si>
    <t>Hunterdon_Holland Township</t>
  </si>
  <si>
    <t>19080</t>
  </si>
  <si>
    <t>Hunterdon_Kingwood Township</t>
  </si>
  <si>
    <t>19085</t>
  </si>
  <si>
    <t>Hunterdon_Lambertville City</t>
  </si>
  <si>
    <t>19090</t>
  </si>
  <si>
    <t>Hunterdon_Lebanon Borough</t>
  </si>
  <si>
    <t>19095</t>
  </si>
  <si>
    <t>Hunterdon_Lebanon Township</t>
  </si>
  <si>
    <t>19100</t>
  </si>
  <si>
    <t>Hunterdon_Milford Borough</t>
  </si>
  <si>
    <t>19105</t>
  </si>
  <si>
    <t>Hunterdon_Raritan Township</t>
  </si>
  <si>
    <t>19110</t>
  </si>
  <si>
    <t>Hunterdon_Readington Township</t>
  </si>
  <si>
    <t>19115</t>
  </si>
  <si>
    <t>Hunterdon_Stockton Borough</t>
  </si>
  <si>
    <t>19120</t>
  </si>
  <si>
    <t>Hunterdon_Tewksbury Township</t>
  </si>
  <si>
    <t>19125</t>
  </si>
  <si>
    <t>Hunterdon_Union Township</t>
  </si>
  <si>
    <t>19130</t>
  </si>
  <si>
    <t>Hunterdon_West Amwell Township</t>
  </si>
  <si>
    <t>21005</t>
  </si>
  <si>
    <t>Mercer_East Windsor Township</t>
  </si>
  <si>
    <t>21010</t>
  </si>
  <si>
    <t>Mercer_Ewing Township</t>
  </si>
  <si>
    <t>21015</t>
  </si>
  <si>
    <t>Mercer_Hamilton Township</t>
  </si>
  <si>
    <t>21020</t>
  </si>
  <si>
    <t>Mercer_Hightstown Borough</t>
  </si>
  <si>
    <t>21025</t>
  </si>
  <si>
    <t>Mercer_Hopewell Borough</t>
  </si>
  <si>
    <t>21030</t>
  </si>
  <si>
    <t>Mercer_Hopewell Township</t>
  </si>
  <si>
    <t>21035</t>
  </si>
  <si>
    <t>Mercer_Lawrence Township</t>
  </si>
  <si>
    <t>21040</t>
  </si>
  <si>
    <t>Mercer_Pennington Borough</t>
  </si>
  <si>
    <t>21045</t>
  </si>
  <si>
    <t>Mercer_Princeton Borough</t>
  </si>
  <si>
    <t>21050</t>
  </si>
  <si>
    <t>Mercer_Princeton Township</t>
  </si>
  <si>
    <t>21055</t>
  </si>
  <si>
    <t>Mercer_Trenton City</t>
  </si>
  <si>
    <t>21060</t>
  </si>
  <si>
    <t>Mercer_Robbinsville Township</t>
  </si>
  <si>
    <t>21065</t>
  </si>
  <si>
    <t>Mercer_West Windsor Township</t>
  </si>
  <si>
    <t>23005</t>
  </si>
  <si>
    <t>Middlesex_Carteret Borough</t>
  </si>
  <si>
    <t>23010</t>
  </si>
  <si>
    <t>Middlesex_Cranbury Township</t>
  </si>
  <si>
    <t>23015</t>
  </si>
  <si>
    <t>Middlesex_Dunellen Borough</t>
  </si>
  <si>
    <t>23020</t>
  </si>
  <si>
    <t>Middlesex_East Brunswick Township</t>
  </si>
  <si>
    <t>23025</t>
  </si>
  <si>
    <t>Middlesex_Edison Township</t>
  </si>
  <si>
    <t>23030</t>
  </si>
  <si>
    <t>Middlesex_Helmetta Borough</t>
  </si>
  <si>
    <t>23035</t>
  </si>
  <si>
    <t>Middlesex_Highland Park Borough</t>
  </si>
  <si>
    <t>23040</t>
  </si>
  <si>
    <t>Middlesex_Jamesburg Borough</t>
  </si>
  <si>
    <t>23050</t>
  </si>
  <si>
    <t>Middlesex_Metuchen Borough</t>
  </si>
  <si>
    <t>23055</t>
  </si>
  <si>
    <t>Middlesex_Middlesex Borough</t>
  </si>
  <si>
    <t>23060</t>
  </si>
  <si>
    <t>Middlesex_Milltown Borough</t>
  </si>
  <si>
    <t>23065</t>
  </si>
  <si>
    <t>Middlesex_Monroe Township</t>
  </si>
  <si>
    <t>23070</t>
  </si>
  <si>
    <t>Middlesex_New Brunswick City</t>
  </si>
  <si>
    <t>23075</t>
  </si>
  <si>
    <t>Middlesex_North Brunswick Township</t>
  </si>
  <si>
    <t>23077</t>
  </si>
  <si>
    <t>Middlesex_Old Bridge Township</t>
  </si>
  <si>
    <t>23080</t>
  </si>
  <si>
    <t>Middlesex_Perth Amboy City</t>
  </si>
  <si>
    <t>23085</t>
  </si>
  <si>
    <t>Middlesex_Piscataway Township</t>
  </si>
  <si>
    <t>23090</t>
  </si>
  <si>
    <t>Middlesex_Plainsboro Township</t>
  </si>
  <si>
    <t>23095</t>
  </si>
  <si>
    <t>Middlesex_Sayreville Borough</t>
  </si>
  <si>
    <t>Middlesex_North Brunswick Township3</t>
  </si>
  <si>
    <t>Middlesex_Old Bridge Township1</t>
  </si>
  <si>
    <t>Middlesex_Old Bridge Township2</t>
  </si>
  <si>
    <t>Middlesex_Old Bridge Township3</t>
  </si>
  <si>
    <t>Middlesex_Old Bridge Township4</t>
  </si>
  <si>
    <t>Middlesex_Perth Amboy City1</t>
  </si>
  <si>
    <t>Middlesex_Perth Amboy City2</t>
  </si>
  <si>
    <t>Middlesex_Perth Amboy City3</t>
  </si>
  <si>
    <t>Middlesex_Piscataway Township1</t>
  </si>
  <si>
    <t>Middlesex_Plainsboro Township1</t>
  </si>
  <si>
    <t>Middlesex_Plainsboro Township2</t>
  </si>
  <si>
    <t>Middlesex_Plainsboro Township3</t>
  </si>
  <si>
    <t>Middlesex_Sayreville Borough1</t>
  </si>
  <si>
    <t>Middlesex_Sayreville Borough2</t>
  </si>
  <si>
    <t>Middlesex_Sayreville Borough3</t>
  </si>
  <si>
    <t>Middlesex_South Amboy City1</t>
  </si>
  <si>
    <t>Middlesex_South Amboy City2</t>
  </si>
  <si>
    <t>Middlesex_South Amboy City3</t>
  </si>
  <si>
    <t>Middlesex_South Brunswick Township1</t>
  </si>
  <si>
    <t>Middlesex_South Brunswick Township2</t>
  </si>
  <si>
    <t>Middlesex_South Brunswick Township3</t>
  </si>
  <si>
    <t>Middlesex_South Brunswick Township4</t>
  </si>
  <si>
    <t>Middlesex_South Plainfield Borough1</t>
  </si>
  <si>
    <t>Middlesex_South Plainfield Borough2</t>
  </si>
  <si>
    <t>Middlesex_South River Borough1</t>
  </si>
  <si>
    <t>Middlesex_South River Borough2</t>
  </si>
  <si>
    <t>Middlesex_Spotswood Borough1</t>
  </si>
  <si>
    <t>Middlesex_Spotswood Borough2</t>
  </si>
  <si>
    <t>Middlesex_Spotswood Borough3</t>
  </si>
  <si>
    <t>Middlesex_Woodbridge Township1</t>
  </si>
  <si>
    <t>Middlesex_Woodbridge Township2</t>
  </si>
  <si>
    <t>Monmouth_Gateway National Recreation Area1</t>
  </si>
  <si>
    <t>Monmouth_Gateway National Recreation Area2</t>
  </si>
  <si>
    <t>Monmouth_Gateway National Recreation Area3</t>
  </si>
  <si>
    <t>Monmouth_Aberdeen Township1</t>
  </si>
  <si>
    <t>Monmouth_Aberdeen Township2</t>
  </si>
  <si>
    <t>Monmouth_Aberdeen Township3</t>
  </si>
  <si>
    <t>Monmouth_Allenhurst Borough1</t>
  </si>
  <si>
    <t>Monmouth_Allentown Borough1</t>
  </si>
  <si>
    <t>Monmouth_Asbury Park City1</t>
  </si>
  <si>
    <t>Monmouth_Asbury Park City2</t>
  </si>
  <si>
    <t>Monmouth_Atlantic Highlands Borough1</t>
  </si>
  <si>
    <t>Monmouth_Atlantic Highlands Borough2</t>
  </si>
  <si>
    <t>Monmouth_Avon-by-the-Sea Borough1</t>
  </si>
  <si>
    <t>Monmouth_Belmar Borough1</t>
  </si>
  <si>
    <t>Monmouth_Bradley Beach Borough1</t>
  </si>
  <si>
    <t>Monmouth_Brielle Borough1</t>
  </si>
  <si>
    <t>Monmouth_Colts Neck Township1</t>
  </si>
  <si>
    <t>Monmouth_Colts Neck Township2</t>
  </si>
  <si>
    <t>Monmouth_Colts Neck Township3</t>
  </si>
  <si>
    <t>Monmouth_Deal Borough1</t>
  </si>
  <si>
    <t>Monmouth_Deal Borough2</t>
  </si>
  <si>
    <t>Monmouth_Eatontown Borough1</t>
  </si>
  <si>
    <t>Monmouth_Eatontown Borough2</t>
  </si>
  <si>
    <t>Monmouth_Englishtown Borough1</t>
  </si>
  <si>
    <t>Monmouth_Englishtown Borough2</t>
  </si>
  <si>
    <t>Monmouth_Fair Haven Borough1</t>
  </si>
  <si>
    <t>Monmouth_Fair Haven Borough2</t>
  </si>
  <si>
    <t>Monmouth_Farmingdale Borough1</t>
  </si>
  <si>
    <t>Monmouth_Freehold Borough1</t>
  </si>
  <si>
    <t>Monmouth_Freehold Borough2</t>
  </si>
  <si>
    <t>Monmouth_Freehold Township1</t>
  </si>
  <si>
    <t>Monmouth_Freehold Township2</t>
  </si>
  <si>
    <t>Monmouth_Freehold Township3</t>
  </si>
  <si>
    <t>Monmouth_Freehold Township4</t>
  </si>
  <si>
    <t>Monmouth_Freehold Township5</t>
  </si>
  <si>
    <t>Monmouth_Freehold Township6</t>
  </si>
  <si>
    <t>Monmouth_Freehold Township7</t>
  </si>
  <si>
    <t>Monmouth_Hazlet Township1</t>
  </si>
  <si>
    <t>Monmouth_Highlands Borough1</t>
  </si>
  <si>
    <t>Monmouth_Highlands Borough2</t>
  </si>
  <si>
    <t>Monmouth_Highlands Borough3</t>
  </si>
  <si>
    <t>Monmouth_Holmdel Township1</t>
  </si>
  <si>
    <t>Monmouth_Holmdel Township2</t>
  </si>
  <si>
    <t>Monmouth_Howell Township1</t>
  </si>
  <si>
    <t>Monmouth_Howell Township2</t>
  </si>
  <si>
    <t>Monmouth_Howell Township3</t>
  </si>
  <si>
    <t>Monmouth_Howell Township4</t>
  </si>
  <si>
    <t>Monmouth_Interlaken Borough1</t>
  </si>
  <si>
    <t>Monmouth_Keansburg Borough1</t>
  </si>
  <si>
    <t>Monmouth_Keyport Borough1</t>
  </si>
  <si>
    <t>Monmouth_Little Silver Borough1</t>
  </si>
  <si>
    <t>Monmouth_Little Silver Borough2</t>
  </si>
  <si>
    <t>Monmouth_Loch Arbour Village1</t>
  </si>
  <si>
    <t>Monmouth_Loch Arbour Village2</t>
  </si>
  <si>
    <t>Monmouth_Long Branch City1</t>
  </si>
  <si>
    <t>Monmouth_Long Branch City2</t>
  </si>
  <si>
    <t>Monmouth_Long Branch City3</t>
  </si>
  <si>
    <t>Monmouth_Manalapan Township1</t>
  </si>
  <si>
    <t>13005</t>
  </si>
  <si>
    <t>13015</t>
  </si>
  <si>
    <t>13030</t>
  </si>
  <si>
    <t>13035</t>
  </si>
  <si>
    <t>13040</t>
  </si>
  <si>
    <t>13085</t>
  </si>
  <si>
    <t>13095</t>
  </si>
  <si>
    <t>13100</t>
  </si>
  <si>
    <t>13110</t>
  </si>
  <si>
    <t>17005</t>
  </si>
  <si>
    <t>17010</t>
  </si>
  <si>
    <t>17015</t>
  </si>
  <si>
    <t>17020</t>
  </si>
  <si>
    <t>17025</t>
  </si>
  <si>
    <t>17030</t>
  </si>
  <si>
    <t>17045</t>
  </si>
  <si>
    <t>17050</t>
  </si>
  <si>
    <t>17055</t>
  </si>
  <si>
    <t>17060</t>
  </si>
  <si>
    <t>27050</t>
  </si>
  <si>
    <t>Morris_East Hanover Township</t>
  </si>
  <si>
    <t>27055</t>
  </si>
  <si>
    <t>Morris_Florham Park Borough</t>
  </si>
  <si>
    <t>27060</t>
  </si>
  <si>
    <t>Morris_Hanover Township</t>
  </si>
  <si>
    <t>27065</t>
  </si>
  <si>
    <t>Morris_Harding Township</t>
  </si>
  <si>
    <t>27070</t>
  </si>
  <si>
    <t>Morris_Jefferson Township</t>
  </si>
  <si>
    <t>27075</t>
  </si>
  <si>
    <t>Morris_Kinnelon Borough</t>
  </si>
  <si>
    <t>27080</t>
  </si>
  <si>
    <t>Morris_Lincoln Park Borough</t>
  </si>
  <si>
    <t>27085</t>
  </si>
  <si>
    <t>Morris_Madison Borough</t>
  </si>
  <si>
    <t>27090</t>
  </si>
  <si>
    <t>Morris_Mendham Borough</t>
  </si>
  <si>
    <t>27095</t>
  </si>
  <si>
    <t>Morris_Mendham Township</t>
  </si>
  <si>
    <t>27100</t>
  </si>
  <si>
    <t>Morris_Mine Hill Township</t>
  </si>
  <si>
    <t>27105</t>
  </si>
  <si>
    <t>Morris_Montville Township</t>
  </si>
  <si>
    <t>27110</t>
  </si>
  <si>
    <t>Morris_Morris Township</t>
  </si>
  <si>
    <t>27115</t>
  </si>
  <si>
    <t>Morris_Morris Plains Borough</t>
  </si>
  <si>
    <t>27120</t>
  </si>
  <si>
    <t>Morris_Morristown Town</t>
  </si>
  <si>
    <t>27125</t>
  </si>
  <si>
    <t>Morris_Mountain Lakes Borough</t>
  </si>
  <si>
    <t>27130</t>
  </si>
  <si>
    <t>Morris_Mount Arlington Borough</t>
  </si>
  <si>
    <t>27135</t>
  </si>
  <si>
    <t>Morris_Mount Olive Township</t>
  </si>
  <si>
    <t>27140</t>
  </si>
  <si>
    <t>Morris_Netcong Borough</t>
  </si>
  <si>
    <t>27145</t>
  </si>
  <si>
    <t>Morris_Parsippany-Troy Hills Township</t>
  </si>
  <si>
    <t>27150</t>
  </si>
  <si>
    <t>Morris_Long Hill Township</t>
  </si>
  <si>
    <t>27155</t>
  </si>
  <si>
    <t>Morris_Pequannock Township</t>
  </si>
  <si>
    <t>27160</t>
  </si>
  <si>
    <t>Morris_Randolph Township</t>
  </si>
  <si>
    <t>27165</t>
  </si>
  <si>
    <t>Morris_Riverdale Borough</t>
  </si>
  <si>
    <t>27170</t>
  </si>
  <si>
    <t>Morris_Rockaway Borough</t>
  </si>
  <si>
    <t>27175</t>
  </si>
  <si>
    <t>Morris_Rockaway Township</t>
  </si>
  <si>
    <t>27180</t>
  </si>
  <si>
    <t>Morris_Roxbury Township</t>
  </si>
  <si>
    <t>27185</t>
  </si>
  <si>
    <t>Morris_Victory Gardens Borough</t>
  </si>
  <si>
    <t>27190</t>
  </si>
  <si>
    <t>Morris_Washington Township</t>
  </si>
  <si>
    <t>27195</t>
  </si>
  <si>
    <t>Morris_Wharton Borough</t>
  </si>
  <si>
    <t>29003</t>
  </si>
  <si>
    <t>Ocean_Barnegat Township</t>
  </si>
  <si>
    <t>29005</t>
  </si>
  <si>
    <t>Ocean_Barnegat Light Borough</t>
  </si>
  <si>
    <t>29010</t>
  </si>
  <si>
    <t>Ocean_Bay Head Borough</t>
  </si>
  <si>
    <t>29015</t>
  </si>
  <si>
    <t>Ocean_Beach Haven Borough</t>
  </si>
  <si>
    <t>29020</t>
  </si>
  <si>
    <t>Ocean_Beachwood Borough</t>
  </si>
  <si>
    <t>29025</t>
  </si>
  <si>
    <t>Ocean_Berkeley Township</t>
  </si>
  <si>
    <t>29030</t>
  </si>
  <si>
    <t>Ocean_Brick Township</t>
  </si>
  <si>
    <t>29035</t>
  </si>
  <si>
    <t>Ocean_Toms River Township</t>
  </si>
  <si>
    <t>29040</t>
  </si>
  <si>
    <t>Ocean_Eagleswood Township</t>
  </si>
  <si>
    <t>29045</t>
  </si>
  <si>
    <t>Ocean_Harvey Cedars Borough</t>
  </si>
  <si>
    <t>29050</t>
  </si>
  <si>
    <t>Ocean_Island Heights Borough</t>
  </si>
  <si>
    <t>29055</t>
  </si>
  <si>
    <t>Ocean_Jackson Township</t>
  </si>
  <si>
    <t>29060</t>
  </si>
  <si>
    <t>Ocean_Lacey Township</t>
  </si>
  <si>
    <t>29065</t>
  </si>
  <si>
    <t>Ocean_Lakehurst Borough</t>
  </si>
  <si>
    <t>29070</t>
  </si>
  <si>
    <t>Ocean_Lakewood Township</t>
  </si>
  <si>
    <t>29075</t>
  </si>
  <si>
    <t>Ocean_Lavallette Borough</t>
  </si>
  <si>
    <t>29080</t>
  </si>
  <si>
    <t>Ocean_Little Egg Harbor Township</t>
  </si>
  <si>
    <t>29085</t>
  </si>
  <si>
    <t>Ocean_Long Beach Township</t>
  </si>
  <si>
    <t>29090</t>
  </si>
  <si>
    <t>Ocean_Manchester Township</t>
  </si>
  <si>
    <t>Morris_Denville Township1</t>
  </si>
  <si>
    <t>Morris_Denville Township2</t>
  </si>
  <si>
    <t>Morris_Dover Town1</t>
  </si>
  <si>
    <t>Morris_East Hanover Township1</t>
  </si>
  <si>
    <t>Morris_East Hanover Township2</t>
  </si>
  <si>
    <t>Morris_East Hanover Township3</t>
  </si>
  <si>
    <t>Morris_Florham Park Borough1</t>
  </si>
  <si>
    <t>Morris_Florham Park Borough2</t>
  </si>
  <si>
    <t>Morris_Hanover Township1</t>
  </si>
  <si>
    <t>Morris_Harding Township1</t>
  </si>
  <si>
    <t>Morris_Harding Township2</t>
  </si>
  <si>
    <t>Morris_Jefferson Township1</t>
  </si>
  <si>
    <t>Morris_Jefferson Township2</t>
  </si>
  <si>
    <t>Morris_Jefferson Township3</t>
  </si>
  <si>
    <t>Morris_Jefferson Township4</t>
  </si>
  <si>
    <t>Morris_Kinnelon Borough1</t>
  </si>
  <si>
    <t>Morris_Kinnelon Borough2</t>
  </si>
  <si>
    <t>Morris_Kinnelon Borough3</t>
  </si>
  <si>
    <t>Morris_Lincoln Park Borough1</t>
  </si>
  <si>
    <t>Morris_Lincoln Park Borough2</t>
  </si>
  <si>
    <t>Morris_Lincoln Park Borough3</t>
  </si>
  <si>
    <t>Morris_Madison Borough1</t>
  </si>
  <si>
    <t>Morris_Madison Borough2</t>
  </si>
  <si>
    <t>Morris_Mendham Borough1</t>
  </si>
  <si>
    <t>Morris_Mendham Borough2</t>
  </si>
  <si>
    <t>Morris_Mendham Borough3</t>
  </si>
  <si>
    <t>Morris_Mendham Township1</t>
  </si>
  <si>
    <t>Morris_Mendham Township2</t>
  </si>
  <si>
    <t>Morris_Mendham Township3</t>
  </si>
  <si>
    <t>Morris_Mine Hill Township1</t>
  </si>
  <si>
    <t>Morris_Mine Hill Township2</t>
  </si>
  <si>
    <t>Morris_Montville Township1</t>
  </si>
  <si>
    <t>Morris_Montville Township2</t>
  </si>
  <si>
    <t>Morris_Montville Township3</t>
  </si>
  <si>
    <t>Morris_Montville Township4</t>
  </si>
  <si>
    <t>Morris_Morris Township1</t>
  </si>
  <si>
    <t>Morris_Morris Township2</t>
  </si>
  <si>
    <t>Morris_Morris Township3</t>
  </si>
  <si>
    <t>Morris_Morris Plains Borough1</t>
  </si>
  <si>
    <t>Morris_Morristown Town1</t>
  </si>
  <si>
    <t>Morris_Morristown Town2</t>
  </si>
  <si>
    <t>Morris_Mountain Lakes Borough1</t>
  </si>
  <si>
    <t>Morris_Mountain Lakes Borough2</t>
  </si>
  <si>
    <t>Morris_Mount Arlington Borough1</t>
  </si>
  <si>
    <t>Morris_Mount Arlington Borough2</t>
  </si>
  <si>
    <t>Morris_Mount Arlington Borough3</t>
  </si>
  <si>
    <t>Morris_Mount Arlington Borough4</t>
  </si>
  <si>
    <t>Morris_Mount Olive Township1</t>
  </si>
  <si>
    <t>Morris_Mount Olive Township2</t>
  </si>
  <si>
    <t>Morris_Netcong Borough1</t>
  </si>
  <si>
    <t>Morris_Parsippany-Troy Hills Township1</t>
  </si>
  <si>
    <t>Morris_Parsippany-Troy Hills Township2</t>
  </si>
  <si>
    <t>Morris_Long Hill Township1</t>
  </si>
  <si>
    <t>Morris_Pequannock Township1</t>
  </si>
  <si>
    <t>Morris_Pequannock Township2</t>
  </si>
  <si>
    <t>Morris_Pequannock Township3</t>
  </si>
  <si>
    <t>Morris_Randolph Township1</t>
  </si>
  <si>
    <t>Morris_Randolph Township2</t>
  </si>
  <si>
    <t>Morris_Randolph Township3</t>
  </si>
  <si>
    <t>Morris_Randolph Township4</t>
  </si>
  <si>
    <t>Morris_Riverdale Borough1</t>
  </si>
  <si>
    <t>Morris_Riverdale Borough2</t>
  </si>
  <si>
    <t>Morris_Rockaway Borough1</t>
  </si>
  <si>
    <t>Morris_Rockaway Township1</t>
  </si>
  <si>
    <t>Morris_Rockaway Township2</t>
  </si>
  <si>
    <t>Morris_Roxbury Township1</t>
  </si>
  <si>
    <t>Morris_Roxbury Township2</t>
  </si>
  <si>
    <t>Morris_Roxbury Township3</t>
  </si>
  <si>
    <t>Somerset_Somerville Borough</t>
  </si>
  <si>
    <t>35095</t>
  </si>
  <si>
    <t>Somerset_South Bound Brook Borough</t>
  </si>
  <si>
    <t>35100</t>
  </si>
  <si>
    <t>Somerset_Warren Township</t>
  </si>
  <si>
    <t>35105</t>
  </si>
  <si>
    <t>Somerset_Watchung Borough</t>
  </si>
  <si>
    <t>37005</t>
  </si>
  <si>
    <t>Sussex_Andover Borough</t>
  </si>
  <si>
    <t>37010</t>
  </si>
  <si>
    <t>Sussex_Andover Township</t>
  </si>
  <si>
    <t>37015</t>
  </si>
  <si>
    <t>people/home</t>
  </si>
  <si>
    <t xml:space="preserve"> mg/l</t>
  </si>
  <si>
    <t>pounds/person/year</t>
  </si>
  <si>
    <t>HUC11</t>
  </si>
  <si>
    <t>02040104090</t>
  </si>
  <si>
    <t>02020007020</t>
  </si>
  <si>
    <t>02040105040</t>
  </si>
  <si>
    <t>02040105030</t>
  </si>
  <si>
    <t>02030103070</t>
  </si>
  <si>
    <t>02030103140</t>
  </si>
  <si>
    <t>02030103170</t>
  </si>
  <si>
    <t>02040105150</t>
  </si>
  <si>
    <t>02030103120</t>
  </si>
  <si>
    <t>02030105010</t>
  </si>
  <si>
    <t>02030103020</t>
  </si>
  <si>
    <t>02030103010</t>
  </si>
  <si>
    <t>02030103150</t>
  </si>
  <si>
    <t>02040105120</t>
  </si>
  <si>
    <t>02030105120</t>
  </si>
  <si>
    <t>02030104050</t>
  </si>
  <si>
    <t>02040105170</t>
  </si>
  <si>
    <t>02040105200</t>
  </si>
  <si>
    <t>02030105110</t>
  </si>
  <si>
    <t>02030104910</t>
  </si>
  <si>
    <t>02030105160</t>
  </si>
  <si>
    <t>02030105030</t>
  </si>
  <si>
    <t>02030105090</t>
  </si>
  <si>
    <t>02030104070</t>
  </si>
  <si>
    <t>02030105150</t>
  </si>
  <si>
    <t>02030105100</t>
  </si>
  <si>
    <t>02040105210</t>
  </si>
  <si>
    <t>02030104100</t>
  </si>
  <si>
    <t>02040201060</t>
  </si>
  <si>
    <t>02040301030</t>
  </si>
  <si>
    <t>02040201090</t>
  </si>
  <si>
    <t>02040201050</t>
  </si>
  <si>
    <t>02040301060</t>
  </si>
  <si>
    <t>02040201040</t>
  </si>
  <si>
    <t>02040201100</t>
  </si>
  <si>
    <t>02040202020</t>
  </si>
  <si>
    <t>02040301070</t>
  </si>
  <si>
    <t>02040301080</t>
  </si>
  <si>
    <t>02040202060</t>
  </si>
  <si>
    <t>02040202050</t>
  </si>
  <si>
    <t>02040301090</t>
  </si>
  <si>
    <t>02040202110</t>
  </si>
  <si>
    <t>02040202120</t>
  </si>
  <si>
    <t>02040301190</t>
  </si>
  <si>
    <t>02040301180</t>
  </si>
  <si>
    <t>02040301920</t>
  </si>
  <si>
    <t>02040301160</t>
  </si>
  <si>
    <t>02040301130</t>
  </si>
  <si>
    <t>02040202150</t>
  </si>
  <si>
    <t>02040206030</t>
  </si>
  <si>
    <t>02040301200</t>
  </si>
  <si>
    <t>02040202160</t>
  </si>
  <si>
    <t>02040206120</t>
  </si>
  <si>
    <t>02040301170</t>
  </si>
  <si>
    <t>02040206040</t>
  </si>
  <si>
    <t>02040206060</t>
  </si>
  <si>
    <t>02040302040</t>
  </si>
  <si>
    <t>02040206150</t>
  </si>
  <si>
    <t>02040206140</t>
  </si>
  <si>
    <t>02040302010</t>
  </si>
  <si>
    <t>02040206170</t>
  </si>
  <si>
    <t>02040302070</t>
  </si>
  <si>
    <t>02040302060</t>
  </si>
  <si>
    <t>02040206100</t>
  </si>
  <si>
    <t>02040206210</t>
  </si>
  <si>
    <t>02040206110</t>
  </si>
  <si>
    <t>02040206200</t>
  </si>
  <si>
    <t>02040206220</t>
  </si>
  <si>
    <t>02040302080</t>
  </si>
  <si>
    <t>02040206230</t>
  </si>
  <si>
    <t>02040104110</t>
  </si>
  <si>
    <t>02020007040</t>
  </si>
  <si>
    <t>02030103050</t>
  </si>
  <si>
    <t>02030103100</t>
  </si>
  <si>
    <t>02030103030</t>
  </si>
  <si>
    <t>02040105080</t>
  </si>
  <si>
    <t>02040105050</t>
  </si>
  <si>
    <t>02030101170</t>
  </si>
  <si>
    <t>02040105060</t>
  </si>
  <si>
    <t>02030103180</t>
  </si>
  <si>
    <t>02040105110</t>
  </si>
  <si>
    <t>02030105060</t>
  </si>
  <si>
    <t>02040105160</t>
  </si>
  <si>
    <t>02030105020</t>
  </si>
  <si>
    <t>02040105140</t>
  </si>
  <si>
    <t>02030105050</t>
  </si>
  <si>
    <t>02030105070</t>
  </si>
  <si>
    <t>02030105040</t>
  </si>
  <si>
    <t>02030105130</t>
  </si>
  <si>
    <t>02030104080</t>
  </si>
  <si>
    <t>02030104090</t>
  </si>
  <si>
    <t>02030104930</t>
  </si>
  <si>
    <t>02030105140</t>
  </si>
  <si>
    <t>02040105240</t>
  </si>
  <si>
    <t>02040301040</t>
  </si>
  <si>
    <t>02040202080</t>
  </si>
  <si>
    <t>02040202040</t>
  </si>
  <si>
    <t>02040202030</t>
  </si>
  <si>
    <t>02040202100</t>
  </si>
  <si>
    <t>02040301110</t>
  </si>
  <si>
    <t>02040301140</t>
  </si>
  <si>
    <t>02040206130</t>
  </si>
  <si>
    <t>02040206080</t>
  </si>
  <si>
    <t>02040301210</t>
  </si>
  <si>
    <t>02040302910</t>
  </si>
  <si>
    <t>02040206090</t>
  </si>
  <si>
    <t>02040206070</t>
  </si>
  <si>
    <t>02040206190</t>
  </si>
  <si>
    <t>02040302940</t>
  </si>
  <si>
    <t>02040104140</t>
  </si>
  <si>
    <t>02020007030</t>
  </si>
  <si>
    <t>02040105070</t>
  </si>
  <si>
    <t>02030103110</t>
  </si>
  <si>
    <t>02040105100</t>
  </si>
  <si>
    <t>02040201030</t>
  </si>
  <si>
    <t>02040301020</t>
  </si>
  <si>
    <t>02040301910</t>
  </si>
  <si>
    <t>02040301050</t>
  </si>
  <si>
    <t>02040202140</t>
  </si>
  <si>
    <t>02040301120</t>
  </si>
  <si>
    <t>02040302030</t>
  </si>
  <si>
    <t>02040206020</t>
  </si>
  <si>
    <t>02040302050</t>
  </si>
  <si>
    <t>02040206180</t>
  </si>
  <si>
    <t>02020007010</t>
  </si>
  <si>
    <t>02040104240</t>
  </si>
  <si>
    <t>02030104020</t>
  </si>
  <si>
    <t>02030104010</t>
  </si>
  <si>
    <t>02030104030</t>
  </si>
  <si>
    <t>02030105080</t>
  </si>
  <si>
    <t>02030104060</t>
  </si>
  <si>
    <t>02040301100</t>
  </si>
  <si>
    <t>02040301150</t>
  </si>
  <si>
    <t>02040202130</t>
  </si>
  <si>
    <t>02040302020</t>
  </si>
  <si>
    <t>02040302930</t>
  </si>
  <si>
    <t>02020007000</t>
  </si>
  <si>
    <t>02040104130</t>
  </si>
  <si>
    <t>02040105090</t>
  </si>
  <si>
    <t>02040105230</t>
  </si>
  <si>
    <t>02040201070</t>
  </si>
  <si>
    <t>02040201080</t>
  </si>
  <si>
    <t>02040201110</t>
  </si>
  <si>
    <t>02040202090</t>
  </si>
  <si>
    <t>02040202070</t>
  </si>
  <si>
    <t>02040206160</t>
  </si>
  <si>
    <t>02040104150</t>
  </si>
  <si>
    <t>02030103040</t>
  </si>
  <si>
    <t>02030104920</t>
  </si>
  <si>
    <t>Somerset_Bernards Township2</t>
  </si>
  <si>
    <t>Somerset_Bernards Township3</t>
  </si>
  <si>
    <t>Somerset_Bernards Township4</t>
  </si>
  <si>
    <t>Somerset_Bernardsville Borough1</t>
  </si>
  <si>
    <t>Somerset_Bernardsville Borough2</t>
  </si>
  <si>
    <t>Somerset_Bound Brook Borough1</t>
  </si>
  <si>
    <t>Somerset_Branchburg Township1</t>
  </si>
  <si>
    <t>Somerset_Branchburg Township2</t>
  </si>
  <si>
    <t>Somerset_Branchburg Township3</t>
  </si>
  <si>
    <t>Somerset_Branchburg Township4</t>
  </si>
  <si>
    <t>Somerset_Branchburg Township5</t>
  </si>
  <si>
    <t>Somerset_Bridgewater Township1</t>
  </si>
  <si>
    <t>Somerset_Bridgewater Township2</t>
  </si>
  <si>
    <t>Somerset_Bridgewater Township3</t>
  </si>
  <si>
    <t>Somerset_Bridgewater Township4</t>
  </si>
  <si>
    <t>Somerset_Bridgewater Township5</t>
  </si>
  <si>
    <t>Somerset_Far Hills Borough1</t>
  </si>
  <si>
    <t>Somerset_Far Hills Borough2</t>
  </si>
  <si>
    <t>Somerset_Franklin Township1</t>
  </si>
  <si>
    <t>Somerset_Franklin Township2</t>
  </si>
  <si>
    <t>Somerset_Franklin Township3</t>
  </si>
  <si>
    <t>Somerset_Green Brook Township1</t>
  </si>
  <si>
    <t>Somerset_Hillsborough Township1</t>
  </si>
  <si>
    <t>Somerset_Hillsborough Township2</t>
  </si>
  <si>
    <t>Somerset_Hillsborough Township3</t>
  </si>
  <si>
    <t>Somerset_Hillsborough Township4</t>
  </si>
  <si>
    <t>Somerset_Manville Borough1</t>
  </si>
  <si>
    <t>Somerset_Manville Borough2</t>
  </si>
  <si>
    <t>Somerset_Manville Borough3</t>
  </si>
  <si>
    <t>Somerset_Millstone Borough1</t>
  </si>
  <si>
    <t>Somerset_Montgomery Township1</t>
  </si>
  <si>
    <t>Somerset_North Plainfield Borough1</t>
  </si>
  <si>
    <t>Somerset_Peapack-Gladstone Borough1</t>
  </si>
  <si>
    <t>Somerset_Raritan Borough1</t>
  </si>
  <si>
    <t>Somerset_Raritan Borough2</t>
  </si>
  <si>
    <t>Somerset_Rocky Hill Borough1</t>
  </si>
  <si>
    <t>Somerset_Somerville Borough1</t>
  </si>
  <si>
    <t>Somerset_Somerville Borough2</t>
  </si>
  <si>
    <t>Somerset_South Bound Brook Borough1</t>
  </si>
  <si>
    <t>Somerset_Warren Township1</t>
  </si>
  <si>
    <t>Somerset_Warren Township2</t>
  </si>
  <si>
    <t>Somerset_Watchung Borough1</t>
  </si>
  <si>
    <t>Sussex_Andover Borough1</t>
  </si>
  <si>
    <t>Sussex_Andover Township1</t>
  </si>
  <si>
    <t>Sussex_Andover Township2</t>
  </si>
  <si>
    <t>Sussex_Andover Township3</t>
  </si>
  <si>
    <t>Sussex_Branchville Borough1</t>
  </si>
  <si>
    <t>Sussex_Byram Township1</t>
  </si>
  <si>
    <t>Sussex_Byram Township2</t>
  </si>
  <si>
    <t>Sussex_Byram Township3</t>
  </si>
  <si>
    <t>Sussex_Frankford Township1</t>
  </si>
  <si>
    <t>Sussex_Frankford Township2</t>
  </si>
  <si>
    <t>Sussex_Frankford Township3</t>
  </si>
  <si>
    <t>Sussex_Frankford Township4</t>
  </si>
  <si>
    <t>Sussex_Frankford Township5</t>
  </si>
  <si>
    <t>Sussex_Franklin Borough1</t>
  </si>
  <si>
    <t>Sussex_Fredon Township1</t>
  </si>
  <si>
    <t>Sussex_Fredon Township2</t>
  </si>
  <si>
    <t>Sussex_Fredon Township3</t>
  </si>
  <si>
    <t>Sussex_Fredon Township4</t>
  </si>
  <si>
    <t>Sussex_Green Township1</t>
  </si>
  <si>
    <t>Sussex_Green Township2</t>
  </si>
  <si>
    <t>Sussex_Green Township3</t>
  </si>
  <si>
    <t>Sussex_Hamburg Borough1</t>
  </si>
  <si>
    <t>Sussex_Hampton Township1</t>
  </si>
  <si>
    <t>Sussex_Hampton Township2</t>
  </si>
  <si>
    <t>Sussex_Hampton Township3</t>
  </si>
  <si>
    <t>Sussex_Hardyston Township1</t>
  </si>
  <si>
    <t>Sussex_Hardyston Township2</t>
  </si>
  <si>
    <t>Sussex_Hardyston Township3</t>
  </si>
  <si>
    <t>Sussex_Hardyston Township4</t>
  </si>
  <si>
    <t>Sussex_Hardyston Township5</t>
  </si>
  <si>
    <t>Sussex_Hopatcong Borough1</t>
  </si>
  <si>
    <t>Sussex_Lafayette Township1</t>
  </si>
  <si>
    <t>Sussex_Lafayette Township2</t>
  </si>
  <si>
    <t>Sussex_Lafayette Township3</t>
  </si>
  <si>
    <t>Sussex_Montague Township1</t>
  </si>
  <si>
    <t>Sussex_Montague Township2</t>
  </si>
  <si>
    <t>Pequest River (above/incl Bear Swamp)</t>
  </si>
  <si>
    <t>Bear Creek</t>
  </si>
  <si>
    <t>Pequest River (below Bear Swamp)</t>
  </si>
  <si>
    <t>Beaver Brook</t>
  </si>
  <si>
    <t>Pophandusing Brook / Buckhorn Creek</t>
  </si>
  <si>
    <t>Lopatcong Creek</t>
  </si>
  <si>
    <t>Pohatcong Creek</t>
  </si>
  <si>
    <t>Musconetcong River (above Trout Brook)</t>
  </si>
  <si>
    <t>Musconetcong River (below incl Trout Bk)</t>
  </si>
  <si>
    <t>Hakihokake/Harihokake/Nishisakawick Ck</t>
  </si>
  <si>
    <t>Lockatong Creek / Wickecheoke Creek</t>
  </si>
  <si>
    <t>Alexauken Ck / Moore Ck / Jacobs Ck</t>
  </si>
  <si>
    <t>Assunpink Creek (above Shipetaukin Ck)</t>
  </si>
  <si>
    <t>Assunpink Creek (below Shipetaukin Ck)</t>
  </si>
  <si>
    <t>Duck Creek and UDRV to Assunpink Ck</t>
  </si>
  <si>
    <t>Crosswicks Ck (above New Egypt)</t>
  </si>
  <si>
    <t>Crosswicks Ck (Doctors Ck to New Egypt)</t>
  </si>
  <si>
    <t>Doctors Creek</t>
  </si>
  <si>
    <t>Crosswicks Ck (below Doctors Creek)</t>
  </si>
  <si>
    <t>Blacks Creek</t>
  </si>
  <si>
    <t>Crafts Creek</t>
  </si>
  <si>
    <t>Assiscunk Creek</t>
  </si>
  <si>
    <t>Burlington/Edgewater Park Delaware tribs</t>
  </si>
  <si>
    <t>Rancocas Creek NB (above New Lisbon dam)</t>
  </si>
  <si>
    <t>Greenwood Branch (NB Rancocas Creek)</t>
  </si>
  <si>
    <t>Rancocas Creek NB (below New Lisbon dam)</t>
  </si>
  <si>
    <t>Rancocas Creek SB (above Bobbys Run)</t>
  </si>
  <si>
    <t>Rancocas Creek SB SW Branch</t>
  </si>
  <si>
    <t>Rancocas Creek</t>
  </si>
  <si>
    <t>Pompeston Creek / Swede Run</t>
  </si>
  <si>
    <t>Pennsauken Creek</t>
  </si>
  <si>
    <t>Cooper River</t>
  </si>
  <si>
    <t>Woodbury / Big Timber / Newton Creeks</t>
  </si>
  <si>
    <t>Mantua Creek</t>
  </si>
  <si>
    <t>Cedar Swamp / Repaupo Ck / Clonmell Ck</t>
  </si>
  <si>
    <t>Raccoon Creek / Birch Creek</t>
  </si>
  <si>
    <t>Oldmans Creek</t>
  </si>
  <si>
    <t>Pennsville / Penns Grove tribs</t>
  </si>
  <si>
    <t>Salem R(above 39d40m14s dam)/Salem Canal</t>
  </si>
  <si>
    <t>Salem River (below 39d40m14s dam)</t>
  </si>
  <si>
    <t>Alloway Creek / Hope Creek</t>
  </si>
  <si>
    <t>Stow Creek</t>
  </si>
  <si>
    <t>Cohansey River (above Sunset Lake)</t>
  </si>
  <si>
    <t>Cohansey River (below Cornwell Run)</t>
  </si>
  <si>
    <t>Back / Cedar / Nantuxent Creeks</t>
  </si>
  <si>
    <t>Dividing Creek</t>
  </si>
  <si>
    <t>Still Run / Little Ease Run</t>
  </si>
  <si>
    <t>Scotland Run</t>
  </si>
  <si>
    <t>Maurice River (above Sherman Ave Bridge)</t>
  </si>
  <si>
    <t>Muddy Run</t>
  </si>
  <si>
    <t>Maurice River (Union Lk to Sherman Ave)</t>
  </si>
  <si>
    <t>Maurice River (Menantico Ck to Union Lk)</t>
  </si>
  <si>
    <t>Menantico Creek</t>
  </si>
  <si>
    <t>Manamuskin River</t>
  </si>
  <si>
    <t>Maurice River (below Menantico Creek)</t>
  </si>
  <si>
    <t>West Creek / East Creek / Riggins Ditch</t>
  </si>
  <si>
    <t>Dennis Creek</t>
  </si>
  <si>
    <t>Cape May Tribs West</t>
  </si>
  <si>
    <t>Metedeconk River NB</t>
  </si>
  <si>
    <t>Metedeconk River SB</t>
  </si>
  <si>
    <t>Metedeconk River</t>
  </si>
  <si>
    <t>Kettle Creek / Barnegat Bay North</t>
  </si>
  <si>
    <t>Toms River (above Oak Ridge Parkway)</t>
  </si>
  <si>
    <t>Union/Ridgeway Branch (Toms River)</t>
  </si>
  <si>
    <t>Toms River (below Oak Ridge Parkway)</t>
  </si>
  <si>
    <t>Cedar Creek</t>
  </si>
  <si>
    <t>Union_Linden City1</t>
  </si>
  <si>
    <t>Union_Linden City2</t>
  </si>
  <si>
    <t>Union_Linden City3</t>
  </si>
  <si>
    <t>Union_Mountainside Borough1</t>
  </si>
  <si>
    <t>Union_Mountainside Borough2</t>
  </si>
  <si>
    <t>Union_New Providence Borough1</t>
  </si>
  <si>
    <t>Union_New Providence Borough2</t>
  </si>
  <si>
    <t>Union_Plainfield City1</t>
  </si>
  <si>
    <t>Union_Plainfield City2</t>
  </si>
  <si>
    <t>Union_Rahway City1</t>
  </si>
  <si>
    <t>Union_Roselle Borough1</t>
  </si>
  <si>
    <t>Union_Roselle Borough2</t>
  </si>
  <si>
    <t>Union_Roselle Park Borough1</t>
  </si>
  <si>
    <t>Union_Roselle Park Borough2</t>
  </si>
  <si>
    <t>Union_Scotch Plains Township1</t>
  </si>
  <si>
    <t>Union_Scotch Plains Township2</t>
  </si>
  <si>
    <t>Union_Springfield Township1</t>
  </si>
  <si>
    <t>Union_Springfield Township2</t>
  </si>
  <si>
    <t>Union_Summit City1</t>
  </si>
  <si>
    <t>Union_Summit City2</t>
  </si>
  <si>
    <t>Union_Summit City3</t>
  </si>
  <si>
    <t>Union_Union Township1</t>
  </si>
  <si>
    <t>Union_Union Township2</t>
  </si>
  <si>
    <t>Union_Union Township3</t>
  </si>
  <si>
    <t>Union_Westfield Town1</t>
  </si>
  <si>
    <t>Union_Westfield Town2</t>
  </si>
  <si>
    <t>Union_Winfield Township1</t>
  </si>
  <si>
    <t>Warren_Allamuchy Township1</t>
  </si>
  <si>
    <t>Warren_Allamuchy Township2</t>
  </si>
  <si>
    <t>Warren_Allamuchy Township3</t>
  </si>
  <si>
    <t>Warren_Allamuchy Township4</t>
  </si>
  <si>
    <t>Warren_Allamuchy Township5</t>
  </si>
  <si>
    <t>Warren_Alpha Borough1</t>
  </si>
  <si>
    <t>Warren_Alpha Borough2</t>
  </si>
  <si>
    <t>Warren_Belvidere Town1</t>
  </si>
  <si>
    <t>Warren_Belvidere Town2</t>
  </si>
  <si>
    <t>Warren_Belvidere Town3</t>
  </si>
  <si>
    <t>Warren_Blairstown Township1</t>
  </si>
  <si>
    <t>Warren_Blairstown Township2</t>
  </si>
  <si>
    <t>Warren_Blairstown Township3</t>
  </si>
  <si>
    <t>Warren_Blairstown Township4</t>
  </si>
  <si>
    <t>Warren_Franklin Township1</t>
  </si>
  <si>
    <t>Warren_Franklin Township2</t>
  </si>
  <si>
    <t>Warren_Frelinghuysen Township1</t>
  </si>
  <si>
    <t>Warren_Frelinghuysen Township2</t>
  </si>
  <si>
    <t>Warren_Frelinghuysen Township3</t>
  </si>
  <si>
    <t>Warren_Frelinghuysen Township4</t>
  </si>
  <si>
    <t>Warren_Frelinghuysen Township5</t>
  </si>
  <si>
    <t>Warren_Greenwich Township1</t>
  </si>
  <si>
    <t>Warren_Greenwich Township2</t>
  </si>
  <si>
    <t>Warren_Greenwich Township3</t>
  </si>
  <si>
    <t>Warren_Hackettstown Town1</t>
  </si>
  <si>
    <t>Warren_Hackettstown Town2</t>
  </si>
  <si>
    <t>Warren_Hardwick Township1</t>
  </si>
  <si>
    <t>Warren_Hardwick Township2</t>
  </si>
  <si>
    <t>Warren_Hardwick Township3</t>
  </si>
  <si>
    <t>Warren_Harmony Township1</t>
  </si>
  <si>
    <t>Warren_Harmony Township2</t>
  </si>
  <si>
    <t>Warren_Harmony Township3</t>
  </si>
  <si>
    <t>Warren_Hope Township1</t>
  </si>
  <si>
    <t>Warren_Hope Township2</t>
  </si>
  <si>
    <t>Warren_Hope Township3</t>
  </si>
  <si>
    <t>Warren_Independence Township1</t>
  </si>
  <si>
    <t>Warren_Independence Township2</t>
  </si>
  <si>
    <t>Warren_Independence Township3</t>
  </si>
  <si>
    <t>Warren_Independence Township4</t>
  </si>
  <si>
    <t>Warren_Independence Township5</t>
  </si>
  <si>
    <t>Warren_Independence Township6</t>
  </si>
  <si>
    <t>Warren_Independence Township7</t>
  </si>
  <si>
    <t>Warren_Knowlton Township1</t>
  </si>
  <si>
    <t>Warren_Knowlton Township2</t>
  </si>
  <si>
    <t>Warren_Knowlton Township3</t>
  </si>
  <si>
    <t>Warren_Knowlton Township4</t>
  </si>
  <si>
    <t>Warren_Liberty Township1</t>
  </si>
  <si>
    <t>Warren_Liberty Township2</t>
  </si>
  <si>
    <t>Warren_Lopatcong Township1</t>
  </si>
  <si>
    <t>Warren_Lopatcong Township2</t>
  </si>
  <si>
    <t>Warren_Lopatcong Township3</t>
  </si>
  <si>
    <t>Warren_Mansfield Township1</t>
  </si>
  <si>
    <t>Warren_Mansfield Township2</t>
  </si>
  <si>
    <t>Warren_Mansfield Township3</t>
  </si>
  <si>
    <t>Warren_Oxford Township1</t>
  </si>
  <si>
    <t>Warren_Oxford Township2</t>
  </si>
  <si>
    <t>Warren_Oxford Township3</t>
  </si>
  <si>
    <t>Warren_Phillipsburg Town1</t>
  </si>
  <si>
    <t>Warren_Phillipsburg Town2</t>
  </si>
  <si>
    <t>Warren_Pohatcong Township1</t>
  </si>
  <si>
    <t>Warren_Pohatcong Township2</t>
  </si>
  <si>
    <t>Warren_Pohatcong Township3</t>
  </si>
  <si>
    <t>Warren_Pohatcong Township4</t>
  </si>
  <si>
    <t>Warren_Washington Borough1</t>
  </si>
  <si>
    <t>Warren_Washington Borough2</t>
  </si>
  <si>
    <t>Warren_Washington Township1</t>
  </si>
  <si>
    <t>Warren_Washington Township2</t>
  </si>
  <si>
    <t>Warren_Washington Township3</t>
  </si>
  <si>
    <t>Warren_White Township1</t>
  </si>
  <si>
    <t>Warren_White Township2</t>
  </si>
  <si>
    <t>Warren_White Township3</t>
  </si>
  <si>
    <t>Warren_White Township4</t>
  </si>
  <si>
    <t>Warren_White Township5</t>
  </si>
  <si>
    <t>Hunterdon_Alexandria Township1</t>
  </si>
  <si>
    <t>Hunterdon_Alexandria Township2</t>
  </si>
  <si>
    <t>Hunterdon_Alexandria Township3</t>
  </si>
  <si>
    <t>Ocean_Plumsted Township3</t>
  </si>
  <si>
    <t>Ocean_Plumsted Township4</t>
  </si>
  <si>
    <t>Ocean_Plumsted Township5</t>
  </si>
  <si>
    <t>Ocean_Point Pleasant Borough1</t>
  </si>
  <si>
    <t>Ocean_Point Pleasant Borough2</t>
  </si>
  <si>
    <t>Ocean_Point Pleasant Beach Borough1</t>
  </si>
  <si>
    <t>Ocean_Point Pleasant Beach Borough2</t>
  </si>
  <si>
    <t>Ocean_Point Pleasant Beach Borough3</t>
  </si>
  <si>
    <t>Ocean_Seaside Heights Borough1</t>
  </si>
  <si>
    <t>Ocean_Seaside Heights Borough2</t>
  </si>
  <si>
    <t>Ocean_Seaside Heights Borough3</t>
  </si>
  <si>
    <t>Ocean_Seaside Park Borough1</t>
  </si>
  <si>
    <t>Ocean_Seaside Park Borough2</t>
  </si>
  <si>
    <t>Ocean_Ship Bottom Borough1</t>
  </si>
  <si>
    <t>Ocean_Ship Bottom Borough2</t>
  </si>
  <si>
    <t>Ocean_South Toms River Borough1</t>
  </si>
  <si>
    <t>Ocean_Stafford Township1</t>
  </si>
  <si>
    <t>Ocean_Stafford Township2</t>
  </si>
  <si>
    <t>Ocean_Stafford Township3</t>
  </si>
  <si>
    <t>Ocean_Surf City Borough1</t>
  </si>
  <si>
    <t>Ocean_Surf City Borough2</t>
  </si>
  <si>
    <t>Ocean_Tuckerton Borough1</t>
  </si>
  <si>
    <t>Passaic_Bloomingdale Borough1</t>
  </si>
  <si>
    <t>Passaic_Bloomingdale Borough2</t>
  </si>
  <si>
    <t>Passaic_Clifton City1</t>
  </si>
  <si>
    <t>Passaic_Clifton City2</t>
  </si>
  <si>
    <t>Passaic_Haledon Borough1</t>
  </si>
  <si>
    <t>Passaic_Hawthorne Borough1</t>
  </si>
  <si>
    <t>Passaic_Little Falls Township1</t>
  </si>
  <si>
    <t>Passaic_Little Falls Township2</t>
  </si>
  <si>
    <t>Passaic_North Haledon Borough1</t>
  </si>
  <si>
    <t>Passaic_North Haledon Borough2</t>
  </si>
  <si>
    <t>Passaic_Passaic City1</t>
  </si>
  <si>
    <t>Passaic_Passaic City2</t>
  </si>
  <si>
    <t>Passaic_Paterson City1</t>
  </si>
  <si>
    <t>Passaic_Pompton Lakes Borough1</t>
  </si>
  <si>
    <t>Passaic_Pompton Lakes Borough2</t>
  </si>
  <si>
    <t>Atlantic_Corbin City2</t>
  </si>
  <si>
    <t>Atlantic_Corbin City3</t>
  </si>
  <si>
    <t>Atlantic_Egg Harbor Township1</t>
  </si>
  <si>
    <t>Atlantic_Egg Harbor Township2</t>
  </si>
  <si>
    <t>Atlantic_Egg Harbor Township3</t>
  </si>
  <si>
    <t>Atlantic_Egg Harbor City1</t>
  </si>
  <si>
    <t>Atlantic_Estell Manor City1</t>
  </si>
  <si>
    <t>Atlantic_Estell Manor City2</t>
  </si>
  <si>
    <t>Atlantic_Folsom Borough1</t>
  </si>
  <si>
    <t>Atlantic_Folsom Borough2</t>
  </si>
  <si>
    <t>Atlantic_Galloway Township1</t>
  </si>
  <si>
    <t>Atlantic_Galloway Township2</t>
  </si>
  <si>
    <t>Atlantic_Galloway Township3</t>
  </si>
  <si>
    <t>Atlantic_Galloway Township4</t>
  </si>
  <si>
    <t>Atlantic_Galloway Township5</t>
  </si>
  <si>
    <t>Atlantic_Galloway Township6</t>
  </si>
  <si>
    <t>Atlantic_Galloway Township7</t>
  </si>
  <si>
    <t>Atlantic_Hamilton Township1</t>
  </si>
  <si>
    <t>Atlantic_Hamilton Township2</t>
  </si>
  <si>
    <t>Atlantic_Hamilton Township3</t>
  </si>
  <si>
    <t>Atlantic_Hamilton Township4</t>
  </si>
  <si>
    <t>Atlantic_Hamilton Township5</t>
  </si>
  <si>
    <t>Atlantic_Hamilton Township6</t>
  </si>
  <si>
    <t>Atlantic_Hammonton Town1</t>
  </si>
  <si>
    <t>Atlantic_Hammonton Town2</t>
  </si>
  <si>
    <t>Atlantic_Hammonton Town3</t>
  </si>
  <si>
    <t>Atlantic_Hammonton Town4</t>
  </si>
  <si>
    <t>Atlantic_Linwood City1</t>
  </si>
  <si>
    <t>Atlantic_Longport Borough1</t>
  </si>
  <si>
    <t>Atlantic_Longport Borough2</t>
  </si>
  <si>
    <t>Atlantic_Margate City1</t>
  </si>
  <si>
    <t>Atlantic_Margate City2</t>
  </si>
  <si>
    <t>Atlantic_Mullica Township1</t>
  </si>
  <si>
    <t>Atlantic_Mullica Township2</t>
  </si>
  <si>
    <t>Atlantic_Mullica Township3</t>
  </si>
  <si>
    <t>Atlantic_Mullica Township4</t>
  </si>
  <si>
    <t>Atlantic_Northfield City1</t>
  </si>
  <si>
    <t>Atlantic_Pleasantville City1</t>
  </si>
  <si>
    <t>Atlantic_Pleasantville City2</t>
  </si>
  <si>
    <t>Atlantic_Pleasantville City3</t>
  </si>
  <si>
    <t>Atlantic_Port Republic City1</t>
  </si>
  <si>
    <t>Atlantic_Port Republic City2</t>
  </si>
  <si>
    <t>Atlantic_Somers Point City1</t>
  </si>
  <si>
    <t>Atlantic_Ventnor City1</t>
  </si>
  <si>
    <t>Atlantic_Ventnor City2</t>
  </si>
  <si>
    <t>Atlantic_Ventnor City3</t>
  </si>
  <si>
    <t>Atlantic_Weymouth Township1</t>
  </si>
  <si>
    <t>Atlantic_Weymouth Township2</t>
  </si>
  <si>
    <t>Bergen_Allendale Borough1</t>
  </si>
  <si>
    <t>Bergen_Alpine Borough1</t>
  </si>
  <si>
    <t>Bergen_Alpine Borough2</t>
  </si>
  <si>
    <t>Bergen_Bergenfield Borough1</t>
  </si>
  <si>
    <t>Bergen_Bogota Borough1</t>
  </si>
  <si>
    <t>Cape May_Cape May Point Borough</t>
  </si>
  <si>
    <t>09020</t>
  </si>
  <si>
    <t>Cape May_Dennis Township</t>
  </si>
  <si>
    <t>09025</t>
  </si>
  <si>
    <t>Cape May_Lower Township</t>
  </si>
  <si>
    <t>09030</t>
  </si>
  <si>
    <t>Cape May_Middle Township</t>
  </si>
  <si>
    <t>09035</t>
  </si>
  <si>
    <t>Cape May_North Wildwood City</t>
  </si>
  <si>
    <t>09040</t>
  </si>
  <si>
    <t>Cape May_Ocean City</t>
  </si>
  <si>
    <t>09045</t>
  </si>
  <si>
    <t>Cape May_Sea Isle City</t>
  </si>
  <si>
    <t>09050</t>
  </si>
  <si>
    <t>Cape May_Stone Harbor Borough</t>
  </si>
  <si>
    <t>09055</t>
  </si>
  <si>
    <t>Cape May_Upper Township</t>
  </si>
  <si>
    <t>09060</t>
  </si>
  <si>
    <t>Cape May_West Cape May Borough</t>
  </si>
  <si>
    <t>09065</t>
  </si>
  <si>
    <t>Cape May_West Wildwood Borough</t>
  </si>
  <si>
    <t>09070</t>
  </si>
  <si>
    <t>Cape May_Wildwood City</t>
  </si>
  <si>
    <t>09075</t>
  </si>
  <si>
    <t>Cape May_Wildwood Crest Borough</t>
  </si>
  <si>
    <t>09080</t>
  </si>
  <si>
    <t>Cape May_Woodbine Borough</t>
  </si>
  <si>
    <t>11005</t>
  </si>
  <si>
    <t>Cumberland_Bridgeton City</t>
  </si>
  <si>
    <t>11010</t>
  </si>
  <si>
    <t>Cumberland_Commercial Township</t>
  </si>
  <si>
    <t>11015</t>
  </si>
  <si>
    <t>Cumberland_Deerfield Township</t>
  </si>
  <si>
    <t>11020</t>
  </si>
  <si>
    <t>Cumberland_Downe Township</t>
  </si>
  <si>
    <t>11025</t>
  </si>
  <si>
    <t>Cumberland_Fairfield Township</t>
  </si>
  <si>
    <t>11030</t>
  </si>
  <si>
    <t>Cumberland_Greenwich Township</t>
  </si>
  <si>
    <t>11035</t>
  </si>
  <si>
    <t>Cumberland_Hopewell Township</t>
  </si>
  <si>
    <t>11040</t>
  </si>
  <si>
    <t>Cumberland_Lawrence Township</t>
  </si>
  <si>
    <t>11045</t>
  </si>
  <si>
    <t>Cumberland_Maurice River Township</t>
  </si>
  <si>
    <t>11050</t>
  </si>
  <si>
    <t>Cumberland_Millville City</t>
  </si>
  <si>
    <t>11055</t>
  </si>
  <si>
    <t>Cumberland_Shiloh Borough</t>
  </si>
  <si>
    <t>11060</t>
  </si>
  <si>
    <t>Cumberland_Stow Creek Township</t>
  </si>
  <si>
    <t>11065</t>
  </si>
  <si>
    <t>Cumberland_Upper Deerfield Township</t>
  </si>
  <si>
    <t>11070</t>
  </si>
  <si>
    <t>Cumberland_Vineland City</t>
  </si>
  <si>
    <t>15005</t>
  </si>
  <si>
    <t>Gloucester_Clayton Borough</t>
  </si>
  <si>
    <t>15010</t>
  </si>
  <si>
    <t>Gloucester_Deptford Township</t>
  </si>
  <si>
    <t>15015</t>
  </si>
  <si>
    <t>Gloucester_East Greenwich Township</t>
  </si>
  <si>
    <t>15020</t>
  </si>
  <si>
    <t>Gloucester_Elk Township</t>
  </si>
  <si>
    <t>15025</t>
  </si>
  <si>
    <t>Gloucester_Franklin Township</t>
  </si>
  <si>
    <t>15030</t>
  </si>
  <si>
    <t>Gloucester_Glassboro Borough</t>
  </si>
  <si>
    <t>15035</t>
  </si>
  <si>
    <t>Gloucester_Greenwich Township</t>
  </si>
  <si>
    <t>15040</t>
  </si>
  <si>
    <t>Gloucester_Harrison Township</t>
  </si>
  <si>
    <t>15045</t>
  </si>
  <si>
    <t>Gloucester_Logan Township</t>
  </si>
  <si>
    <t>15050</t>
  </si>
  <si>
    <t>Gloucester_Mantua Township</t>
  </si>
  <si>
    <t>15055</t>
  </si>
  <si>
    <t>Gloucester_Monroe Township</t>
  </si>
  <si>
    <t>15060</t>
  </si>
  <si>
    <t>Gloucester_National Park Borough</t>
  </si>
  <si>
    <t>15065</t>
  </si>
  <si>
    <t>population 
density</t>
  </si>
  <si>
    <t>human nitrate loading rate</t>
  </si>
  <si>
    <t>Septic Density
 (acres/home)</t>
  </si>
  <si>
    <t>Average Recharge 
(inches/yr)</t>
  </si>
  <si>
    <t>Bergen_Lyndhurst Township1</t>
  </si>
  <si>
    <t>Bergen_Lyndhurst Township2</t>
  </si>
  <si>
    <t>Bergen_Mahwah Township1</t>
  </si>
  <si>
    <t>Bergen_Mahwah Township2</t>
  </si>
  <si>
    <t>Bergen_Mahwah Township3</t>
  </si>
  <si>
    <t>Bergen_Maywood Borough1</t>
  </si>
  <si>
    <t>Bergen_Maywood Borough2</t>
  </si>
  <si>
    <t>Bergen_Midland Park Borough1</t>
  </si>
  <si>
    <t>Bergen_Midland Park Borough2</t>
  </si>
  <si>
    <t>Bergen_Montvale Borough1</t>
  </si>
  <si>
    <t>Bergen_Montvale Borough2</t>
  </si>
  <si>
    <t>Bergen_Moonachie Borough1</t>
  </si>
  <si>
    <t>Bergen_New Milford Borough1</t>
  </si>
  <si>
    <t>Bergen_New Milford Borough2</t>
  </si>
  <si>
    <t>Bergen_North Arlington Borough1</t>
  </si>
  <si>
    <t>Bergen_North Arlington Borough2</t>
  </si>
  <si>
    <t>Bergen_Northvale Borough1</t>
  </si>
  <si>
    <t>Bergen_Northvale Borough2</t>
  </si>
  <si>
    <t>Bergen_Norwood Borough1</t>
  </si>
  <si>
    <t>Bergen_Norwood Borough2</t>
  </si>
  <si>
    <t>Bergen_Oakland Borough1</t>
  </si>
  <si>
    <t>Bergen_Oakland Borough2</t>
  </si>
  <si>
    <t>Bergen_Old Tappan Borough1</t>
  </si>
  <si>
    <t>Bergen_Oradell Borough1</t>
  </si>
  <si>
    <t>Bergen_Oradell Borough2</t>
  </si>
  <si>
    <t>Bergen_Palisades Park Borough1</t>
  </si>
  <si>
    <t>Bergen_Paramus Borough1</t>
  </si>
  <si>
    <t>Bergen_Paramus Borough2</t>
  </si>
  <si>
    <t>Bergen_Paramus Borough3</t>
  </si>
  <si>
    <t>Bergen_Park Ridge Borough1</t>
  </si>
  <si>
    <t>Bergen_Ramsey Borough1</t>
  </si>
  <si>
    <t>Bergen_Ramsey Borough2</t>
  </si>
  <si>
    <t>Bergen_Ridgefield Borough1</t>
  </si>
  <si>
    <t>Bergen_Ridgefield Park Village1</t>
  </si>
  <si>
    <t>Bergen_Ridgewood Village1</t>
  </si>
  <si>
    <t>Bergen_Ridgewood Village2</t>
  </si>
  <si>
    <t>Bergen_River Edge Borough1</t>
  </si>
  <si>
    <t>Bergen_River Edge Borough2</t>
  </si>
  <si>
    <t>Bergen_River Vale Township1</t>
  </si>
  <si>
    <t>Bergen_Rochelle Park Township1</t>
  </si>
  <si>
    <t>Bergen_Rockleigh Borough1</t>
  </si>
  <si>
    <t>Bergen_Rockleigh Borough2</t>
  </si>
  <si>
    <t>Bergen_Rutherford Borough1</t>
  </si>
  <si>
    <t>Bergen_Rutherford Borough2</t>
  </si>
  <si>
    <t>Bergen_Saddle Brook Township1</t>
  </si>
  <si>
    <t>Bergen_Saddle Brook Township2</t>
  </si>
  <si>
    <t>Bergen_Saddle River Borough1</t>
  </si>
  <si>
    <t>Bergen_Saddle River Borough2</t>
  </si>
  <si>
    <t>Bergen_South Hackensack Township1</t>
  </si>
  <si>
    <t>Bergen_South Hackensack Township2</t>
  </si>
  <si>
    <t>Bergen_Teaneck Township1</t>
  </si>
  <si>
    <t>Bergen_Tenafly Borough1</t>
  </si>
  <si>
    <t>Bergen_Tenafly Borough2</t>
  </si>
  <si>
    <t>Bergen_Tenafly Borough3</t>
  </si>
  <si>
    <t>Bergen_Teterboro Borough1</t>
  </si>
  <si>
    <t>Bergen_Upper Saddle River Borough1</t>
  </si>
  <si>
    <t>Bergen_Waldwick Borough1</t>
  </si>
  <si>
    <t>Bergen_Waldwick Borough2</t>
  </si>
  <si>
    <t>Bergen_Wallington Borough1</t>
  </si>
  <si>
    <t>Bergen_Wallington Borough2</t>
  </si>
  <si>
    <t>Bergen_Wallington Borough3</t>
  </si>
  <si>
    <t>Bergen_Washington Township1</t>
  </si>
  <si>
    <t>Bergen_Washington Township2</t>
  </si>
  <si>
    <t>Bergen_Westwood Borough1</t>
  </si>
  <si>
    <t>Bergen_Woodcliff Lake Borough1</t>
  </si>
  <si>
    <t>Bergen_Woodcliff Lake Borough2</t>
  </si>
  <si>
    <t>Bergen_Wood-Ridge Borough1</t>
  </si>
  <si>
    <t>Bergen_Wood-Ridge Borough2</t>
  </si>
  <si>
    <t>Bergen_Wyckoff Township1</t>
  </si>
  <si>
    <t>Bergen_Wyckoff Township2</t>
  </si>
  <si>
    <t>Burlington_Bass River Township1</t>
  </si>
  <si>
    <t>Burlington_Bass River Township2</t>
  </si>
  <si>
    <t>Burlington_Bass River Township3</t>
  </si>
  <si>
    <t>Burlington_Bass River Township4</t>
  </si>
  <si>
    <t>Burlington_Bass River Township5</t>
  </si>
  <si>
    <t>Burlington_Bass River Township6</t>
  </si>
  <si>
    <t>Burlington_Beverly City1</t>
  </si>
  <si>
    <t>Burlington_Beverly City2</t>
  </si>
  <si>
    <t>Burlington_Bordentown City1</t>
  </si>
  <si>
    <t>Burlington_Bordentown City2</t>
  </si>
  <si>
    <t>Burlington_Bordentown City3</t>
  </si>
  <si>
    <t>Burlington_Bordentown Township1</t>
  </si>
  <si>
    <t>Burlington_Bordentown Township2</t>
  </si>
  <si>
    <t>Burlington_Bordentown Township3</t>
  </si>
  <si>
    <t>Burlington_Bordentown Township4</t>
  </si>
  <si>
    <t>Burlington_Bordentown Township5</t>
  </si>
  <si>
    <t>Burlington_Burlington City1</t>
  </si>
  <si>
    <t>Burlington_Burlington City2</t>
  </si>
  <si>
    <t>Burlington_Burlington City3</t>
  </si>
  <si>
    <t>Burlington_Burlington Township1</t>
  </si>
  <si>
    <t>Burlington_Burlington Township2</t>
  </si>
  <si>
    <t>Burlington_Burlington Township3</t>
  </si>
  <si>
    <t>Burlington_Burlington Township4</t>
  </si>
  <si>
    <t>Burlington_Chesterfield Township1</t>
  </si>
  <si>
    <t>Burlington_Chesterfield Township2</t>
  </si>
  <si>
    <t>Burlington_Chesterfield Township3</t>
  </si>
  <si>
    <t>Burlington_Chesterfield Township4</t>
  </si>
  <si>
    <t>Burlington_Chesterfield Township5</t>
  </si>
  <si>
    <t>Burlington_Chesterfield Township6</t>
  </si>
  <si>
    <t>Burlington_Cinnaminson Township1</t>
  </si>
  <si>
    <t>Burlington_Cinnaminson Township2</t>
  </si>
  <si>
    <t>Burlington_Delanco Township1</t>
  </si>
  <si>
    <t>Burlington_Delran Township1</t>
  </si>
  <si>
    <t>Burlington_Delran Township2</t>
  </si>
  <si>
    <t>Burlington_Eastampton Township1</t>
  </si>
  <si>
    <t>Burlington_Eastampton Township2</t>
  </si>
  <si>
    <t>Burlington_Edgewater Park Township1</t>
  </si>
  <si>
    <t>Burlington_Edgewater Park Township2</t>
  </si>
  <si>
    <t>Burlington_Evesham Township1</t>
  </si>
  <si>
    <t>Burlington_Evesham Township2</t>
  </si>
  <si>
    <t>Burlington_Evesham Township3</t>
  </si>
  <si>
    <t>Burlington_Evesham Township4</t>
  </si>
  <si>
    <t>Burlington_Evesham Township5</t>
  </si>
  <si>
    <t>Burlington_Fieldsboro Borough1</t>
  </si>
  <si>
    <t>Burlington_Fieldsboro Borough2</t>
  </si>
  <si>
    <t>Burlington_Florence Township1</t>
  </si>
  <si>
    <t>Burlington_Florence Township2</t>
  </si>
  <si>
    <t>Burlington_Hainesport Township1</t>
  </si>
  <si>
    <t>Burlington_Hainesport Township2</t>
  </si>
  <si>
    <t>Burlington_Lumberton Township1</t>
  </si>
  <si>
    <t>Burlington_Lumberton Township2</t>
  </si>
  <si>
    <t>Burlington_Lumberton Township3</t>
  </si>
  <si>
    <t>Burlington_Lumberton Township4</t>
  </si>
  <si>
    <t>Burlington_Mansfield Township1</t>
  </si>
  <si>
    <t>Burlington_Mansfield Township2</t>
  </si>
  <si>
    <t>Burlington_Mansfield Township3</t>
  </si>
  <si>
    <t>Burlington_Maple Shade Township1</t>
  </si>
  <si>
    <t>Burlington_Medford Township1</t>
  </si>
  <si>
    <t>Burlington_Medford Township2</t>
  </si>
  <si>
    <t>Burlington_Medford Township3</t>
  </si>
  <si>
    <t>Burlington_Medford Township4</t>
  </si>
  <si>
    <t>Burlington_Medford Lakes Borough1</t>
  </si>
  <si>
    <t>Burlington_Moorestown Township1</t>
  </si>
  <si>
    <t>Burlington_Moorestown Township2</t>
  </si>
  <si>
    <t>Burlington_Moorestown Township3</t>
  </si>
  <si>
    <t>Burlington_Mount Holly Township1</t>
  </si>
  <si>
    <t>Burlington_Mount Holly Township2</t>
  </si>
  <si>
    <t>Burlington_Mount Holly Township3</t>
  </si>
  <si>
    <t>Burlington_Mount Laurel Township1</t>
  </si>
  <si>
    <t>Burlington_Mount Laurel Township2</t>
  </si>
  <si>
    <t>Burlington_Mount Laurel Township3</t>
  </si>
  <si>
    <t>Burlington_Mount Laurel Township4</t>
  </si>
  <si>
    <t>Burlington_New Hanover Township1</t>
  </si>
  <si>
    <t>Burlington_New Hanover Township2</t>
  </si>
  <si>
    <t>Burlington_New Hanover Township3</t>
  </si>
  <si>
    <t>Burlington_North Hanover Township1</t>
  </si>
  <si>
    <t>Burlington_North Hanover Township2</t>
  </si>
  <si>
    <t>Burlington_North Hanover Township3</t>
  </si>
  <si>
    <t>Burlington_Palmyra Borough1</t>
  </si>
  <si>
    <t>Burlington_Palmyra Borough2</t>
  </si>
  <si>
    <t>Burlington_Pemberton Borough1</t>
  </si>
  <si>
    <t>Burlington_Pemberton Township1</t>
  </si>
  <si>
    <t>Burlington_Pemberton Township2</t>
  </si>
  <si>
    <t>Burlington_Pemberton Township3</t>
  </si>
  <si>
    <t>Burlington_Pemberton Township4</t>
  </si>
  <si>
    <t>Burlington_Riverside Township1</t>
  </si>
  <si>
    <t>Burlington_Riverside Township2</t>
  </si>
  <si>
    <t>Burlington_Riverton Borough1</t>
  </si>
  <si>
    <t>Burlington_Shamong Township1</t>
  </si>
  <si>
    <t>Burlington_Shamong Township2</t>
  </si>
  <si>
    <t>Burlington_Shamong Township3</t>
  </si>
  <si>
    <t>Burlington_Shamong Township4</t>
  </si>
  <si>
    <t>Burlington_Southampton Township1</t>
  </si>
  <si>
    <t>Burlington_Southampton Township2</t>
  </si>
  <si>
    <t>Burlington_Southampton Township3</t>
  </si>
  <si>
    <t>Burlington_Southampton Township4</t>
  </si>
  <si>
    <t>Burlington_Springfield Township1</t>
  </si>
  <si>
    <t>Burlington_Springfield Township2</t>
  </si>
  <si>
    <t>Burlington_Springfield Township3</t>
  </si>
  <si>
    <t>Burlington_Tabernacle Township1</t>
  </si>
  <si>
    <t>Burlington_Tabernacle Township2</t>
  </si>
  <si>
    <t>Burlington_Tabernacle Township3</t>
  </si>
  <si>
    <t>Burlington_Tabernacle Township4</t>
  </si>
  <si>
    <t>Burlington_Washington Township1</t>
  </si>
  <si>
    <t>Burlington_Washington Township2</t>
  </si>
  <si>
    <t>Burlington_Washington Township3</t>
  </si>
  <si>
    <t>Burlington_Washington Township4</t>
  </si>
  <si>
    <t>Burlington_Washington Township5</t>
  </si>
  <si>
    <t>Burlington_Washington Township6</t>
  </si>
  <si>
    <t>recharging</t>
  </si>
  <si>
    <r>
      <t>NO</t>
    </r>
    <r>
      <rPr>
        <b/>
        <vertAlign val="subscript"/>
        <sz val="14"/>
        <rFont val="Arial"/>
        <family val="2"/>
      </rPr>
      <t>3</t>
    </r>
    <r>
      <rPr>
        <b/>
        <sz val="14"/>
        <rFont val="Arial"/>
        <family val="2"/>
      </rPr>
      <t xml:space="preserve"> target</t>
    </r>
  </si>
  <si>
    <t>SB Rancocas Creek (below Bobbys Run)</t>
  </si>
  <si>
    <t>County &amp; Municipality</t>
  </si>
  <si>
    <t>Warren_White Township</t>
  </si>
  <si>
    <t>FIPS1980</t>
  </si>
  <si>
    <t>02040204910</t>
  </si>
  <si>
    <t>01005</t>
  </si>
  <si>
    <t>Atlantic_Absecon City</t>
  </si>
  <si>
    <t>01010</t>
  </si>
  <si>
    <t>Atlantic_Atlantic City</t>
  </si>
  <si>
    <t>01015</t>
  </si>
  <si>
    <t>Atlantic_Brigantine City</t>
  </si>
  <si>
    <t>01020</t>
  </si>
  <si>
    <t>Atlantic_Buena Borough</t>
  </si>
  <si>
    <t>01025</t>
  </si>
  <si>
    <t>Atlantic_Buena Vista Township</t>
  </si>
  <si>
    <t>01030</t>
  </si>
  <si>
    <t>Atlantic_Corbin City</t>
  </si>
  <si>
    <t>01040</t>
  </si>
  <si>
    <t>Atlantic_Egg Harbor Township</t>
  </si>
  <si>
    <t>01042</t>
  </si>
  <si>
    <t>Atlantic_Egg Harbor City</t>
  </si>
  <si>
    <t>01045</t>
  </si>
  <si>
    <t>Atlantic_Estell Manor City</t>
  </si>
  <si>
    <t>01050</t>
  </si>
  <si>
    <t>Atlantic_Folsom Borough</t>
  </si>
  <si>
    <t>01055</t>
  </si>
  <si>
    <t>Atlantic_Galloway Township</t>
  </si>
  <si>
    <t>01060</t>
  </si>
  <si>
    <t>Atlantic_Hamilton Township</t>
  </si>
  <si>
    <t>01065</t>
  </si>
  <si>
    <t>Atlantic_Hammonton Town</t>
  </si>
  <si>
    <t>01070</t>
  </si>
  <si>
    <t>Atlantic_Linwood City</t>
  </si>
  <si>
    <t>01075</t>
  </si>
  <si>
    <t>Atlantic_Longport Borough</t>
  </si>
  <si>
    <t>01080</t>
  </si>
  <si>
    <t>Atlantic_Margate City</t>
  </si>
  <si>
    <t>01085</t>
  </si>
  <si>
    <t>Atlantic_Mullica Township</t>
  </si>
  <si>
    <t>01090</t>
  </si>
  <si>
    <t>Atlantic_Northfield City</t>
  </si>
  <si>
    <t>01095</t>
  </si>
  <si>
    <t>Atlantic_Pleasantville City</t>
  </si>
  <si>
    <t>01100</t>
  </si>
  <si>
    <t>Atlantic_Port Republic City</t>
  </si>
  <si>
    <t>01105</t>
  </si>
  <si>
    <t>Atlantic_Somers Point City</t>
  </si>
  <si>
    <t>01110</t>
  </si>
  <si>
    <t>Atlantic_Ventnor City</t>
  </si>
  <si>
    <t>01115</t>
  </si>
  <si>
    <t>Atlantic_Weymouth Township</t>
  </si>
  <si>
    <t>03005</t>
  </si>
  <si>
    <t>Bergen_Allendale Borough</t>
  </si>
  <si>
    <t>03010</t>
  </si>
  <si>
    <t>Bergen_Alpine Borough</t>
  </si>
  <si>
    <t>03015</t>
  </si>
  <si>
    <t>Bergen_Bergenfield Borough</t>
  </si>
  <si>
    <t>03020</t>
  </si>
  <si>
    <t>Bergen_Bogota Borough</t>
  </si>
  <si>
    <t>03025</t>
  </si>
  <si>
    <t>Bergen_Carlstadt Borough</t>
  </si>
  <si>
    <t>Camden_Pennsauken Township2</t>
  </si>
  <si>
    <t>Camden_Pine Hill Borough1</t>
  </si>
  <si>
    <t>Camden_Pine Hill Borough2</t>
  </si>
  <si>
    <t>Camden_Pine Valley Borough1</t>
  </si>
  <si>
    <t>Camden_Pine Valley Borough2</t>
  </si>
  <si>
    <t>Camden_Runnemede Borough1</t>
  </si>
  <si>
    <t>Camden_Somerdale Borough1</t>
  </si>
  <si>
    <t>Camden_Somerdale Borough2</t>
  </si>
  <si>
    <t>Camden_Stratford Borough1</t>
  </si>
  <si>
    <t>Camden_Stratford Borough2</t>
  </si>
  <si>
    <t>Camden_Tavistock Borough1</t>
  </si>
  <si>
    <t>Camden_Tavistock Borough2</t>
  </si>
  <si>
    <t>Camden_Voorhees Township1</t>
  </si>
  <si>
    <t>Camden_Voorhees Township2</t>
  </si>
  <si>
    <t>Camden_Voorhees Township3</t>
  </si>
  <si>
    <t>Camden_Waterford Township1</t>
  </si>
  <si>
    <t>Camden_Winslow Township1</t>
  </si>
  <si>
    <t>Camden_Winslow Township2</t>
  </si>
  <si>
    <t>Camden_Winslow Township3</t>
  </si>
  <si>
    <t>Camden_Woodlynne Borough1</t>
  </si>
  <si>
    <t>Cape May_Avalon Borough1</t>
  </si>
  <si>
    <t>Cape May_Avalon Borough2</t>
  </si>
  <si>
    <t>Cape May_Cape May City1</t>
  </si>
  <si>
    <t>Cape May_Cape May Point Borough1</t>
  </si>
  <si>
    <t>Cape May_Cape May Point Borough2</t>
  </si>
  <si>
    <t>Cape May_Cape May Point Borough3</t>
  </si>
  <si>
    <t>Cape May_Dennis Township1</t>
  </si>
  <si>
    <t>Cape May_Dennis Township2</t>
  </si>
  <si>
    <t>Cape May_Dennis Township3</t>
  </si>
  <si>
    <t>Cape May_Dennis Township4</t>
  </si>
  <si>
    <t>Cape May_Dennis Township5</t>
  </si>
  <si>
    <t>Cape May_Lower Township1</t>
  </si>
  <si>
    <t>Cape May_Lower Township2</t>
  </si>
  <si>
    <t>Cape May_Lower Township3</t>
  </si>
  <si>
    <t>Cape May_Lower Township4</t>
  </si>
  <si>
    <t>Cape May_Middle Township1</t>
  </si>
  <si>
    <t>Cape May_Middle Township2</t>
  </si>
  <si>
    <t>Cape May_Middle Township3</t>
  </si>
  <si>
    <t>Cape May_North Wildwood City1</t>
  </si>
  <si>
    <t>Cape May_North Wildwood City2</t>
  </si>
  <si>
    <t>Cape May_Ocean City1</t>
  </si>
  <si>
    <t>Cape May_Ocean City2</t>
  </si>
  <si>
    <t>Cape May_Ocean City3</t>
  </si>
  <si>
    <t>Cape May_Ocean City4</t>
  </si>
  <si>
    <t>Cape May_Sea Isle City1</t>
  </si>
  <si>
    <t>Cape May_Sea Isle City2</t>
  </si>
  <si>
    <t>Cape May_Stone Harbor Borough1</t>
  </si>
  <si>
    <t>Cape May_Stone Harbor Borough2</t>
  </si>
  <si>
    <t>Cape May_Upper Township1</t>
  </si>
  <si>
    <t>Cape May_Upper Township2</t>
  </si>
  <si>
    <t>Cape May_Upper Township3</t>
  </si>
  <si>
    <t>Cape May_Upper Township4</t>
  </si>
  <si>
    <t>Cape May_West Cape May Borough1</t>
  </si>
  <si>
    <t>Cape May_West Cape May Borough2</t>
  </si>
  <si>
    <t>Cape May_West Wildwood Borough1</t>
  </si>
  <si>
    <t>Cape May_Wildwood City1</t>
  </si>
  <si>
    <t>Cape May_Wildwood City2</t>
  </si>
  <si>
    <t>Cape May_Wildwood Crest Borough1</t>
  </si>
  <si>
    <t>Cape May_Wildwood Crest Borough2</t>
  </si>
  <si>
    <t>Cape May_Woodbine Borough1</t>
  </si>
  <si>
    <t>Cape May_Woodbine Borough2</t>
  </si>
  <si>
    <t>Cape May_Woodbine Borough3</t>
  </si>
  <si>
    <t>Cumberland_Bridgeton City1</t>
  </si>
  <si>
    <t>Cumberland_Commercial Township1</t>
  </si>
  <si>
    <t>Cumberland_Commercial Township2</t>
  </si>
  <si>
    <t>Cumberland_Commercial Township3</t>
  </si>
  <si>
    <t>Cumberland_Deerfield Township1</t>
  </si>
  <si>
    <t>Cumberland_Deerfield Township2</t>
  </si>
  <si>
    <t>Cumberland_Deerfield Township3</t>
  </si>
  <si>
    <t>Cumberland_Deerfield Township4</t>
  </si>
  <si>
    <t>Cumberland_Downe Township1</t>
  </si>
  <si>
    <t>Cumberland_Downe Township2</t>
  </si>
  <si>
    <t>Cumberland_Downe Township3</t>
  </si>
  <si>
    <t>Cumberland_Downe Township4</t>
  </si>
  <si>
    <t>Cumberland_Fairfield Township1</t>
  </si>
  <si>
    <t>Cumberland_Fairfield Township2</t>
  </si>
  <si>
    <t>Cumberland_Fairfield Township3</t>
  </si>
  <si>
    <t>Cumberland_Fairfield Township4</t>
  </si>
  <si>
    <t>Cumberland_Fairfield Township5</t>
  </si>
  <si>
    <t>Cumberland_Greenwich Township1</t>
  </si>
  <si>
    <t>Cumberland_Greenwich Township2</t>
  </si>
  <si>
    <t>Cumberland_Greenwich Township3</t>
  </si>
  <si>
    <t>Cumberland_Hopewell Township1</t>
  </si>
  <si>
    <t>Cumberland_Hopewell Township2</t>
  </si>
  <si>
    <t>Cumberland_Hopewell Township3</t>
  </si>
  <si>
    <t>Cumberland_Lawrence Township1</t>
  </si>
  <si>
    <t>Cumberland_Lawrence Township2</t>
  </si>
  <si>
    <t>Cumberland_Lawrence Township3</t>
  </si>
  <si>
    <t>Cumberland_Lawrence Township4</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</si>
</sst>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
    <numFmt numFmtId="165" formatCode="0.0"/>
    <numFmt numFmtId="166" formatCode="0.0_)"/>
    <numFmt numFmtId="167" formatCode="0.0%"/>
    <numFmt numFmtId="168" formatCode="0.0E+00"/>
    <numFmt numFmtId="169" formatCode="mmmm\ d\,\ yyyy"/>
    <numFmt numFmtId="170" formatCode="#,##0.0"/>
    <numFmt numFmtId="171" formatCode="0.00000000000"/>
  </numFmts>
  <fonts count="23">
    <font>
      <sz val="10"/>
      <name val="Arial"/>
      <family val="0"/>
    </font>
    <font>
      <b/>
      <sz val="10"/>
      <name val="Arial"/>
      <family val="2"/>
    </font>
    <font>
      <b/>
      <sz val="10"/>
      <color indexed="8"/>
      <name val="Arial"/>
      <family val="2"/>
    </font>
    <font>
      <b/>
      <sz val="14"/>
      <name val="Arial"/>
      <family val="2"/>
    </font>
    <font>
      <b/>
      <sz val="12"/>
      <name val="Arial"/>
      <family val="2"/>
    </font>
    <font>
      <u val="single"/>
      <sz val="10"/>
      <color indexed="12"/>
      <name val="Arial"/>
      <family val="0"/>
    </font>
    <font>
      <u val="single"/>
      <sz val="10"/>
      <color indexed="36"/>
      <name val="Arial"/>
      <family val="0"/>
    </font>
    <font>
      <sz val="8"/>
      <name val="Arial"/>
      <family val="0"/>
    </font>
    <font>
      <b/>
      <sz val="16"/>
      <name val="Arial"/>
      <family val="2"/>
    </font>
    <font>
      <sz val="14"/>
      <name val="Arial"/>
      <family val="2"/>
    </font>
    <font>
      <i/>
      <sz val="12"/>
      <name val="Arial"/>
      <family val="2"/>
    </font>
    <font>
      <sz val="12"/>
      <name val="Arial"/>
      <family val="2"/>
    </font>
    <font>
      <b/>
      <sz val="12"/>
      <color indexed="8"/>
      <name val="Arial"/>
      <family val="2"/>
    </font>
    <font>
      <b/>
      <sz val="18"/>
      <name val="Arial"/>
      <family val="2"/>
    </font>
    <font>
      <b/>
      <i/>
      <sz val="12"/>
      <name val="Arial"/>
      <family val="2"/>
    </font>
    <font>
      <sz val="10"/>
      <color indexed="10"/>
      <name val="Wingdings"/>
      <family val="0"/>
    </font>
    <font>
      <sz val="10"/>
      <color indexed="8"/>
      <name val="Arial"/>
      <family val="2"/>
    </font>
    <font>
      <sz val="10"/>
      <name val="Wingdings"/>
      <family val="0"/>
    </font>
    <font>
      <sz val="16"/>
      <name val="Wingdings"/>
      <family val="0"/>
    </font>
    <font>
      <b/>
      <sz val="26"/>
      <name val="Arial"/>
      <family val="2"/>
    </font>
    <font>
      <b/>
      <vertAlign val="subscript"/>
      <sz val="14"/>
      <name val="Arial"/>
      <family val="2"/>
    </font>
    <font>
      <b/>
      <u val="single"/>
      <sz val="12"/>
      <name val="Arial"/>
      <family val="2"/>
    </font>
    <font>
      <sz val="12"/>
      <name val="Wingdings"/>
      <family val="0"/>
    </font>
  </fonts>
  <fills count="7">
    <fill>
      <patternFill/>
    </fill>
    <fill>
      <patternFill patternType="gray125"/>
    </fill>
    <fill>
      <patternFill patternType="solid">
        <fgColor indexed="43"/>
        <bgColor indexed="64"/>
      </patternFill>
    </fill>
    <fill>
      <patternFill patternType="solid">
        <fgColor indexed="42"/>
        <bgColor indexed="64"/>
      </patternFill>
    </fill>
    <fill>
      <patternFill patternType="solid">
        <fgColor indexed="41"/>
        <bgColor indexed="64"/>
      </patternFill>
    </fill>
    <fill>
      <patternFill patternType="solid">
        <fgColor indexed="40"/>
        <bgColor indexed="64"/>
      </patternFill>
    </fill>
    <fill>
      <patternFill patternType="solid">
        <fgColor indexed="47"/>
        <bgColor indexed="64"/>
      </patternFill>
    </fill>
  </fills>
  <borders count="26">
    <border>
      <left/>
      <right/>
      <top/>
      <bottom/>
      <diagonal/>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medium"/>
      <right>
        <color indexed="63"/>
      </right>
      <top style="thin"/>
      <bottom style="medium"/>
    </border>
    <border>
      <left>
        <color indexed="63"/>
      </left>
      <right style="medium"/>
      <top style="thin"/>
      <bottom style="medium"/>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thin"/>
      <bottom style="medium"/>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medium"/>
      <right style="medium"/>
      <top style="medium"/>
      <bottom>
        <color indexed="63"/>
      </bottom>
    </border>
    <border>
      <left style="medium"/>
      <right style="medium"/>
      <top>
        <color indexed="63"/>
      </top>
      <bottom style="medium"/>
    </border>
    <border>
      <left style="medium"/>
      <right style="medium"/>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81">
    <xf numFmtId="0" fontId="0" fillId="0" borderId="0" xfId="0" applyAlignment="1">
      <alignment/>
    </xf>
    <xf numFmtId="1" fontId="0" fillId="0" borderId="0" xfId="0" applyNumberFormat="1" applyAlignment="1">
      <alignment/>
    </xf>
    <xf numFmtId="0" fontId="0" fillId="0" borderId="0" xfId="0" applyAlignment="1">
      <alignment vertical="center"/>
    </xf>
    <xf numFmtId="0" fontId="19" fillId="0" borderId="0" xfId="0" applyFont="1" applyAlignment="1">
      <alignment/>
    </xf>
    <xf numFmtId="0" fontId="1" fillId="0" borderId="0" xfId="0" applyFont="1" applyBorder="1" applyAlignment="1">
      <alignment horizontal="center"/>
    </xf>
    <xf numFmtId="0" fontId="1" fillId="0" borderId="0" xfId="0" applyFont="1" applyFill="1" applyBorder="1" applyAlignment="1">
      <alignment horizontal="center"/>
    </xf>
    <xf numFmtId="0" fontId="1" fillId="0" borderId="0" xfId="0" applyFont="1" applyAlignment="1">
      <alignment/>
    </xf>
    <xf numFmtId="1" fontId="0" fillId="0" borderId="0" xfId="0" applyNumberFormat="1" applyAlignment="1">
      <alignment horizontal="center"/>
    </xf>
    <xf numFmtId="0" fontId="1" fillId="2" borderId="0" xfId="0" applyFont="1" applyFill="1" applyAlignment="1">
      <alignment horizontal="center"/>
    </xf>
    <xf numFmtId="0" fontId="1" fillId="2" borderId="0" xfId="0" applyFont="1" applyFill="1" applyBorder="1" applyAlignment="1">
      <alignment horizontal="center"/>
    </xf>
    <xf numFmtId="0" fontId="0" fillId="2" borderId="0" xfId="0" applyFill="1" applyAlignment="1">
      <alignment/>
    </xf>
    <xf numFmtId="0" fontId="0" fillId="2" borderId="0" xfId="0" applyFill="1" applyBorder="1" applyAlignment="1">
      <alignment/>
    </xf>
    <xf numFmtId="3" fontId="0" fillId="2" borderId="0" xfId="0" applyNumberFormat="1" applyFill="1" applyBorder="1" applyAlignment="1">
      <alignment/>
    </xf>
    <xf numFmtId="0" fontId="0" fillId="3" borderId="0" xfId="0" applyFill="1" applyAlignment="1">
      <alignment/>
    </xf>
    <xf numFmtId="1" fontId="0" fillId="3" borderId="0" xfId="0" applyNumberFormat="1" applyFont="1" applyFill="1" applyBorder="1" applyAlignment="1">
      <alignment/>
    </xf>
    <xf numFmtId="2" fontId="0" fillId="3" borderId="0" xfId="0" applyNumberFormat="1" applyFont="1" applyFill="1" applyBorder="1" applyAlignment="1">
      <alignment/>
    </xf>
    <xf numFmtId="0" fontId="10" fillId="0" borderId="0" xfId="0" applyFont="1" applyFill="1" applyBorder="1" applyAlignment="1">
      <alignment horizontal="center" vertical="center"/>
    </xf>
    <xf numFmtId="0" fontId="12" fillId="0" borderId="0" xfId="0" applyFont="1" applyFill="1" applyBorder="1" applyAlignment="1" applyProtection="1">
      <alignment horizontal="center" vertical="center"/>
      <protection locked="0"/>
    </xf>
    <xf numFmtId="0" fontId="11" fillId="0" borderId="0" xfId="0" applyFont="1" applyFill="1" applyBorder="1" applyAlignment="1" applyProtection="1">
      <alignment horizontal="center" vertical="center"/>
      <protection/>
    </xf>
    <xf numFmtId="165" fontId="4" fillId="0" borderId="0" xfId="0" applyNumberFormat="1"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0" xfId="0" applyFont="1" applyFill="1" applyBorder="1" applyAlignment="1" applyProtection="1">
      <alignment horizontal="center" vertical="center" wrapText="1"/>
      <protection/>
    </xf>
    <xf numFmtId="167" fontId="11" fillId="0" borderId="1" xfId="0" applyNumberFormat="1" applyFont="1" applyBorder="1" applyAlignment="1">
      <alignment horizontal="center" vertical="center"/>
    </xf>
    <xf numFmtId="167" fontId="11" fillId="0" borderId="2" xfId="0" applyNumberFormat="1" applyFont="1" applyBorder="1" applyAlignment="1">
      <alignment horizontal="center" vertical="center"/>
    </xf>
    <xf numFmtId="0" fontId="0" fillId="0" borderId="0" xfId="0" applyAlignment="1">
      <alignment wrapText="1"/>
    </xf>
    <xf numFmtId="167" fontId="11" fillId="0" borderId="3" xfId="0" applyNumberFormat="1" applyFont="1" applyBorder="1" applyAlignment="1">
      <alignment horizontal="center" vertical="center"/>
    </xf>
    <xf numFmtId="167" fontId="11" fillId="0" borderId="4" xfId="0" applyNumberFormat="1" applyFont="1" applyBorder="1" applyAlignment="1">
      <alignment horizontal="center" vertical="center"/>
    </xf>
    <xf numFmtId="0" fontId="0" fillId="0" borderId="5" xfId="0" applyBorder="1" applyAlignment="1">
      <alignment/>
    </xf>
    <xf numFmtId="0" fontId="0" fillId="0" borderId="6" xfId="0" applyBorder="1" applyAlignment="1">
      <alignment/>
    </xf>
    <xf numFmtId="3" fontId="0" fillId="0" borderId="0" xfId="0" applyNumberFormat="1" applyAlignment="1">
      <alignment/>
    </xf>
    <xf numFmtId="3" fontId="0" fillId="0" borderId="7" xfId="0" applyNumberFormat="1" applyBorder="1" applyAlignment="1">
      <alignment/>
    </xf>
    <xf numFmtId="3" fontId="0" fillId="0" borderId="8" xfId="0" applyNumberFormat="1" applyBorder="1" applyAlignment="1">
      <alignment/>
    </xf>
    <xf numFmtId="3" fontId="0" fillId="0" borderId="0" xfId="0" applyNumberFormat="1" applyAlignment="1">
      <alignment horizontal="center"/>
    </xf>
    <xf numFmtId="3" fontId="0" fillId="0" borderId="0" xfId="0" applyNumberFormat="1" applyAlignment="1">
      <alignment horizontal="left"/>
    </xf>
    <xf numFmtId="1" fontId="0" fillId="3" borderId="0" xfId="0" applyNumberFormat="1" applyFont="1" applyFill="1" applyAlignment="1">
      <alignment/>
    </xf>
    <xf numFmtId="165" fontId="0" fillId="3" borderId="0" xfId="0" applyNumberFormat="1" applyFont="1" applyFill="1" applyAlignment="1">
      <alignment horizontal="center"/>
    </xf>
    <xf numFmtId="3" fontId="11" fillId="0" borderId="0" xfId="0" applyNumberFormat="1" applyFont="1" applyFill="1" applyBorder="1" applyAlignment="1">
      <alignment horizontal="center" vertical="center"/>
    </xf>
    <xf numFmtId="3" fontId="11" fillId="0" borderId="0" xfId="0" applyNumberFormat="1" applyFont="1" applyFill="1" applyBorder="1" applyAlignment="1" quotePrefix="1">
      <alignment horizontal="center" vertical="center"/>
    </xf>
    <xf numFmtId="0" fontId="8"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13" fillId="0" borderId="0" xfId="0" applyFont="1" applyFill="1" applyBorder="1" applyAlignment="1">
      <alignment vertical="center" wrapText="1"/>
    </xf>
    <xf numFmtId="0" fontId="8" fillId="0" borderId="0" xfId="0" applyFont="1" applyFill="1" applyBorder="1" applyAlignment="1">
      <alignment vertical="center" wrapText="1"/>
    </xf>
    <xf numFmtId="0" fontId="14" fillId="4" borderId="9" xfId="0" applyFont="1" applyFill="1" applyBorder="1" applyAlignment="1">
      <alignment horizontal="center" vertical="center" wrapText="1"/>
    </xf>
    <xf numFmtId="0" fontId="14" fillId="4" borderId="10" xfId="0" applyFont="1" applyFill="1" applyBorder="1" applyAlignment="1">
      <alignment horizontal="center" vertical="center" wrapText="1"/>
    </xf>
    <xf numFmtId="0" fontId="0" fillId="0" borderId="0" xfId="0" applyAlignment="1">
      <alignment horizontal="left" wrapText="1"/>
    </xf>
    <xf numFmtId="0" fontId="14"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167" fontId="11" fillId="0" borderId="0" xfId="0" applyNumberFormat="1" applyFont="1" applyBorder="1" applyAlignment="1">
      <alignment horizontal="center" vertical="center"/>
    </xf>
    <xf numFmtId="167" fontId="11" fillId="0" borderId="11" xfId="0" applyNumberFormat="1" applyFont="1" applyBorder="1" applyAlignment="1">
      <alignment horizontal="center" vertical="center"/>
    </xf>
    <xf numFmtId="0" fontId="3" fillId="0" borderId="0" xfId="0" applyFont="1" applyFill="1" applyBorder="1" applyAlignment="1" applyProtection="1">
      <alignment horizontal="center" vertical="center" wrapText="1"/>
      <protection/>
    </xf>
    <xf numFmtId="0" fontId="3" fillId="0" borderId="0" xfId="0" applyFont="1" applyFill="1" applyBorder="1" applyAlignment="1">
      <alignment horizontal="center" vertical="center" wrapText="1"/>
    </xf>
    <xf numFmtId="0" fontId="11" fillId="0" borderId="0" xfId="0" applyFont="1" applyFill="1" applyBorder="1" applyAlignment="1">
      <alignment horizontal="center" vertical="center"/>
    </xf>
    <xf numFmtId="0" fontId="11" fillId="0" borderId="0" xfId="0" applyFont="1" applyFill="1" applyBorder="1" applyAlignment="1" applyProtection="1">
      <alignment horizontal="center" vertical="center" wrapText="1"/>
      <protection/>
    </xf>
    <xf numFmtId="0" fontId="11" fillId="0" borderId="2" xfId="0" applyFont="1" applyBorder="1" applyAlignment="1">
      <alignment horizontal="center" vertical="center" wrapText="1"/>
    </xf>
    <xf numFmtId="165" fontId="11" fillId="0" borderId="3" xfId="0" applyNumberFormat="1" applyFont="1" applyFill="1" applyBorder="1" applyAlignment="1">
      <alignment horizontal="center" vertical="center"/>
    </xf>
    <xf numFmtId="165" fontId="11" fillId="0" borderId="4" xfId="0" applyNumberFormat="1" applyFont="1" applyFill="1" applyBorder="1" applyAlignment="1">
      <alignment horizontal="center" vertical="center"/>
    </xf>
    <xf numFmtId="0" fontId="3" fillId="5" borderId="12" xfId="0" applyFont="1" applyFill="1" applyBorder="1" applyAlignment="1">
      <alignment horizontal="center" vertical="center" wrapText="1"/>
    </xf>
    <xf numFmtId="0" fontId="4" fillId="4" borderId="13" xfId="0" applyFont="1" applyFill="1" applyBorder="1" applyAlignment="1">
      <alignment horizontal="center" vertical="center" wrapText="1"/>
    </xf>
    <xf numFmtId="0" fontId="4" fillId="4" borderId="10" xfId="0" applyFont="1" applyFill="1" applyBorder="1" applyAlignment="1">
      <alignment horizontal="center" vertical="center" wrapText="1"/>
    </xf>
    <xf numFmtId="0" fontId="3" fillId="5" borderId="14" xfId="0" applyFont="1" applyFill="1" applyBorder="1" applyAlignment="1" applyProtection="1">
      <alignment horizontal="center" vertical="center" wrapText="1"/>
      <protection/>
    </xf>
    <xf numFmtId="0" fontId="4" fillId="3" borderId="15" xfId="0" applyFont="1" applyFill="1" applyBorder="1" applyAlignment="1">
      <alignment horizontal="center" vertical="center" wrapText="1"/>
    </xf>
    <xf numFmtId="0" fontId="11" fillId="0" borderId="16" xfId="0" applyFont="1" applyBorder="1" applyAlignment="1">
      <alignment horizontal="center" vertical="center" wrapText="1"/>
    </xf>
    <xf numFmtId="0" fontId="3" fillId="5" borderId="17" xfId="0" applyFont="1" applyFill="1" applyBorder="1" applyAlignment="1" applyProtection="1">
      <alignment horizontal="center" vertical="center" wrapText="1"/>
      <protection/>
    </xf>
    <xf numFmtId="0" fontId="11" fillId="0" borderId="18" xfId="0" applyFont="1" applyBorder="1" applyAlignment="1">
      <alignment horizontal="center" vertical="center" wrapText="1"/>
    </xf>
    <xf numFmtId="0" fontId="4" fillId="2" borderId="19" xfId="0" applyFont="1" applyFill="1" applyBorder="1" applyAlignment="1">
      <alignment horizontal="center" vertical="center" wrapText="1"/>
    </xf>
    <xf numFmtId="0" fontId="4" fillId="3" borderId="1" xfId="0" applyFont="1" applyFill="1" applyBorder="1" applyAlignment="1" applyProtection="1">
      <alignment horizontal="center" vertical="center" wrapText="1"/>
      <protection locked="0"/>
    </xf>
    <xf numFmtId="165" fontId="4" fillId="0" borderId="0" xfId="0" applyNumberFormat="1" applyFont="1" applyFill="1" applyBorder="1" applyAlignment="1">
      <alignment horizontal="center" vertical="center"/>
    </xf>
    <xf numFmtId="165" fontId="4" fillId="0" borderId="11" xfId="0" applyNumberFormat="1" applyFont="1" applyFill="1" applyBorder="1" applyAlignment="1">
      <alignment horizontal="center" vertical="center"/>
    </xf>
    <xf numFmtId="0" fontId="1" fillId="2" borderId="0" xfId="0" applyFont="1" applyFill="1" applyBorder="1" applyAlignment="1">
      <alignment horizontal="center"/>
    </xf>
    <xf numFmtId="0" fontId="8" fillId="4" borderId="20" xfId="0" applyFont="1" applyFill="1" applyBorder="1" applyAlignment="1">
      <alignment horizontal="center" vertical="center" wrapText="1"/>
    </xf>
    <xf numFmtId="0" fontId="8" fillId="4" borderId="21" xfId="0" applyFont="1" applyFill="1" applyBorder="1" applyAlignment="1">
      <alignment horizontal="center" vertical="center" wrapText="1"/>
    </xf>
    <xf numFmtId="0" fontId="8" fillId="4" borderId="22" xfId="0" applyFont="1" applyFill="1" applyBorder="1" applyAlignment="1">
      <alignment horizontal="center" vertical="center" wrapText="1"/>
    </xf>
    <xf numFmtId="0" fontId="8" fillId="4" borderId="20" xfId="0" applyFont="1" applyFill="1" applyBorder="1" applyAlignment="1">
      <alignment horizontal="center" vertical="center"/>
    </xf>
    <xf numFmtId="0" fontId="8" fillId="4" borderId="22" xfId="0" applyFont="1" applyFill="1" applyBorder="1" applyAlignment="1">
      <alignment horizontal="center" vertical="center"/>
    </xf>
    <xf numFmtId="0" fontId="13" fillId="6" borderId="23" xfId="0" applyFont="1"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4" fillId="3" borderId="9" xfId="0" applyFont="1" applyFill="1" applyBorder="1" applyAlignment="1">
      <alignment horizontal="center" vertical="center"/>
    </xf>
    <xf numFmtId="0" fontId="4" fillId="3" borderId="10" xfId="0" applyFont="1" applyFill="1" applyBorder="1" applyAlignment="1">
      <alignment horizontal="center" vertical="center"/>
    </xf>
    <xf numFmtId="0" fontId="8" fillId="5" borderId="20" xfId="0" applyFont="1" applyFill="1" applyBorder="1" applyAlignment="1">
      <alignment horizontal="center" vertical="center"/>
    </xf>
    <xf numFmtId="0" fontId="8" fillId="5" borderId="22" xfId="0" applyFont="1" applyFill="1" applyBorder="1" applyAlignment="1">
      <alignment horizontal="center"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3.png" /><Relationship Id="rId3"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294</xdr:row>
      <xdr:rowOff>95250</xdr:rowOff>
    </xdr:from>
    <xdr:to>
      <xdr:col>9</xdr:col>
      <xdr:colOff>200025</xdr:colOff>
      <xdr:row>436</xdr:row>
      <xdr:rowOff>19050</xdr:rowOff>
    </xdr:to>
    <xdr:sp>
      <xdr:nvSpPr>
        <xdr:cNvPr id="1" name="TextBox 8"/>
        <xdr:cNvSpPr txBox="1">
          <a:spLocks noChangeArrowheads="1"/>
        </xdr:cNvSpPr>
      </xdr:nvSpPr>
      <xdr:spPr>
        <a:xfrm>
          <a:off x="257175" y="47967900"/>
          <a:ext cx="5429250" cy="22917150"/>
        </a:xfrm>
        <a:prstGeom prst="rect">
          <a:avLst/>
        </a:prstGeom>
        <a:solidFill>
          <a:srgbClr val="FFFFFF"/>
        </a:solidFill>
        <a:ln w="38100" cmpd="dbl">
          <a:solidFill>
            <a:srgbClr val="000000"/>
          </a:solidFill>
          <a:headEnd type="none"/>
          <a:tailEnd type="none"/>
        </a:ln>
      </xdr:spPr>
      <xdr:txBody>
        <a:bodyPr vertOverflow="clip" wrap="square"/>
        <a:p>
          <a:pPr algn="l">
            <a:defRPr/>
          </a:pPr>
          <a:r>
            <a:rPr lang="en-US" cap="none" sz="1400" b="1" i="0" u="none" baseline="0">
              <a:latin typeface="Arial"/>
              <a:ea typeface="Arial"/>
              <a:cs typeface="Arial"/>
            </a:rPr>
            <a:t> 3.  DISTRIBUTION INFORMATION </a:t>
          </a:r>
          <a:r>
            <a:rPr lang="en-US" cap="none" sz="1400" b="0" i="0" u="none" baseline="0">
              <a:latin typeface="Arial"/>
              <a:ea typeface="Arial"/>
              <a:cs typeface="Arial"/>
            </a:rPr>
            <a:t> </a:t>
          </a:r>
          <a:r>
            <a:rPr lang="en-US" cap="none" sz="1000" b="0" i="0" u="none" baseline="0">
              <a:latin typeface="Arial"/>
              <a:ea typeface="Arial"/>
              <a:cs typeface="Arial"/>
            </a:rPr>
            <a:t>
This file consists of one Excel spreadsheet. This product may be distributed with proper attribution and if it is unchanged.
</a:t>
          </a:r>
          <a:r>
            <a:rPr lang="en-US" cap="none" sz="1000" b="0" i="0" u="none" baseline="0">
              <a:solidFill>
                <a:srgbClr val="FF0000"/>
              </a:solidFill>
              <a:latin typeface="Wingdings"/>
              <a:ea typeface="Wingdings"/>
              <a:cs typeface="Wingdings"/>
            </a:rPr>
            <a:t>vvvvvvvvvvvvvvvvvvvvvvvvvvvvvvvvvv</a:t>
          </a:r>
          <a:r>
            <a:rPr lang="en-US" cap="none" sz="1000" b="0" i="0" u="none" baseline="0">
              <a:latin typeface="Arial"/>
              <a:ea typeface="Arial"/>
              <a:cs typeface="Arial"/>
            </a:rPr>
            <a:t>
 </a:t>
          </a:r>
          <a:r>
            <a:rPr lang="en-US" cap="none" sz="1400" b="0" i="0" u="none" baseline="0">
              <a:latin typeface="Arial"/>
              <a:ea typeface="Arial"/>
              <a:cs typeface="Arial"/>
            </a:rPr>
            <a:t>4</a:t>
          </a:r>
          <a:r>
            <a:rPr lang="en-US" cap="none" sz="1400" b="1" i="0" u="none" baseline="0">
              <a:latin typeface="Arial"/>
              <a:ea typeface="Arial"/>
              <a:cs typeface="Arial"/>
            </a:rPr>
            <a:t>.  AUTHOR NOTES </a:t>
          </a:r>
          <a:r>
            <a:rPr lang="en-US" cap="none" sz="1000" b="1" i="0" u="none" baseline="0">
              <a:latin typeface="Arial"/>
              <a:ea typeface="Arial"/>
              <a:cs typeface="Arial"/>
            </a:rPr>
            <a:t> </a:t>
          </a:r>
          <a:r>
            <a:rPr lang="en-US" cap="none" sz="1000" b="0" i="0" u="none" baseline="0">
              <a:latin typeface="Arial"/>
              <a:ea typeface="Arial"/>
              <a:cs typeface="Arial"/>
            </a:rPr>
            <a:t>
The groundwater recharge methodology (Charles and others, 1993) was developed in the early 1990s and applies only to New Jersey. It can be downloaded at:
   http://www.njgeology.org/pricelst/gsreport/gsr32.pdf
A spreadsheet implementing the method of Charles and others (1993) is available for downloading from the NJGS website as Digital Geodata Series product DGS 99-2 (Hoffman, 1999b).  
      http://www.njgeology.org/index.html 
A manual describing in detail the methodology (Hoffman and Canace, 2004) is available from the DEP's Office of Constituent Services. It can also be downloaded at:
    http://www.njgeology.org/pricelst/ofreport/ofr04-1.pdf
A Frequently Asked Question list (Hoffman, 2009) is available for downloading at:
   http://www.njgeology.org/enviroed/infocirc/nitratedilutionFAQ.pdf
Paper copies of these reports are available. More information on ordering paper paper copies is at:
            http://zeus//pricelst/pubsinfo.htm
Please report any errors in this spreadsheet to the authors.  
Check the NJGS website for possible additional information.  
      http://www.njgeology.org/index.html  
</a:t>
          </a:r>
          <a:r>
            <a:rPr lang="en-US" cap="none" sz="1000" b="0" i="0" u="none" baseline="0">
              <a:solidFill>
                <a:srgbClr val="FF0000"/>
              </a:solidFill>
              <a:latin typeface="Wingdings"/>
              <a:ea typeface="Wingdings"/>
              <a:cs typeface="Wingdings"/>
            </a:rPr>
            <a:t>vvvvvvvvvvvvvvvvvvvvvvvvvvvvvvvvvv</a:t>
          </a:r>
          <a:r>
            <a:rPr lang="en-US" cap="none" sz="1000" b="0" i="0" u="none" baseline="0">
              <a:latin typeface="Arial"/>
              <a:ea typeface="Arial"/>
              <a:cs typeface="Arial"/>
            </a:rPr>
            <a:t>
</a:t>
          </a:r>
          <a:r>
            <a:rPr lang="en-US" cap="none" sz="1400" b="1" i="0" u="none" baseline="0">
              <a:latin typeface="Arial"/>
              <a:ea typeface="Arial"/>
              <a:cs typeface="Arial"/>
            </a:rPr>
            <a:t>5. Version History</a:t>
          </a:r>
          <a:r>
            <a:rPr lang="en-US" cap="none" sz="1000" b="0" i="0" u="none" baseline="0">
              <a:latin typeface="Arial"/>
              <a:ea typeface="Arial"/>
              <a:cs typeface="Arial"/>
            </a:rPr>
            <a:t>
Version 0.1 was made available to the Division of Watershed Management in January 2007, versions 0.2 and 0.3 in February 2007. These were internal drafts and not released publically.
Version 1.0 includes some minor formatting changes. It also excludes Hudson and Essex Counties as options in the 'Mun &amp; HUC11s' worksheet. It was made available to the public in April 2007. 
Version 1.1 was released in November, 2008. This version estimates the total amount of land in each HUC11 and municipality and how much of this land is estimated to support groundwater recharge.
Version 2.0 was prepared in December 2008 for internal DEP review.  It was not released publically.
Version 2.1 was prepared in January 2009 for internal DEP review.  It was not released publically. This version included areas in each municipality that did not contribute to groundwater recharge and thus could not be modeled by this nitrate carrying capacity model.
Version 3.0 was prepared in July 2009 for public distribution. This version was streamlined to include only those fields which were relevant to the task at hand. The User's Guide was edited to update all references.
</a:t>
          </a:r>
          <a:r>
            <a:rPr lang="en-US" cap="none" sz="1000" b="0" i="0" u="none" baseline="0">
              <a:latin typeface="Arial"/>
              <a:ea typeface="Arial"/>
              <a:cs typeface="Arial"/>
            </a:rPr>
            <a:t>
</a:t>
          </a:r>
          <a:r>
            <a:rPr lang="en-US" cap="none" sz="1000" b="0" i="0" u="none" baseline="0">
              <a:solidFill>
                <a:srgbClr val="FF0000"/>
              </a:solidFill>
              <a:latin typeface="Wingdings"/>
              <a:ea typeface="Wingdings"/>
              <a:cs typeface="Wingdings"/>
            </a:rPr>
            <a:t>vvvvvvvvvvvvvvvvvvvvvvvvvvvvvvvvvv</a:t>
          </a:r>
          <a:r>
            <a:rPr lang="en-US" cap="none" sz="1000" b="0" i="0" u="none" baseline="0">
              <a:latin typeface="Arial"/>
              <a:ea typeface="Arial"/>
              <a:cs typeface="Arial"/>
            </a:rPr>
            <a:t>
</a:t>
          </a:r>
          <a:r>
            <a:rPr lang="en-US" cap="none" sz="1400" b="1" i="0" u="none" baseline="0">
              <a:latin typeface="Arial"/>
              <a:ea typeface="Arial"/>
              <a:cs typeface="Arial"/>
            </a:rPr>
            <a:t>6.  REFERENCES  </a:t>
          </a:r>
          <a:r>
            <a:rPr lang="en-US" cap="none" sz="1000" b="0" i="0" u="none" baseline="0">
              <a:latin typeface="Arial"/>
              <a:ea typeface="Arial"/>
              <a:cs typeface="Arial"/>
            </a:rPr>
            <a:t>
Charles, E.G., Behroozi, Cyrus, Schooley, Jack and Hoffman, J.L., 1993, A method for evaluating ground-water-recharge areas in New Jersey: N.J. Geological Survey Report GSR-32, Trenton, 95p.  
Cohen, Sandra, 1997, Draft statewide watershed management framework document for the State of New Jersey: N.J. Department of Environmental Protection, Office of Environmental Planning, Trenton, N.J., 78p.
Ellis, W.H. and Price, C.V., 1995, Development of a 14-digit hydrologic coding scheme and boundary data set for New Jersey: U.S. Geological Survey Water-Resource Investigations Report 95-4134, 1 plate, scale 1:250,000.
ESRI, 2006, GIS Dictionary: Environmental Systems Research Institute, Inc. (ESRI), Redlands, CA, http://support.esri.com/index.cfm?fa=knowledgebase.gisDictionary.gateway 
French, M.A., 2002,  Ground-Water Recharge for New Jersey: New Jersey Geological Survey Digital Geodata Series DGS02-3, Trenton, available online at http://www.njgeology.org/geodata/dgs02-3.htm.
Hoffman, J.L., 1999, Ground-water recharge calculations for New Jersey, spreadsheet: N.J. Geological Survey Digital Geodata Series DGS 99-2, Trenton, available online at http://www.njgeology.org/geodata/dgs99-2.htm.
Hoffman, J.L., 2000, NJDEP 11-digit hydrologic unit code delineations for New Jersey (DEPHUC11): spatial data set on file with the NJDEP Bureau of Geographical Information Systems' web page, http://www.nj.gov/dep/gis/.
Hoffman, J.L., 2009, Nitrate dilution model: frequently asked questions: N.J. Geological Survey Information Circular, 4p
Hoffman, J.L. and Canace, R.J., 2004, A recharge-based nitrate-dilution model for New Jersey: N.J. Geological Survey Open-File Report 04-1, 27p.  
Hoffman, J.L. and French, M.A., 2008, Ground-water recharge in the New Jersey Highlands Region: N.J. Geological Survey Open-File Report 08-1, 18p.
New Jersey Department of Environmental Protection, 2003, NJDEP municipality boundaries for the State of New Jersey: spatial data set on file with the NJDEP Bureau of Geographical Information Systems' web page, http://www.nj.gov/dep/gis/. 
Seaber, P.R., Kapinos, F.P., and Knapp, G.L., 1987, Hydrologic Unit Maps: U.S. Geological Survey Water-Supply Paper 2294, 63 p.
Thornthwaite, C.W., and Mather, J.R., 1957, Instructions and tables for computing potential evapotranspiration and the water balance: Publications in Climatology, v.10, no. 3, p. 185-311
Trela, J.J. and Douglas, L.A., 1978, Soils, septic systems and carrying capacity in the New Jersey Pine Barrens:  paper presented at the First Annual Pine Barrens Research Conference, Atlantic City, May 22, 1978,  34p. 
Yoshioka, G.A., and Mather, J.R., 1967, The influence of site and exposure on evapotranspiration: Publications in Climatology, v. 20, no. 2, p. 253-266
</a:t>
          </a:r>
          <a:r>
            <a:rPr lang="en-US" cap="none" sz="1000" b="0" i="0" u="none" baseline="0">
              <a:solidFill>
                <a:srgbClr val="FF0000"/>
              </a:solidFill>
              <a:latin typeface="Wingdings"/>
              <a:ea typeface="Wingdings"/>
              <a:cs typeface="Wingdings"/>
            </a:rPr>
            <a:t>vvvvvvvvvvvvvvvvvvvvvvvvvvvvvvvvvv</a:t>
          </a:r>
          <a:r>
            <a:rPr lang="en-US" cap="none" sz="1000" b="0" i="0" u="none" baseline="0">
              <a:latin typeface="Arial"/>
              <a:ea typeface="Arial"/>
              <a:cs typeface="Arial"/>
            </a:rPr>
            <a:t>
</a:t>
          </a:r>
          <a:r>
            <a:rPr lang="en-US" cap="none" sz="1400" b="1" i="0" u="none" baseline="0">
              <a:latin typeface="Arial"/>
              <a:ea typeface="Arial"/>
              <a:cs typeface="Arial"/>
            </a:rPr>
            <a:t>7. EPIGRAM</a:t>
          </a:r>
          <a:r>
            <a:rPr lang="en-US" cap="none" sz="1200" b="1" i="0" u="none" baseline="0">
              <a:latin typeface="Arial"/>
              <a:ea typeface="Arial"/>
              <a:cs typeface="Arial"/>
            </a:rPr>
            <a:t>
</a:t>
          </a:r>
          <a:r>
            <a:rPr lang="en-US" cap="none" sz="1000" b="0" i="0" u="none" baseline="0">
              <a:latin typeface="Arial"/>
              <a:ea typeface="Arial"/>
              <a:cs typeface="Arial"/>
            </a:rPr>
            <a:t>
Water is the most critical resource issue of our life-time and our children's lifetime.  The health of our waters is the principal measure of how we live on the land
--- Luna Leopold
The grass is always greener over the septic tank.
--- Erma Bombeck
</a:t>
          </a:r>
          <a:r>
            <a:rPr lang="en-US" cap="none" sz="1200" b="1" i="0" u="none" baseline="0">
              <a:latin typeface="Arial"/>
              <a:ea typeface="Arial"/>
              <a:cs typeface="Arial"/>
            </a:rPr>
            <a:t>
</a:t>
          </a:r>
          <a:r>
            <a:rPr lang="en-US" cap="none" sz="1000" b="0" i="0" u="none" baseline="0">
              <a:solidFill>
                <a:srgbClr val="FF0000"/>
              </a:solidFill>
              <a:latin typeface="Wingdings"/>
              <a:ea typeface="Wingdings"/>
              <a:cs typeface="Wingdings"/>
            </a:rPr>
            <a:t>vvvvvvvvvvvvvvvvvvvvvvvvvvvvvvvvvv</a:t>
          </a:r>
        </a:p>
      </xdr:txBody>
    </xdr:sp>
    <xdr:clientData/>
  </xdr:twoCellAnchor>
  <xdr:twoCellAnchor>
    <xdr:from>
      <xdr:col>0</xdr:col>
      <xdr:colOff>257175</xdr:colOff>
      <xdr:row>6</xdr:row>
      <xdr:rowOff>142875</xdr:rowOff>
    </xdr:from>
    <xdr:to>
      <xdr:col>9</xdr:col>
      <xdr:colOff>247650</xdr:colOff>
      <xdr:row>124</xdr:row>
      <xdr:rowOff>85725</xdr:rowOff>
    </xdr:to>
    <xdr:sp>
      <xdr:nvSpPr>
        <xdr:cNvPr id="2" name="TextBox 9"/>
        <xdr:cNvSpPr txBox="1">
          <a:spLocks noChangeArrowheads="1"/>
        </xdr:cNvSpPr>
      </xdr:nvSpPr>
      <xdr:spPr>
        <a:xfrm>
          <a:off x="257175" y="1381125"/>
          <a:ext cx="5476875" cy="19050000"/>
        </a:xfrm>
        <a:prstGeom prst="rect">
          <a:avLst/>
        </a:prstGeom>
        <a:solidFill>
          <a:srgbClr val="FFFFFF"/>
        </a:solidFill>
        <a:ln w="38100" cmpd="dbl">
          <a:solidFill>
            <a:srgbClr val="000000"/>
          </a:solidFill>
          <a:headEnd type="none"/>
          <a:tailEnd type="none"/>
        </a:ln>
      </xdr:spPr>
      <xdr:txBody>
        <a:bodyPr vertOverflow="clip" wrap="square"/>
        <a:p>
          <a:pPr algn="l">
            <a:defRPr/>
          </a:pPr>
          <a:r>
            <a:rPr lang="en-US" cap="none" sz="1400" b="1" i="0" u="none" baseline="0">
              <a:latin typeface="Arial"/>
              <a:ea typeface="Arial"/>
              <a:cs typeface="Arial"/>
            </a:rPr>
            <a:t>1. IDENTIFICATION INFORMATION  </a:t>
          </a:r>
          <a:r>
            <a:rPr lang="en-US" cap="none" sz="1000" b="0" i="0" u="none" baseline="0">
              <a:latin typeface="Arial"/>
              <a:ea typeface="Arial"/>
              <a:cs typeface="Arial"/>
            </a:rPr>
            <a:t>
</a:t>
          </a:r>
          <a:r>
            <a:rPr lang="en-US" cap="none" sz="1000" b="1" i="0" u="none" baseline="0">
              <a:solidFill>
                <a:srgbClr val="000000"/>
              </a:solidFill>
              <a:latin typeface="Arial"/>
              <a:ea typeface="Arial"/>
              <a:cs typeface="Arial"/>
            </a:rPr>
            <a:t>1.1 CITATION  </a:t>
          </a:r>
          <a:r>
            <a:rPr lang="en-US" cap="none" sz="1000" b="0" i="0" u="none" baseline="0">
              <a:solidFill>
                <a:srgbClr val="000000"/>
              </a:solidFill>
              <a:latin typeface="Arial"/>
              <a:ea typeface="Arial"/>
              <a:cs typeface="Arial"/>
            </a:rPr>
            <a:t>
Hoffman, J.L. and French, M.A., 2009,  A Recharge-Based HUC11-Scale Nitrate-Carrying-Capacity Planning Tool for New Jersey, MS Excel Workbook, version 3.0: N.J. Geological Survey, Trenton.
</a:t>
          </a:r>
          <a:r>
            <a:rPr lang="en-US" cap="none" sz="1000" b="1" i="0" u="none" baseline="0">
              <a:solidFill>
                <a:srgbClr val="000000"/>
              </a:solidFill>
              <a:latin typeface="Arial"/>
              <a:ea typeface="Arial"/>
              <a:cs typeface="Arial"/>
            </a:rPr>
            <a:t>1.2 DESCRIPTION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1.2.1 ABSTRACT  </a:t>
          </a:r>
          <a:r>
            <a:rPr lang="en-US" cap="none" sz="1000" b="0" i="0" u="none" baseline="0">
              <a:solidFill>
                <a:srgbClr val="000000"/>
              </a:solidFill>
              <a:latin typeface="Arial"/>
              <a:ea typeface="Arial"/>
              <a:cs typeface="Arial"/>
            </a:rPr>
            <a:t>
Nitrate (NO3) is a constituent found in the effluent from individual on-site wastewater disposal systems (septic tanks.) Ensuring that nitrate concentrations in groundwater do not exceed targets should be one goal when planning or reviewing proposed developments that will use septic tanks. The method presented here combines a model of nitrate dilution (based on Trela and Douglas, 1978) with one of groundwater recharge on a HUC11 basis (based on Charles and others, 2003). The goal is a HUC11-scale planning exercise to estimate region-average lot sizes needed to provide enough recharge to dilute nitrate to a specified target. This method is intended to be a guide for estimating the impact of nitrate from septic tanks on HUC11-scale groundwater quality.   
This workbook is designed to be used in a municipality-oriented process. The user designates the county and municipality. The worksheet presents those HUC11s that drain the municipality. The user also specifies the population density (expressed as people per home) and a nitrate target. The worksheet uses this information, along with the previously-calculated HUC11-average groundwater recharge, to estimate the average land area needed (in acres per septic system) to generate enough recharge to dilute the nitrogen coming out of the septic systems to the specified standard. 
The nitrate dilution model is based on the work of Trela and Douglas (1978).  Their model required inputs of per capita water demand, residents per household, nitrate concentration in effluent, recharge on the lot, and nitrate groundwater target. This approach was modified by Hoffman and Canace (2004) to require estimates of residents per household, net per capita NO3 loading rate from the septic tank, and nitrate target (Hoffman, 2009). 
The New Jersey Geological Survey's (NJGS) method for estimating groundwater recharge (Charles and others, 1993) is a water-budget approach applicable only to New Jersey. It requires knowledge of the municipality, soil, land use. With these four variables it can estimate groundwater recharge. This method was used to generate an average groundwater recharge rate for each HUC11.
Some of the HUC11s along the Atlantic Coast, Newark Bay and Delaware River show very low recharge values. This translates into very large lot sizes. These HUC11s are primarily urbanized areas, open water or wetlands. The low recharge values on the few remaining open lots are being applied to the entire HUC11. It is unlikely that a septic system is appropriate for these specific HUC11s so these anomalous values are not a practical problem. The NJGS supplies GIS coverages of detailed recharge information on a county basis that can be analyzed to determine why the average groundwater recharge in these HUC11s are seemingly out of place. These coverages are at http://www.njgeology.org/geodata/dgs02-3.htm.
The Division of Watershed Management can provide guidance on the appropriate nitrate target. 
This workbook in intended to apply to unsewered areas. It is not for use in Hudson and Essex Counties.
</a:t>
          </a:r>
          <a:r>
            <a:rPr lang="en-US" cap="none" sz="1000" b="1" i="0" u="none" baseline="0">
              <a:solidFill>
                <a:srgbClr val="000000"/>
              </a:solidFill>
              <a:latin typeface="Arial"/>
              <a:ea typeface="Arial"/>
              <a:cs typeface="Arial"/>
            </a:rPr>
            <a:t>1.2.2. LIST OF FILES AND BRIEF DESCRIPTION </a:t>
          </a:r>
          <a:r>
            <a:rPr lang="en-US" cap="none" sz="1000" b="0" i="0" u="none" baseline="0">
              <a:solidFill>
                <a:srgbClr val="000000"/>
              </a:solidFill>
              <a:latin typeface="Arial"/>
              <a:ea typeface="Arial"/>
              <a:cs typeface="Arial"/>
            </a:rPr>
            <a:t>
HUC11_NO3_CC_PLANNING_TOOL_v3.0.XLS is an MS Excel workbook which contains the calculations necessary for solving the modified Trela-Douglas nitrate dilution and NJGS groundwater recharge models.
This Excel workbook contains 2 worksheets:  
User's Guide - This worksheet.  
Model V3.0 - A worksheet in which the user uses a pull down list to specify a county and municipailty, and then enters a population density (people per home) and a nitrate target (mg/l). The worksheet then list all of the HUC11s in that municipality. For each HUC11 it provides the HUC11-wide average annual recharge rate and the size of a lot necessary to capture enough recharge to dilute the anticipated nitrate loading to the specified standard. 
</a:t>
          </a:r>
          <a:r>
            <a:rPr lang="en-US" cap="none" sz="1000" b="1" i="0" u="none" baseline="0">
              <a:solidFill>
                <a:srgbClr val="000000"/>
              </a:solidFill>
              <a:latin typeface="Arial"/>
              <a:ea typeface="Arial"/>
              <a:cs typeface="Arial"/>
            </a:rPr>
            <a:t>1.2.3.  LIST OF KEYWORDS </a:t>
          </a:r>
          <a:r>
            <a:rPr lang="en-US" cap="none" sz="1000" b="0" i="0" u="none" baseline="0">
              <a:solidFill>
                <a:srgbClr val="000000"/>
              </a:solidFill>
              <a:latin typeface="Arial"/>
              <a:ea typeface="Arial"/>
              <a:cs typeface="Arial"/>
            </a:rPr>
            <a:t>
nitrate, dilution, septic tanks, recharge, dilution model, groundwater recharge, HUC11, carrying capacity, New Jersey 
</a:t>
          </a:r>
          <a:r>
            <a:rPr lang="en-US" cap="none" sz="1000" b="1" i="0" u="none" baseline="0">
              <a:solidFill>
                <a:srgbClr val="000000"/>
              </a:solidFill>
              <a:latin typeface="Arial"/>
              <a:ea typeface="Arial"/>
              <a:cs typeface="Arial"/>
            </a:rPr>
            <a:t>1.3.  GEOGRAPHIC EXTENT </a:t>
          </a:r>
          <a:r>
            <a:rPr lang="en-US" cap="none" sz="1000" b="0" i="0" u="none" baseline="0">
              <a:solidFill>
                <a:srgbClr val="000000"/>
              </a:solidFill>
              <a:latin typeface="Arial"/>
              <a:ea typeface="Arial"/>
              <a:cs typeface="Arial"/>
            </a:rPr>
            <a:t>
State of New Jersey  
</a:t>
          </a:r>
          <a:r>
            <a:rPr lang="en-US" cap="none" sz="1000" b="1" i="0" u="none" baseline="0">
              <a:solidFill>
                <a:srgbClr val="000000"/>
              </a:solidFill>
              <a:latin typeface="Arial"/>
              <a:ea typeface="Arial"/>
              <a:cs typeface="Arial"/>
            </a:rPr>
            <a:t>1.4.  CONTACT INFORMATION </a:t>
          </a:r>
          <a:r>
            <a:rPr lang="en-US" cap="none" sz="1000" b="0" i="0" u="none" baseline="0">
              <a:solidFill>
                <a:srgbClr val="000000"/>
              </a:solidFill>
              <a:latin typeface="Arial"/>
              <a:ea typeface="Arial"/>
              <a:cs typeface="Arial"/>
            </a:rPr>
            <a:t> 
For information on how the NJDEP applies the nitrate carrying-capacity methodology, along with guidance on the nitrate target, contact:
Barbara Hirst, Bureau Chief
Bureau of Environmental Analysis &amp; Restoration
Division of Watershed Management
New Jersey Department of Environmental Protection 
PO Box 402
Trenton, NJ  08625
phone: (609) 633-1441
email: Barbara.Hirst@dep.state.nj.us
http://www.nj.gov/dep/watershedmgt/
For information on the Excel workbook, the underlying nitrate-dilution model, or the groundwater recharge methodology contact:
Jeffrey L. Hoffman, Research Scientist 
Mark A. French, GIS Specialist
New Jersey Geological Survey
Land Use Management
New Jersey Department of Environmental Protection 
PO Box 427 
Trenton, NJ  08625 
phone: (609) 984-6587 
email: Jeffrey.L.Hoffman@dep.state.nj.us         
          Mark.French@dep.state.nj.us
http://www.njgeology.org
</a:t>
          </a:r>
          <a:r>
            <a:rPr lang="en-US" cap="none" sz="1000" b="0" i="0" u="none" baseline="0">
              <a:latin typeface="Arial"/>
              <a:ea typeface="Arial"/>
              <a:cs typeface="Arial"/>
            </a:rPr>
            <a:t>
</a:t>
          </a:r>
          <a:r>
            <a:rPr lang="en-US" cap="none" sz="1000" b="0" i="0" u="none" baseline="0">
              <a:solidFill>
                <a:srgbClr val="FF0000"/>
              </a:solidFill>
              <a:latin typeface="Wingdings"/>
              <a:ea typeface="Wingdings"/>
              <a:cs typeface="Wingdings"/>
            </a:rPr>
            <a:t>vvvvvvvvvvvvvvvvvvvvvvvvvvvvvvvvvv</a:t>
          </a:r>
        </a:p>
      </xdr:txBody>
    </xdr:sp>
    <xdr:clientData/>
  </xdr:twoCellAnchor>
  <xdr:twoCellAnchor>
    <xdr:from>
      <xdr:col>0</xdr:col>
      <xdr:colOff>238125</xdr:colOff>
      <xdr:row>0</xdr:row>
      <xdr:rowOff>133350</xdr:rowOff>
    </xdr:from>
    <xdr:to>
      <xdr:col>9</xdr:col>
      <xdr:colOff>200025</xdr:colOff>
      <xdr:row>5</xdr:row>
      <xdr:rowOff>76200</xdr:rowOff>
    </xdr:to>
    <xdr:sp>
      <xdr:nvSpPr>
        <xdr:cNvPr id="3" name="TextBox 10"/>
        <xdr:cNvSpPr txBox="1">
          <a:spLocks noChangeArrowheads="1"/>
        </xdr:cNvSpPr>
      </xdr:nvSpPr>
      <xdr:spPr>
        <a:xfrm>
          <a:off x="238125" y="133350"/>
          <a:ext cx="5448300" cy="1019175"/>
        </a:xfrm>
        <a:prstGeom prst="rect">
          <a:avLst/>
        </a:prstGeom>
        <a:solidFill>
          <a:srgbClr val="FFFFFF"/>
        </a:solidFill>
        <a:ln w="38100" cmpd="dbl">
          <a:solidFill>
            <a:srgbClr val="000000"/>
          </a:solidFill>
          <a:headEnd type="none"/>
          <a:tailEnd type="none"/>
        </a:ln>
      </xdr:spPr>
      <xdr:txBody>
        <a:bodyPr vertOverflow="clip" wrap="square"/>
        <a:p>
          <a:pPr algn="ctr">
            <a:defRPr/>
          </a:pPr>
          <a:r>
            <a:rPr lang="en-US" cap="none" sz="1200" b="1" i="0" u="none" baseline="0">
              <a:latin typeface="Arial"/>
              <a:ea typeface="Arial"/>
              <a:cs typeface="Arial"/>
            </a:rPr>
            <a:t>A Recharge-Based HUC11-Scale Nitrate-Carrying-Capacity Planning Tool for New Jersey,  MS Excel Workbook, version 3.0
User's Guide</a:t>
          </a:r>
        </a:p>
      </xdr:txBody>
    </xdr:sp>
    <xdr:clientData/>
  </xdr:twoCellAnchor>
  <xdr:twoCellAnchor>
    <xdr:from>
      <xdr:col>0</xdr:col>
      <xdr:colOff>228600</xdr:colOff>
      <xdr:row>125</xdr:row>
      <xdr:rowOff>66675</xdr:rowOff>
    </xdr:from>
    <xdr:to>
      <xdr:col>9</xdr:col>
      <xdr:colOff>209550</xdr:colOff>
      <xdr:row>293</xdr:row>
      <xdr:rowOff>47625</xdr:rowOff>
    </xdr:to>
    <xdr:sp>
      <xdr:nvSpPr>
        <xdr:cNvPr id="4" name="TextBox 11"/>
        <xdr:cNvSpPr txBox="1">
          <a:spLocks noChangeArrowheads="1"/>
        </xdr:cNvSpPr>
      </xdr:nvSpPr>
      <xdr:spPr>
        <a:xfrm>
          <a:off x="228600" y="20574000"/>
          <a:ext cx="5467350" cy="27184350"/>
        </a:xfrm>
        <a:prstGeom prst="rect">
          <a:avLst/>
        </a:prstGeom>
        <a:solidFill>
          <a:srgbClr val="FFFFFF"/>
        </a:solidFill>
        <a:ln w="38100" cmpd="dbl">
          <a:solidFill>
            <a:srgbClr val="000000"/>
          </a:solidFill>
          <a:headEnd type="none"/>
          <a:tailEnd type="none"/>
        </a:ln>
      </xdr:spPr>
      <xdr:txBody>
        <a:bodyPr vertOverflow="clip" wrap="square"/>
        <a:p>
          <a:pPr algn="l">
            <a:defRPr/>
          </a:pPr>
          <a:r>
            <a:rPr lang="en-US" cap="none" sz="1400" b="1" i="0" u="none" baseline="0">
              <a:latin typeface="Arial"/>
              <a:ea typeface="Arial"/>
              <a:cs typeface="Arial"/>
            </a:rPr>
            <a:t>2. DATA SOURCES &amp; PROCESS DESCRIPTION</a:t>
          </a:r>
          <a:r>
            <a:rPr lang="en-US" cap="none" sz="1000" b="0" i="0" u="none" baseline="0">
              <a:latin typeface="Arial"/>
              <a:ea typeface="Arial"/>
              <a:cs typeface="Arial"/>
            </a:rPr>
            <a:t>
</a:t>
          </a:r>
          <a:r>
            <a:rPr lang="en-US" cap="none" sz="1000" b="1" i="0" u="none" baseline="0">
              <a:latin typeface="Arial"/>
              <a:ea typeface="Arial"/>
              <a:cs typeface="Arial"/>
            </a:rPr>
            <a:t>2.1 Municipalities and HUC11s
</a:t>
          </a:r>
          <a:r>
            <a:rPr lang="en-US" cap="none" sz="1000" b="0" i="0" u="none" baseline="0">
              <a:latin typeface="Arial"/>
              <a:ea typeface="Arial"/>
              <a:cs typeface="Arial"/>
            </a:rPr>
            <a:t>The worksheet 'Model v3.0' allows the user to specify a county and municipality. The worksheet then presents the HUC11s that drain the specified municipality.</a:t>
          </a:r>
          <a:r>
            <a:rPr lang="en-US" cap="none" sz="1000" b="1" i="0" u="none" baseline="0">
              <a:latin typeface="Arial"/>
              <a:ea typeface="Arial"/>
              <a:cs typeface="Arial"/>
            </a:rPr>
            <a:t>
2.1.1 Municipality coverage
</a:t>
          </a:r>
          <a:r>
            <a:rPr lang="en-US" cap="none" sz="1000" b="0" i="0" u="none" baseline="0">
              <a:latin typeface="Arial"/>
              <a:ea typeface="Arial"/>
              <a:cs typeface="Arial"/>
            </a:rPr>
            <a:t>A GIS coverage of New Jersey municipalities is available for downloading from the DEP's Geographic Information System website (NJDEP, 2003).</a:t>
          </a:r>
          <a:r>
            <a:rPr lang="en-US" cap="none" sz="1000" b="1" i="0" u="none" baseline="0">
              <a:latin typeface="Arial"/>
              <a:ea typeface="Arial"/>
              <a:cs typeface="Arial"/>
            </a:rPr>
            <a:t>
2.1.2. HUC11 coverage
</a:t>
          </a:r>
          <a:r>
            <a:rPr lang="en-US" cap="none" sz="1000" b="0" i="0" u="none" baseline="0">
              <a:latin typeface="Arial"/>
              <a:ea typeface="Arial"/>
              <a:cs typeface="Arial"/>
            </a:rPr>
            <a:t>
The United States Geologic Survey divided the United States into twenty one regional watersheds (Seaber  and Knapp, 1987). Each regional watershed is given a two-digit hydrologic unit code (HUC2). Each regional watershed is then subdivided into sub-regional watersheds. Each sub-region watershed is coded by adding as a suffix an additional two-digit code to the original two digits resulting in a four digit code. This is explained in more detail on the U.S. Geological Survey's web site:
     http://water.usgs.gov/GIS/huc.html
Each subdivision is in turn subdivided into smaller areas based on natural watershed boundaries leading to accounting units, cataloging units, watersheds and subwatersheds. At each subdivision additional numbers are tacked onto the end of the code, leading to six digits (for accounting unit watersheds), eight digits (for cataloging unit watersheds), eleven digits (for watersheds) or fourteen digits (for subwatersheds). As an informal practice the various levels of nested watersheds are called simply HUC2, HUC4, HUC6, HUC8, HUC11 or HUC14 watersheds.
The HUC2, HUC4, HUC6 and HUC8 watershed are defined on a national basis (Seaber  and Knapp, 1987). The HUC11 and HUC14 watersheds are defined on a local basis and have been done so in New Jersey by Ellis and Price (1995).  The HUC11s and HUC14s were reevaluated in 2000 and some slight modifications made (Bob Schopp, US Geological Survey, oral communication, 2002). 
Digital coverages of HUC2, HUC4, HUC6 and HUC8 watersheds in the United States are available from the U.S. Geological Survey's National Atlas web page:
    http://www-atlas.usgs.gov/atlasftp.html
Digital coverages of HUC11 and HUC14 watersheds in New Jersey are available from the 
Geographical Information System webpage of the NJ Department of Environmental Protection:
    http://www.nj.gov/dep/gis/
</a:t>
          </a:r>
          <a:r>
            <a:rPr lang="en-US" cap="none" sz="1000" b="1" i="0" u="none" baseline="0">
              <a:latin typeface="Arial"/>
              <a:ea typeface="Arial"/>
              <a:cs typeface="Arial"/>
            </a:rPr>
            <a:t>
2.1.3. Process description
</a:t>
          </a:r>
          <a:r>
            <a:rPr lang="en-US" cap="none" sz="1000" b="0" i="0" u="none" baseline="0">
              <a:latin typeface="Arial"/>
              <a:ea typeface="Arial"/>
              <a:cs typeface="Arial"/>
            </a:rPr>
            <a:t>The municipality and HUC11 coverages were intersected using ArcView 3.3 GIS software to create a new coverage with a single polygon for every unique municipality-HUC11 combination. The data table of the new coverage was then imported into an Excel workbook in order to calculate percentage of each municipality in each HUC11. 
</a:t>
          </a:r>
          <a:r>
            <a:rPr lang="en-US" cap="none" sz="1000" b="1" i="0" u="none" baseline="0">
              <a:latin typeface="Arial"/>
              <a:ea typeface="Arial"/>
              <a:cs typeface="Arial"/>
            </a:rPr>
            <a:t>2.1.4. Elimination of Hudson and Essex Counties</a:t>
          </a:r>
          <a:r>
            <a:rPr lang="en-US" cap="none" sz="1000" b="0" i="0" u="none" baseline="0">
              <a:latin typeface="Arial"/>
              <a:ea typeface="Arial"/>
              <a:cs typeface="Arial"/>
            </a:rPr>
            <a:t>
The soil coverages are not available for Hudson and Essex Counties. Thus the NO3 CC planning tool cannot be used for these counties. To prevent any misleading results these counties cannot be specified in the pull down menu in the 'Model v3.0' worksheet. Some HUC11s include land both inside and outside these two counties. For these HUC11s the average recharge values are based on areas outside of these two counties.
</a:t>
          </a:r>
          <a:r>
            <a:rPr lang="en-US" cap="none" sz="1000" b="1" i="0" u="none" baseline="0">
              <a:latin typeface="Arial"/>
              <a:ea typeface="Arial"/>
              <a:cs typeface="Arial"/>
            </a:rPr>
            <a:t>
2.2. NO3 CC Planning Tool
</a:t>
          </a:r>
          <a:r>
            <a:rPr lang="en-US" cap="none" sz="1000" b="0" i="0" u="none" baseline="0">
              <a:latin typeface="Arial"/>
              <a:ea typeface="Arial"/>
              <a:cs typeface="Arial"/>
            </a:rPr>
            <a:t>
The worksheet 'Model v3.0' uses estimates of HUC11-wide average-annual groundwater recharge, along with nitrate loading estimates, to calculate the area needed to generate enough recharge to dilute the nitrate to a specified standard.</a:t>
          </a:r>
          <a:r>
            <a:rPr lang="en-US" cap="none" sz="1000" b="1" i="0" u="none" baseline="0">
              <a:latin typeface="Arial"/>
              <a:ea typeface="Arial"/>
              <a:cs typeface="Arial"/>
            </a:rPr>
            <a:t>
2.2.1 HUC11 Groundwater Recharge Process description
</a:t>
          </a:r>
          <a:r>
            <a:rPr lang="en-US" cap="none" sz="1000" b="0" i="0" u="none" baseline="0">
              <a:latin typeface="Arial"/>
              <a:ea typeface="Arial"/>
              <a:cs typeface="Arial"/>
            </a:rPr>
            <a:t>This workbook uses an average groundwater recharge value for each HUC11. These values were derived by applying the methodology developed by Charles and others (1993). An Excel workbook for applying this methodology to individual parcels of land is given by Hoffman (1999).
The New Jersey Geological Survey's (NJGS) method for estimating groundwater recharge (Charles and others, 1993) is a water-budget approach applicable only to New Jersey. It requires knowledge of the municipality, soil, land use, and basin factor. With these four variables it can estimate groundwater recharge on a particular site. This method was used to generate an average groundwater recharge rate for each HUC11.
State-wide recharge was developed by following the methodology from GSR-32, "A Method for Evaluating Ground-Water-Recharge Areas in New Jersey" (Charles and others, 1993). Soil and land use/land cover (LULC) coverages  were combined for each of the 19 counties with current soil maps. (This process excluded Essex and Hudson Counties because no soil maps were available. NRCS has since compiled a soil map for Essex County (2004) but has dropped plans to develop on for Hudson Co. due to the highly urbanized nature of the county. Recharge estimates for Essex Co. have not yet been developed.) 
Once the soils were combined with the LULC, recharge factors and constants were determined using Appendix 5 of GSR-32 (Charles and others, 1993). Climate factors were determined for each soil/LULC polygon in each county and WMA using the Zonal Statistics command in ArcGIS Spatial Analyst. This command overlays the grid on a zone coverage, in this case, each individual polygon was designated a zone. Summary statistics (count, min, max, mean, std. dev., &amp; sum) are calculated for each zone from the number of grid cell centroids (The geometric center of a polygon, or the center of area) that fall in that zone. The zonal average was assigned as each polygon's climate factor. 
The climate-factor raster was generated using 40 interstate climatological stations- 32 from New Jersey as listed in GSR-32 and 8 from New York, Pennsylvania and Delaware (Hoffman and French, 2008). Precipitation data from all 40 stations was compiled. Evapotranspiration was generated using the Thornwaite-Mather (1957) method and the Yoshioka and Mather (1967) empirical adjustment as described in Appendix 7 of GSR-32 (Charles and others, 1993). These data were then used to determine climate factors for each of the 40 climatological stations. Once the climate factors were generated, the values were used to interpolate a raster or surface using the spline function of the ArcGIS Spatial Analyst. Spline interpolation is a method in which cell values are estimated using a mathematical function that minimizes overall surface curvature, resulting in a smooth surface that passes exactly through the input points (ESRI, 2006). This replaces the municipality-based climate factors because it more precisely models the continuous nature of precipitation and evapotranspiration over the state. 
After the climate factors for each polygon were assigned and hydric soils, wetlands and urbanized areas were eliminated,  groundwater recharge estimates were calculated using the recharge equation from GSR-32: 
     Recharge = (Climate Factor * Recharge Factor) - Recharge Constant 
                                                                           (Charles and others, 1993)
After which, the estimates were ranked based on natural breaks in the volumetric data as described "Volumetric-recharge classification" of Section III, Classifying and Ranking Ground-Water Recharge Areas of GSR-32 (Charles and others, 1993). 
The statewide groundwater recharge coverage was generated by combining all of the WMA recharge coverages into one coverage. The recharge was then ranked as described above, using natural breaks in the volumetric data. </a:t>
          </a:r>
          <a:r>
            <a:rPr lang="en-US" cap="none" sz="1000" b="1" i="0" u="none" baseline="0">
              <a:latin typeface="Arial"/>
              <a:ea typeface="Arial"/>
              <a:cs typeface="Arial"/>
            </a:rPr>
            <a:t>
2.2.2. Nitrate carrying-capacity calculations
</a:t>
          </a:r>
          <a:r>
            <a:rPr lang="en-US" cap="none" sz="1000" b="0" i="0" u="none" baseline="0">
              <a:latin typeface="Arial"/>
              <a:ea typeface="Arial"/>
              <a:cs typeface="Arial"/>
            </a:rPr>
            <a:t>The nitrate dilution model builds on the work of Trela and Douglas (1978).  Their model required inputs of per capita water demand, residents per household, nitrate concentration in effluent, recharge on the lot, and nitrate groundwater target. This approach was modified by Hoffman and Canace (2004)  to require estimates of residents per household, net per capita NO3 loading rate from the septic tank, and nitrate target. The revised model also used the NJGS' groundwater recharge methodology (Charles and others, 1993) to estimate site-specific average annual recharge. 
As a HUC11 planning tool the Hoffman and Canace (2004) tool has been revised to use HUC11-average recharge values. This approach makes the following assumptions:</a:t>
          </a:r>
          <a:r>
            <a:rPr lang="en-US" cap="none" sz="1000" b="1" i="0" u="none" baseline="0">
              <a:latin typeface="Arial"/>
              <a:ea typeface="Arial"/>
              <a:cs typeface="Arial"/>
            </a:rPr>
            <a:t>
</a:t>
          </a:r>
          <a:r>
            <a:rPr lang="en-US" cap="none" sz="1000" b="0" i="0" u="none" baseline="0">
              <a:latin typeface="Arial"/>
              <a:ea typeface="Arial"/>
              <a:cs typeface="Arial"/>
            </a:rPr>
            <a:t>
</a:t>
          </a:r>
          <a:r>
            <a:rPr lang="en-US" cap="none" sz="1600" b="0" i="0" u="none" baseline="0">
              <a:latin typeface="Wingdings"/>
              <a:ea typeface="Wingdings"/>
              <a:cs typeface="Wingdings"/>
            </a:rPr>
            <a:t>Ø</a:t>
          </a:r>
          <a:r>
            <a:rPr lang="en-US" cap="none" sz="1000" b="0" i="0" u="none" baseline="0">
              <a:latin typeface="Wingdings"/>
              <a:ea typeface="Wingdings"/>
              <a:cs typeface="Wingdings"/>
            </a:rPr>
            <a:t> </a:t>
          </a:r>
          <a:r>
            <a:rPr lang="en-US" cap="none" sz="1000" b="0" i="0" u="none" baseline="0">
              <a:latin typeface="Arial"/>
              <a:ea typeface="Arial"/>
              <a:cs typeface="Arial"/>
            </a:rPr>
            <a:t>As a lot is developed the increase in impervious surface does not cause a decrease in groundwater recharge. This is consistent with the DEP's new stormwater regulations which require that new development have no net impact on recharge rates.
</a:t>
          </a:r>
          <a:r>
            <a:rPr lang="en-US" cap="none" sz="1600" b="0" i="0" u="none" baseline="0">
              <a:latin typeface="Wingdings"/>
              <a:ea typeface="Wingdings"/>
              <a:cs typeface="Wingdings"/>
            </a:rPr>
            <a:t>Ø</a:t>
          </a:r>
          <a:r>
            <a:rPr lang="en-US" cap="none" sz="1000" b="0" i="0" u="none" baseline="0">
              <a:latin typeface="Wingdings"/>
              <a:ea typeface="Wingdings"/>
              <a:cs typeface="Wingdings"/>
            </a:rPr>
            <a:t> </a:t>
          </a:r>
          <a:r>
            <a:rPr lang="en-US" cap="none" sz="1000" b="0" i="0" u="none" baseline="0">
              <a:latin typeface="Arial"/>
              <a:ea typeface="Arial"/>
              <a:cs typeface="Arial"/>
            </a:rPr>
            <a:t>All of the lot supplies recharge.
</a:t>
          </a:r>
          <a:r>
            <a:rPr lang="en-US" cap="none" sz="1600" b="0" i="0" u="none" baseline="0">
              <a:latin typeface="Wingdings"/>
              <a:ea typeface="Wingdings"/>
              <a:cs typeface="Wingdings"/>
            </a:rPr>
            <a:t>Ø</a:t>
          </a:r>
          <a:r>
            <a:rPr lang="en-US" cap="none" sz="1000" b="0" i="0" u="none" baseline="0">
              <a:latin typeface="Wingdings"/>
              <a:ea typeface="Wingdings"/>
              <a:cs typeface="Wingdings"/>
            </a:rPr>
            <a:t> </a:t>
          </a:r>
          <a:r>
            <a:rPr lang="en-US" cap="none" sz="1000" b="0" i="0" u="none" baseline="0">
              <a:latin typeface="Arial"/>
              <a:ea typeface="Arial"/>
              <a:cs typeface="Arial"/>
            </a:rPr>
            <a:t>The specified nitrate target is what the average impact of additional development will have. On lots with greater than average recharge the nitrate impacts from a septic tank may be diluted, on average, to a lower value than the target. On lots with less than average the nitrate may be diluted to a value greater than the target. However, over the entire HUC11 the net impact should be equivalent to the specified target.
This workbook cannot be used to estimate the nitrate concentration at any specific time downgradient of a specific septic tank. It is designed to be a planning tool to estimate the net impact of nitrate coming out of a number of tanks on groundwater quality.
</a:t>
          </a:r>
          <a:r>
            <a:rPr lang="en-US" cap="none" sz="1000" b="1" i="0" u="none" baseline="0">
              <a:latin typeface="Arial"/>
              <a:ea typeface="Arial"/>
              <a:cs typeface="Arial"/>
            </a:rPr>
            <a:t>2.3. NECESSARY SOFTWARE SETUP</a:t>
          </a:r>
          <a:r>
            <a:rPr lang="en-US" cap="none" sz="1000" b="0" i="0" u="none" baseline="0">
              <a:latin typeface="Arial"/>
              <a:ea typeface="Arial"/>
              <a:cs typeface="Arial"/>
            </a:rPr>
            <a:t>  
This spreadsheet was developed using the EXCEL spreadsheet software. Use of brand, commercial or trade names is for identification purposes only and does not constitute endorsement by the New Jersey Geological Survey.   
</a:t>
          </a:r>
          <a:r>
            <a:rPr lang="en-US" cap="none" sz="1000" b="0" i="0" u="none" baseline="0">
              <a:solidFill>
                <a:srgbClr val="FF0000"/>
              </a:solidFill>
              <a:latin typeface="Wingdings"/>
              <a:ea typeface="Wingdings"/>
              <a:cs typeface="Wingdings"/>
            </a:rPr>
            <a:t>vvvvvvvvvvvvvvvvvvvvvvvvvvvvvvvvvv</a:t>
          </a:r>
        </a:p>
      </xdr:txBody>
    </xdr:sp>
    <xdr:clientData/>
  </xdr:twoCellAnchor>
  <xdr:twoCellAnchor editAs="oneCell">
    <xdr:from>
      <xdr:col>4</xdr:col>
      <xdr:colOff>314325</xdr:colOff>
      <xdr:row>444</xdr:row>
      <xdr:rowOff>19050</xdr:rowOff>
    </xdr:from>
    <xdr:to>
      <xdr:col>6</xdr:col>
      <xdr:colOff>504825</xdr:colOff>
      <xdr:row>452</xdr:row>
      <xdr:rowOff>123825</xdr:rowOff>
    </xdr:to>
    <xdr:pic>
      <xdr:nvPicPr>
        <xdr:cNvPr id="5" name="Picture 15"/>
        <xdr:cNvPicPr preferRelativeResize="1">
          <a:picLocks noChangeAspect="1"/>
        </xdr:cNvPicPr>
      </xdr:nvPicPr>
      <xdr:blipFill>
        <a:blip r:embed="rId1"/>
        <a:stretch>
          <a:fillRect/>
        </a:stretch>
      </xdr:blipFill>
      <xdr:spPr>
        <a:xfrm>
          <a:off x="2752725" y="72180450"/>
          <a:ext cx="1409700" cy="1400175"/>
        </a:xfrm>
        <a:prstGeom prst="rect">
          <a:avLst/>
        </a:prstGeom>
        <a:noFill/>
        <a:ln w="9525" cmpd="sng">
          <a:noFill/>
        </a:ln>
      </xdr:spPr>
    </xdr:pic>
    <xdr:clientData/>
  </xdr:twoCellAnchor>
  <xdr:twoCellAnchor editAs="oneCell">
    <xdr:from>
      <xdr:col>0</xdr:col>
      <xdr:colOff>0</xdr:colOff>
      <xdr:row>443</xdr:row>
      <xdr:rowOff>152400</xdr:rowOff>
    </xdr:from>
    <xdr:to>
      <xdr:col>3</xdr:col>
      <xdr:colOff>28575</xdr:colOff>
      <xdr:row>456</xdr:row>
      <xdr:rowOff>114300</xdr:rowOff>
    </xdr:to>
    <xdr:pic>
      <xdr:nvPicPr>
        <xdr:cNvPr id="6" name="Picture 16"/>
        <xdr:cNvPicPr preferRelativeResize="1">
          <a:picLocks noChangeAspect="1"/>
        </xdr:cNvPicPr>
      </xdr:nvPicPr>
      <xdr:blipFill>
        <a:blip r:embed="rId2"/>
        <a:stretch>
          <a:fillRect/>
        </a:stretch>
      </xdr:blipFill>
      <xdr:spPr>
        <a:xfrm>
          <a:off x="0" y="72151875"/>
          <a:ext cx="1857375" cy="2066925"/>
        </a:xfrm>
        <a:prstGeom prst="rect">
          <a:avLst/>
        </a:prstGeom>
        <a:noFill/>
        <a:ln w="9525" cmpd="sng">
          <a:noFill/>
        </a:ln>
      </xdr:spPr>
    </xdr:pic>
    <xdr:clientData/>
  </xdr:twoCellAnchor>
  <xdr:twoCellAnchor editAs="oneCell">
    <xdr:from>
      <xdr:col>7</xdr:col>
      <xdr:colOff>9525</xdr:colOff>
      <xdr:row>443</xdr:row>
      <xdr:rowOff>133350</xdr:rowOff>
    </xdr:from>
    <xdr:to>
      <xdr:col>9</xdr:col>
      <xdr:colOff>38100</xdr:colOff>
      <xdr:row>451</xdr:row>
      <xdr:rowOff>76200</xdr:rowOff>
    </xdr:to>
    <xdr:pic>
      <xdr:nvPicPr>
        <xdr:cNvPr id="7" name="Picture 17"/>
        <xdr:cNvPicPr preferRelativeResize="1">
          <a:picLocks noChangeAspect="1"/>
        </xdr:cNvPicPr>
      </xdr:nvPicPr>
      <xdr:blipFill>
        <a:blip r:embed="rId3"/>
        <a:stretch>
          <a:fillRect/>
        </a:stretch>
      </xdr:blipFill>
      <xdr:spPr>
        <a:xfrm>
          <a:off x="4276725" y="72132825"/>
          <a:ext cx="1247775" cy="12382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219075</xdr:colOff>
      <xdr:row>7</xdr:row>
      <xdr:rowOff>104775</xdr:rowOff>
    </xdr:from>
    <xdr:to>
      <xdr:col>11</xdr:col>
      <xdr:colOff>200025</xdr:colOff>
      <xdr:row>19</xdr:row>
      <xdr:rowOff>19050</xdr:rowOff>
    </xdr:to>
    <xdr:sp>
      <xdr:nvSpPr>
        <xdr:cNvPr id="1" name="TextBox 1"/>
        <xdr:cNvSpPr txBox="1">
          <a:spLocks noChangeArrowheads="1"/>
        </xdr:cNvSpPr>
      </xdr:nvSpPr>
      <xdr:spPr>
        <a:xfrm>
          <a:off x="8629650" y="2343150"/>
          <a:ext cx="4838700" cy="3800475"/>
        </a:xfrm>
        <a:prstGeom prst="rect">
          <a:avLst/>
        </a:prstGeom>
        <a:solidFill>
          <a:srgbClr val="CCFFFF"/>
        </a:solidFill>
        <a:ln w="19050" cmpd="sng">
          <a:solidFill>
            <a:srgbClr val="000000"/>
          </a:solidFill>
          <a:headEnd type="none"/>
          <a:tailEnd type="none"/>
        </a:ln>
      </xdr:spPr>
      <xdr:txBody>
        <a:bodyPr vertOverflow="clip" wrap="square" lIns="91440" tIns="45720" rIns="91440" bIns="45720"/>
        <a:p>
          <a:pPr algn="l">
            <a:defRPr/>
          </a:pPr>
          <a:r>
            <a:rPr lang="en-US" cap="none" sz="1200" b="1" i="0" u="none" baseline="0">
              <a:latin typeface="Arial"/>
              <a:ea typeface="Arial"/>
              <a:cs typeface="Arial"/>
            </a:rPr>
            <a:t>                             </a:t>
          </a:r>
          <a:r>
            <a:rPr lang="en-US" cap="none" sz="1200" b="1" i="0" u="sng" baseline="0">
              <a:latin typeface="Arial"/>
              <a:ea typeface="Arial"/>
              <a:cs typeface="Arial"/>
            </a:rPr>
            <a:t>Instructions</a:t>
          </a:r>
          <a:r>
            <a:rPr lang="en-US" cap="none" sz="1200" b="0" i="0" u="none" baseline="0">
              <a:latin typeface="Arial"/>
              <a:ea typeface="Arial"/>
              <a:cs typeface="Arial"/>
            </a:rPr>
            <a:t>
1) In the County &amp; Municipality box click on the green box.  Use the drop down menu to specify the county and municipality. 
2) The Average Recharge column updates automatically. 
3) Input the popluation density and nitrate target in the appropriate green boxes. </a:t>
          </a:r>
          <a:r>
            <a:rPr lang="en-US" cap="none" sz="1200" b="1" i="0" u="none" baseline="0">
              <a:latin typeface="Arial"/>
              <a:ea typeface="Arial"/>
              <a:cs typeface="Arial"/>
            </a:rPr>
            <a:t>Note that N.J.A.C. 7:15 requires a maximum nitrate target of 2 mg/L and a minimum population density of 3 persons per household, except in the Highlands. Differing standards apply in the Highlands. </a:t>
          </a:r>
          <a:r>
            <a:rPr lang="en-US" cap="none" sz="1200" b="0" i="0" u="none" baseline="0">
              <a:latin typeface="Arial"/>
              <a:ea typeface="Arial"/>
              <a:cs typeface="Arial"/>
            </a:rPr>
            <a:t>
4) The Septic Density column shows the area (assumed to supply recharge at the Average Recharge rate) needed to dilute the input loading of nitrate to the target concentration. This automatically updates based on the data entered in the green boxes.
See the Users Guide worksheet for more information.</a:t>
          </a:r>
          <a:r>
            <a:rPr lang="en-US" cap="none" sz="1000" b="0" i="0" u="none" baseline="0">
              <a:latin typeface="Arial"/>
              <a:ea typeface="Arial"/>
              <a:cs typeface="Arial"/>
            </a:rPr>
            <a:t>
</a:t>
          </a:r>
        </a:p>
      </xdr:txBody>
    </xdr:sp>
    <xdr:clientData/>
  </xdr:twoCellAnchor>
  <xdr:twoCellAnchor>
    <xdr:from>
      <xdr:col>1</xdr:col>
      <xdr:colOff>1104900</xdr:colOff>
      <xdr:row>17</xdr:row>
      <xdr:rowOff>123825</xdr:rowOff>
    </xdr:from>
    <xdr:to>
      <xdr:col>5</xdr:col>
      <xdr:colOff>314325</xdr:colOff>
      <xdr:row>19</xdr:row>
      <xdr:rowOff>209550</xdr:rowOff>
    </xdr:to>
    <xdr:grpSp>
      <xdr:nvGrpSpPr>
        <xdr:cNvPr id="2" name="Group 15"/>
        <xdr:cNvGrpSpPr>
          <a:grpSpLocks/>
        </xdr:cNvGrpSpPr>
      </xdr:nvGrpSpPr>
      <xdr:grpSpPr>
        <a:xfrm>
          <a:off x="1190625" y="5676900"/>
          <a:ext cx="5981700" cy="657225"/>
          <a:chOff x="125" y="596"/>
          <a:chExt cx="628" cy="70"/>
        </a:xfrm>
        <a:solidFill>
          <a:srgbClr val="FFFFFF"/>
        </a:solidFill>
      </xdr:grpSpPr>
      <xdr:sp>
        <xdr:nvSpPr>
          <xdr:cNvPr id="3" name="TextBox 8"/>
          <xdr:cNvSpPr txBox="1">
            <a:spLocks noChangeArrowheads="1"/>
          </xdr:cNvSpPr>
        </xdr:nvSpPr>
        <xdr:spPr>
          <a:xfrm>
            <a:off x="276" y="597"/>
            <a:ext cx="477" cy="69"/>
          </a:xfrm>
          <a:prstGeom prst="rect">
            <a:avLst/>
          </a:prstGeom>
          <a:solidFill>
            <a:srgbClr val="CCFFFF"/>
          </a:solidFill>
          <a:ln w="9525" cmpd="sng">
            <a:noFill/>
          </a:ln>
        </xdr:spPr>
        <xdr:txBody>
          <a:bodyPr vertOverflow="clip" wrap="square"/>
          <a:p>
            <a:pPr algn="l">
              <a:defRPr/>
            </a:pPr>
            <a:r>
              <a:rPr lang="en-US" cap="none" sz="1200" b="0" i="0" u="none" baseline="0">
                <a:latin typeface="Wingdings"/>
                <a:ea typeface="Wingdings"/>
                <a:cs typeface="Wingdings"/>
              </a:rPr>
              <a:t>Ø</a:t>
            </a:r>
            <a:r>
              <a:rPr lang="en-US" cap="none" sz="1200" b="0" i="0" u="none" baseline="0">
                <a:latin typeface="Arial"/>
                <a:ea typeface="Arial"/>
                <a:cs typeface="Arial"/>
              </a:rPr>
              <a:t>This tool is intended for unsewered areas. 
</a:t>
            </a:r>
            <a:r>
              <a:rPr lang="en-US" cap="none" sz="1200" b="0" i="0" u="none" baseline="0">
                <a:latin typeface="Wingdings"/>
                <a:ea typeface="Wingdings"/>
                <a:cs typeface="Wingdings"/>
              </a:rPr>
              <a:t>Ø</a:t>
            </a:r>
            <a:r>
              <a:rPr lang="en-US" cap="none" sz="1200" b="0" i="0" u="none" baseline="0">
                <a:latin typeface="Arial"/>
                <a:ea typeface="Arial"/>
                <a:cs typeface="Arial"/>
              </a:rPr>
              <a:t> This tool is not for use in Hudson and Essex Counties.
</a:t>
            </a:r>
            <a:r>
              <a:rPr lang="en-US" cap="none" sz="1200" b="0" i="0" u="none" baseline="0">
                <a:latin typeface="Wingdings"/>
                <a:ea typeface="Wingdings"/>
                <a:cs typeface="Wingdings"/>
              </a:rPr>
              <a:t>Ø</a:t>
            </a:r>
            <a:r>
              <a:rPr lang="en-US" cap="none" sz="1200" b="0" i="0" u="none" baseline="0">
                <a:latin typeface="Arial"/>
                <a:ea typeface="Arial"/>
                <a:cs typeface="Arial"/>
              </a:rPr>
              <a:t> No estimates of recharge on hydric soils or wetlands.</a:t>
            </a:r>
            <a:r>
              <a:rPr lang="en-US" cap="none" sz="1000" b="0" i="0" u="none" baseline="0">
                <a:latin typeface="Arial"/>
                <a:ea typeface="Arial"/>
                <a:cs typeface="Arial"/>
              </a:rPr>
              <a:t>
</a:t>
            </a:r>
          </a:p>
        </xdr:txBody>
      </xdr:sp>
      <xdr:sp>
        <xdr:nvSpPr>
          <xdr:cNvPr id="4" name="TextBox 9"/>
          <xdr:cNvSpPr txBox="1">
            <a:spLocks noChangeArrowheads="1"/>
          </xdr:cNvSpPr>
        </xdr:nvSpPr>
        <xdr:spPr>
          <a:xfrm>
            <a:off x="125" y="596"/>
            <a:ext cx="156" cy="68"/>
          </a:xfrm>
          <a:prstGeom prst="rect">
            <a:avLst/>
          </a:prstGeom>
          <a:solidFill>
            <a:srgbClr val="CCFFFF"/>
          </a:solidFill>
          <a:ln w="9525" cmpd="sng">
            <a:noFill/>
          </a:ln>
        </xdr:spPr>
        <xdr:txBody>
          <a:bodyPr vertOverflow="clip" wrap="square"/>
          <a:p>
            <a:pPr algn="ctr">
              <a:defRPr/>
            </a:pPr>
            <a:r>
              <a:rPr lang="en-US" cap="none" sz="1200" b="1" i="0" u="none" baseline="0">
                <a:latin typeface="Arial"/>
                <a:ea typeface="Arial"/>
                <a:cs typeface="Arial"/>
              </a:rPr>
              <a:t>
</a:t>
            </a:r>
            <a:r>
              <a:rPr lang="en-US" cap="none" sz="1200" b="1" i="0" u="sng" baseline="0">
                <a:latin typeface="Arial"/>
                <a:ea typeface="Arial"/>
                <a:cs typeface="Arial"/>
              </a:rPr>
              <a:t>Limitations</a:t>
            </a:r>
          </a:p>
        </xdr:txBody>
      </xdr:sp>
      <xdr:sp>
        <xdr:nvSpPr>
          <xdr:cNvPr id="5" name="Rectangle 10"/>
          <xdr:cNvSpPr>
            <a:spLocks/>
          </xdr:cNvSpPr>
        </xdr:nvSpPr>
        <xdr:spPr>
          <a:xfrm>
            <a:off x="125" y="596"/>
            <a:ext cx="628" cy="7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K3:K3"/>
  <sheetViews>
    <sheetView workbookViewId="0" topLeftCell="A1">
      <selection activeCell="L279" sqref="L279"/>
    </sheetView>
  </sheetViews>
  <sheetFormatPr defaultColWidth="9.140625" defaultRowHeight="12.75"/>
  <sheetData>
    <row r="3" ht="33.75">
      <c r="K3" s="3"/>
    </row>
  </sheetData>
  <sheetProtection sheet="1" objects="1" scenarios="1"/>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1:BF1393"/>
  <sheetViews>
    <sheetView tabSelected="1" zoomScale="75" zoomScaleNormal="75" workbookViewId="0" topLeftCell="A1">
      <selection activeCell="G4" sqref="G4"/>
    </sheetView>
  </sheetViews>
  <sheetFormatPr defaultColWidth="9.140625" defaultRowHeight="12.75"/>
  <cols>
    <col min="1" max="1" width="1.28515625" style="0" customWidth="1"/>
    <col min="2" max="2" width="19.140625" style="0" customWidth="1"/>
    <col min="3" max="3" width="51.28125" style="0" customWidth="1"/>
    <col min="4" max="4" width="8.421875" style="0" customWidth="1"/>
    <col min="5" max="5" width="22.7109375" style="0" customWidth="1"/>
    <col min="6" max="6" width="23.28125" style="0" customWidth="1"/>
    <col min="7" max="7" width="9.7109375" style="0" customWidth="1"/>
    <col min="8" max="8" width="24.00390625" style="0" customWidth="1"/>
    <col min="9" max="9" width="14.421875" style="0" customWidth="1"/>
    <col min="10" max="10" width="13.28125" style="0" customWidth="1"/>
    <col min="11" max="11" width="11.421875" style="0" customWidth="1"/>
    <col min="12" max="12" width="11.8515625" style="0" customWidth="1"/>
    <col min="13" max="13" width="15.57421875" style="0" customWidth="1"/>
    <col min="14" max="14" width="13.28125" style="0" customWidth="1"/>
    <col min="15" max="15" width="11.140625" style="0" customWidth="1"/>
    <col min="16" max="16" width="43.140625" style="0" customWidth="1"/>
    <col min="17" max="17" width="17.28125" style="0" customWidth="1"/>
    <col min="18" max="18" width="43.140625" style="0" customWidth="1"/>
    <col min="19" max="19" width="6.00390625" style="0" bestFit="1" customWidth="1"/>
    <col min="21" max="21" width="20.7109375" style="0" bestFit="1" customWidth="1"/>
    <col min="22" max="22" width="20.7109375" style="0" customWidth="1"/>
    <col min="23" max="23" width="29.7109375" style="0" bestFit="1" customWidth="1"/>
    <col min="35" max="35" width="9.140625" style="10" customWidth="1"/>
    <col min="36" max="36" width="41.140625" style="10" bestFit="1" customWidth="1"/>
    <col min="37" max="37" width="12.00390625" style="11" bestFit="1" customWidth="1"/>
    <col min="38" max="38" width="39.57421875" style="11" bestFit="1" customWidth="1"/>
    <col min="39" max="44" width="9.140625" style="11" customWidth="1"/>
    <col min="48" max="48" width="15.00390625" style="13" customWidth="1"/>
    <col min="49" max="49" width="9.140625" style="13" customWidth="1"/>
    <col min="50" max="50" width="40.421875" style="13" bestFit="1" customWidth="1"/>
    <col min="54" max="54" width="9.140625" style="29" customWidth="1"/>
    <col min="57" max="57" width="12.00390625" style="0" bestFit="1" customWidth="1"/>
    <col min="58" max="58" width="40.421875" style="0" bestFit="1" customWidth="1"/>
  </cols>
  <sheetData>
    <row r="1" spans="24:44" ht="6.75" customHeight="1" thickBot="1">
      <c r="X1" t="s">
        <v>1011</v>
      </c>
      <c r="Y1" t="s">
        <v>1012</v>
      </c>
      <c r="Z1" t="s">
        <v>1013</v>
      </c>
      <c r="AA1" t="s">
        <v>1014</v>
      </c>
      <c r="AB1" t="s">
        <v>2593</v>
      </c>
      <c r="AI1" s="8"/>
      <c r="AJ1" s="8"/>
      <c r="AK1" s="68" t="s">
        <v>1843</v>
      </c>
      <c r="AL1" s="68"/>
      <c r="AM1" s="68" t="s">
        <v>1008</v>
      </c>
      <c r="AN1" s="68"/>
      <c r="AO1" s="68"/>
      <c r="AP1" s="68"/>
      <c r="AQ1" s="68"/>
      <c r="AR1" s="68"/>
    </row>
    <row r="2" spans="2:58" ht="45.75" customHeight="1" thickBot="1" thickTop="1">
      <c r="B2" s="74" t="s">
        <v>781</v>
      </c>
      <c r="C2" s="75"/>
      <c r="D2" s="75"/>
      <c r="E2" s="75"/>
      <c r="F2" s="75"/>
      <c r="G2" s="75"/>
      <c r="H2" s="75"/>
      <c r="I2" s="75"/>
      <c r="J2" s="75"/>
      <c r="K2" s="76"/>
      <c r="L2" s="40"/>
      <c r="M2" s="40"/>
      <c r="N2" s="40"/>
      <c r="Q2" t="s">
        <v>2598</v>
      </c>
      <c r="R2" t="s">
        <v>576</v>
      </c>
      <c r="U2" s="6" t="s">
        <v>576</v>
      </c>
      <c r="V2" s="6"/>
      <c r="W2" s="5" t="s">
        <v>1010</v>
      </c>
      <c r="X2" s="4" t="s">
        <v>577</v>
      </c>
      <c r="Y2" s="4" t="s">
        <v>578</v>
      </c>
      <c r="Z2" s="4" t="s">
        <v>579</v>
      </c>
      <c r="AA2" s="4" t="s">
        <v>580</v>
      </c>
      <c r="AB2" s="4" t="s">
        <v>581</v>
      </c>
      <c r="AC2" s="4" t="s">
        <v>1007</v>
      </c>
      <c r="AI2" s="8" t="s">
        <v>2598</v>
      </c>
      <c r="AJ2" s="8" t="s">
        <v>576</v>
      </c>
      <c r="AK2" s="9" t="s">
        <v>1009</v>
      </c>
      <c r="AL2" s="9" t="s">
        <v>1010</v>
      </c>
      <c r="AM2" s="9" t="s">
        <v>577</v>
      </c>
      <c r="AN2" s="9" t="s">
        <v>578</v>
      </c>
      <c r="AO2" s="9" t="s">
        <v>579</v>
      </c>
      <c r="AP2" s="9" t="s">
        <v>580</v>
      </c>
      <c r="AQ2" s="9" t="s">
        <v>581</v>
      </c>
      <c r="AR2" s="9" t="s">
        <v>1007</v>
      </c>
      <c r="AV2" s="14" t="s">
        <v>1843</v>
      </c>
      <c r="AW2" s="15" t="s">
        <v>414</v>
      </c>
      <c r="BA2" s="27" t="s">
        <v>2600</v>
      </c>
      <c r="BB2" s="30">
        <v>4663.6880295</v>
      </c>
      <c r="BE2" s="1"/>
      <c r="BF2" s="1"/>
    </row>
    <row r="3" spans="17:58" ht="14.25" thickBot="1" thickTop="1">
      <c r="Q3" t="s">
        <v>2600</v>
      </c>
      <c r="R3" t="s">
        <v>2601</v>
      </c>
      <c r="S3" s="32"/>
      <c r="T3">
        <v>1</v>
      </c>
      <c r="U3" t="str">
        <f aca="true" t="shared" si="0" ref="U3:U10">+$B$5&amp;T3</f>
        <v>Salem_Pennsville Township1</v>
      </c>
      <c r="V3" t="str">
        <f aca="true" t="shared" si="1" ref="V3:V10">VLOOKUP(+$U3,$AJ$3:$AR$1340,2,FALSE)</f>
        <v>02040206020</v>
      </c>
      <c r="W3" t="str">
        <f aca="true" t="shared" si="2" ref="W3:W10">VLOOKUP(+$U3,$AJ$3:$AR$1340,3,FALSE)</f>
        <v>Pennsville / Penns Grove tribs</v>
      </c>
      <c r="X3" s="7">
        <f aca="true" t="shared" si="3" ref="X3:X10">VLOOKUP(+$U3,$AJ$3:$AR$1340,4,FALSE)</f>
        <v>961.3519463498621</v>
      </c>
      <c r="Y3" s="7">
        <f aca="true" t="shared" si="4" ref="Y3:Y10">VLOOKUP(+$U3,$AJ$3:$AR$1340,5,FALSE)</f>
        <v>786.8452784894398</v>
      </c>
      <c r="Z3" s="7">
        <f aca="true" t="shared" si="5" ref="Z3:Z10">VLOOKUP(+$U3,$AJ$3:$AR$1340,6,FALSE)</f>
        <v>3620.864547589532</v>
      </c>
      <c r="AA3" s="7">
        <f aca="true" t="shared" si="6" ref="AA3:AA10">VLOOKUP(+$U3,$AJ$3:$AR$1340,7,FALSE)</f>
        <v>0</v>
      </c>
      <c r="AB3" s="7">
        <f aca="true" t="shared" si="7" ref="AB3:AB10">VLOOKUP(+$U3,$AJ$3:$AR$1340,8,FALSE)</f>
        <v>1522.0130326675849</v>
      </c>
      <c r="AC3" s="7">
        <f aca="true" t="shared" si="8" ref="AC3:AC10">VLOOKUP(+$U3,$AJ$3:$AR$1340,9,FALSE)</f>
        <v>6891.074805096419</v>
      </c>
      <c r="AI3" s="10" t="s">
        <v>2600</v>
      </c>
      <c r="AJ3" s="10" t="s">
        <v>582</v>
      </c>
      <c r="AK3" s="11" t="s">
        <v>1903</v>
      </c>
      <c r="AL3" s="11" t="s">
        <v>564</v>
      </c>
      <c r="AM3" s="12">
        <v>47.079921602387515</v>
      </c>
      <c r="AN3" s="12">
        <v>16.54131671258035</v>
      </c>
      <c r="AO3" s="12">
        <v>839.8396919191919</v>
      </c>
      <c r="AP3" s="12"/>
      <c r="AQ3" s="12">
        <v>199.47423484848485</v>
      </c>
      <c r="AR3" s="12">
        <v>1102.9351650826445</v>
      </c>
      <c r="AS3" s="29"/>
      <c r="AV3" s="34" t="s">
        <v>1980</v>
      </c>
      <c r="AW3" s="35">
        <v>13.0277</v>
      </c>
      <c r="AX3" s="13" t="s">
        <v>415</v>
      </c>
      <c r="BA3" s="28" t="s">
        <v>2602</v>
      </c>
      <c r="BB3" s="31">
        <v>10067.8040669</v>
      </c>
      <c r="BE3" s="1"/>
      <c r="BF3" s="1"/>
    </row>
    <row r="4" spans="2:58" ht="35.25" customHeight="1">
      <c r="B4" s="79" t="s">
        <v>2596</v>
      </c>
      <c r="C4" s="80"/>
      <c r="E4" s="56" t="s">
        <v>2410</v>
      </c>
      <c r="F4" s="59" t="s">
        <v>2594</v>
      </c>
      <c r="H4" s="62" t="s">
        <v>2411</v>
      </c>
      <c r="Q4" t="s">
        <v>2602</v>
      </c>
      <c r="R4" t="s">
        <v>2603</v>
      </c>
      <c r="S4" s="32"/>
      <c r="T4">
        <v>2</v>
      </c>
      <c r="U4" t="str">
        <f t="shared" si="0"/>
        <v>Salem_Pennsville Township2</v>
      </c>
      <c r="V4" t="str">
        <f t="shared" si="1"/>
        <v>02040206030</v>
      </c>
      <c r="W4" t="str">
        <f t="shared" si="2"/>
        <v>Salem R(above 39d40m14s dam)/Salem Canal</v>
      </c>
      <c r="X4" s="7">
        <f t="shared" si="3"/>
        <v>52.147204361799815</v>
      </c>
      <c r="Y4" s="7">
        <f t="shared" si="4"/>
        <v>0</v>
      </c>
      <c r="Z4" s="7">
        <f t="shared" si="5"/>
        <v>51.67555980257116</v>
      </c>
      <c r="AA4" s="7">
        <f t="shared" si="6"/>
        <v>0</v>
      </c>
      <c r="AB4" s="7">
        <f t="shared" si="7"/>
        <v>88.1229670798898</v>
      </c>
      <c r="AC4" s="7">
        <f t="shared" si="8"/>
        <v>191.94573124426077</v>
      </c>
      <c r="AI4" s="10" t="s">
        <v>2600</v>
      </c>
      <c r="AJ4" s="10" t="s">
        <v>583</v>
      </c>
      <c r="AK4" s="11" t="s">
        <v>1978</v>
      </c>
      <c r="AL4" s="11" t="s">
        <v>565</v>
      </c>
      <c r="AM4" s="12">
        <v>48.09775137741047</v>
      </c>
      <c r="AN4" s="12">
        <v>48.347868158861345</v>
      </c>
      <c r="AO4" s="12">
        <v>856.2315419651056</v>
      </c>
      <c r="AP4" s="12"/>
      <c r="AQ4" s="12">
        <v>1619.6464051423325</v>
      </c>
      <c r="AR4" s="12">
        <v>2572.32356664371</v>
      </c>
      <c r="AV4" s="34" t="s">
        <v>1968</v>
      </c>
      <c r="AW4" s="35">
        <v>13.9101</v>
      </c>
      <c r="AX4" s="13" t="s">
        <v>416</v>
      </c>
      <c r="BA4" s="28" t="s">
        <v>2604</v>
      </c>
      <c r="BB4" s="31">
        <v>6683.17768226</v>
      </c>
      <c r="BE4" s="1"/>
      <c r="BF4" s="1"/>
    </row>
    <row r="5" spans="2:58" ht="37.5" customHeight="1" thickBot="1">
      <c r="B5" s="77" t="s">
        <v>273</v>
      </c>
      <c r="C5" s="78"/>
      <c r="D5" s="38"/>
      <c r="E5" s="65">
        <v>3</v>
      </c>
      <c r="F5" s="60">
        <v>2</v>
      </c>
      <c r="H5" s="64">
        <v>10</v>
      </c>
      <c r="I5" s="49"/>
      <c r="J5" s="50"/>
      <c r="K5" s="50"/>
      <c r="Q5" t="s">
        <v>2604</v>
      </c>
      <c r="R5" t="s">
        <v>2605</v>
      </c>
      <c r="S5" s="32"/>
      <c r="T5">
        <v>3</v>
      </c>
      <c r="U5" t="str">
        <f t="shared" si="0"/>
        <v>Salem_Pennsville Township3</v>
      </c>
      <c r="V5" t="str">
        <f t="shared" si="1"/>
        <v>02040206040</v>
      </c>
      <c r="W5" t="str">
        <f t="shared" si="2"/>
        <v>Salem River (below 39d40m14s dam)</v>
      </c>
      <c r="X5" s="7">
        <f t="shared" si="3"/>
        <v>126.70210704775023</v>
      </c>
      <c r="Y5" s="7">
        <f t="shared" si="4"/>
        <v>653.5463303948576</v>
      </c>
      <c r="Z5" s="7">
        <f t="shared" si="5"/>
        <v>4447.280456841138</v>
      </c>
      <c r="AA5" s="7">
        <f t="shared" si="6"/>
        <v>0</v>
      </c>
      <c r="AB5" s="7">
        <f t="shared" si="7"/>
        <v>2218.9745160009184</v>
      </c>
      <c r="AC5" s="7">
        <f t="shared" si="8"/>
        <v>7446.503410284664</v>
      </c>
      <c r="AI5" s="10" t="s">
        <v>2602</v>
      </c>
      <c r="AJ5" s="10" t="s">
        <v>584</v>
      </c>
      <c r="AK5" s="11" t="s">
        <v>1903</v>
      </c>
      <c r="AL5" s="11" t="s">
        <v>564</v>
      </c>
      <c r="AM5" s="12">
        <v>2036.6710372359962</v>
      </c>
      <c r="AN5" s="12">
        <v>221.19082504591367</v>
      </c>
      <c r="AO5" s="12">
        <v>3635.5138553259867</v>
      </c>
      <c r="AP5" s="12"/>
      <c r="AQ5" s="12">
        <v>29.480598576675852</v>
      </c>
      <c r="AR5" s="12">
        <v>5922.856316184572</v>
      </c>
      <c r="AV5" s="34" t="s">
        <v>1845</v>
      </c>
      <c r="AW5" s="35">
        <v>13.6645</v>
      </c>
      <c r="AX5" s="13" t="s">
        <v>417</v>
      </c>
      <c r="BA5" s="28" t="s">
        <v>2606</v>
      </c>
      <c r="BB5" s="31">
        <v>4865.24059382</v>
      </c>
      <c r="BE5" s="1"/>
      <c r="BF5" s="1"/>
    </row>
    <row r="6" spans="4:58" ht="22.5" customHeight="1" thickBot="1">
      <c r="D6" s="39"/>
      <c r="E6" s="53" t="s">
        <v>1840</v>
      </c>
      <c r="F6" s="61" t="s">
        <v>1841</v>
      </c>
      <c r="H6" s="63" t="s">
        <v>1842</v>
      </c>
      <c r="I6" s="39"/>
      <c r="J6" s="51"/>
      <c r="K6" s="51"/>
      <c r="Q6" t="s">
        <v>2606</v>
      </c>
      <c r="R6" t="s">
        <v>2607</v>
      </c>
      <c r="S6" s="32"/>
      <c r="T6">
        <v>4</v>
      </c>
      <c r="U6" t="str">
        <f t="shared" si="0"/>
        <v>Salem_Pennsville Township4</v>
      </c>
      <c r="V6" t="e">
        <f t="shared" si="1"/>
        <v>#N/A</v>
      </c>
      <c r="W6" t="e">
        <f t="shared" si="2"/>
        <v>#N/A</v>
      </c>
      <c r="X6" s="7" t="e">
        <f t="shared" si="3"/>
        <v>#N/A</v>
      </c>
      <c r="Y6" s="7" t="e">
        <f t="shared" si="4"/>
        <v>#N/A</v>
      </c>
      <c r="Z6" s="7" t="e">
        <f t="shared" si="5"/>
        <v>#N/A</v>
      </c>
      <c r="AA6" s="7" t="e">
        <f t="shared" si="6"/>
        <v>#N/A</v>
      </c>
      <c r="AB6" s="7" t="e">
        <f t="shared" si="7"/>
        <v>#N/A</v>
      </c>
      <c r="AC6" s="7" t="e">
        <f t="shared" si="8"/>
        <v>#N/A</v>
      </c>
      <c r="AI6" s="10" t="s">
        <v>2602</v>
      </c>
      <c r="AJ6" s="10" t="s">
        <v>585</v>
      </c>
      <c r="AK6" s="11" t="s">
        <v>1906</v>
      </c>
      <c r="AL6" s="11" t="s">
        <v>569</v>
      </c>
      <c r="AM6" s="12">
        <v>46.28154396235078</v>
      </c>
      <c r="AN6" s="12">
        <v>4.504132231404959E-05</v>
      </c>
      <c r="AO6" s="12">
        <v>596.4775652203857</v>
      </c>
      <c r="AP6" s="12"/>
      <c r="AQ6" s="12"/>
      <c r="AR6" s="12">
        <v>642.7591542240588</v>
      </c>
      <c r="AV6" s="34" t="s">
        <v>1954</v>
      </c>
      <c r="AW6" s="35">
        <v>13.3602</v>
      </c>
      <c r="AX6" s="13" t="s">
        <v>418</v>
      </c>
      <c r="BA6" s="28" t="s">
        <v>2608</v>
      </c>
      <c r="BB6" s="31">
        <v>26507.2847036</v>
      </c>
      <c r="BE6" s="1"/>
      <c r="BF6" s="1"/>
    </row>
    <row r="7" spans="8:58" ht="14.25" customHeight="1" thickBot="1">
      <c r="H7" s="52"/>
      <c r="I7" s="52"/>
      <c r="J7" s="51"/>
      <c r="K7" s="51"/>
      <c r="Q7" t="s">
        <v>2608</v>
      </c>
      <c r="R7" t="s">
        <v>2609</v>
      </c>
      <c r="S7" s="32"/>
      <c r="T7">
        <v>5</v>
      </c>
      <c r="U7" t="str">
        <f t="shared" si="0"/>
        <v>Salem_Pennsville Township5</v>
      </c>
      <c r="V7" t="e">
        <f t="shared" si="1"/>
        <v>#N/A</v>
      </c>
      <c r="W7" t="e">
        <f t="shared" si="2"/>
        <v>#N/A</v>
      </c>
      <c r="X7" s="7" t="e">
        <f t="shared" si="3"/>
        <v>#N/A</v>
      </c>
      <c r="Y7" s="7" t="e">
        <f t="shared" si="4"/>
        <v>#N/A</v>
      </c>
      <c r="Z7" s="7" t="e">
        <f t="shared" si="5"/>
        <v>#N/A</v>
      </c>
      <c r="AA7" s="7" t="e">
        <f t="shared" si="6"/>
        <v>#N/A</v>
      </c>
      <c r="AB7" s="7" t="e">
        <f t="shared" si="7"/>
        <v>#N/A</v>
      </c>
      <c r="AC7" s="7" t="e">
        <f t="shared" si="8"/>
        <v>#N/A</v>
      </c>
      <c r="AI7" s="10" t="s">
        <v>2602</v>
      </c>
      <c r="AJ7" s="10" t="s">
        <v>586</v>
      </c>
      <c r="AK7" s="11" t="s">
        <v>413</v>
      </c>
      <c r="AL7" s="11" t="s">
        <v>573</v>
      </c>
      <c r="AM7" s="12">
        <v>546.9000522727273</v>
      </c>
      <c r="AN7" s="12"/>
      <c r="AO7" s="12">
        <v>0.6164672865013774</v>
      </c>
      <c r="AP7" s="12">
        <v>0.2252245867768595</v>
      </c>
      <c r="AQ7" s="12">
        <v>120.05339566115703</v>
      </c>
      <c r="AR7" s="12">
        <v>667.7951398071625</v>
      </c>
      <c r="AV7" s="34" t="s">
        <v>1915</v>
      </c>
      <c r="AW7" s="35">
        <v>13.8352</v>
      </c>
      <c r="AX7" s="13" t="s">
        <v>419</v>
      </c>
      <c r="BA7" s="28" t="s">
        <v>2610</v>
      </c>
      <c r="BB7" s="31">
        <v>5715.10988</v>
      </c>
      <c r="BE7" s="1"/>
      <c r="BF7" s="1"/>
    </row>
    <row r="8" spans="2:58" ht="46.5" customHeight="1">
      <c r="B8" s="72" t="s">
        <v>661</v>
      </c>
      <c r="C8" s="73"/>
      <c r="D8" s="69" t="s">
        <v>138</v>
      </c>
      <c r="E8" s="70"/>
      <c r="F8" s="71"/>
      <c r="Q8" t="s">
        <v>2610</v>
      </c>
      <c r="R8" t="s">
        <v>2611</v>
      </c>
      <c r="S8" s="32"/>
      <c r="T8">
        <v>6</v>
      </c>
      <c r="U8" t="str">
        <f t="shared" si="0"/>
        <v>Salem_Pennsville Township6</v>
      </c>
      <c r="V8" t="e">
        <f t="shared" si="1"/>
        <v>#N/A</v>
      </c>
      <c r="W8" t="e">
        <f t="shared" si="2"/>
        <v>#N/A</v>
      </c>
      <c r="X8" s="7" t="e">
        <f t="shared" si="3"/>
        <v>#N/A</v>
      </c>
      <c r="Y8" s="7" t="e">
        <f t="shared" si="4"/>
        <v>#N/A</v>
      </c>
      <c r="Z8" s="7" t="e">
        <f t="shared" si="5"/>
        <v>#N/A</v>
      </c>
      <c r="AA8" s="7" t="e">
        <f t="shared" si="6"/>
        <v>#N/A</v>
      </c>
      <c r="AB8" s="7" t="e">
        <f t="shared" si="7"/>
        <v>#N/A</v>
      </c>
      <c r="AC8" s="7" t="e">
        <f t="shared" si="8"/>
        <v>#N/A</v>
      </c>
      <c r="AI8" s="10" t="s">
        <v>2604</v>
      </c>
      <c r="AJ8" s="10" t="s">
        <v>587</v>
      </c>
      <c r="AK8" s="11" t="s">
        <v>1947</v>
      </c>
      <c r="AL8" s="11" t="s">
        <v>561</v>
      </c>
      <c r="AM8" s="12">
        <v>106.23032174012857</v>
      </c>
      <c r="AN8" s="12">
        <v>21.98678790174472</v>
      </c>
      <c r="AO8" s="12">
        <v>1623.6408083103765</v>
      </c>
      <c r="AP8" s="12"/>
      <c r="AQ8" s="12">
        <v>288.7362900137741</v>
      </c>
      <c r="AR8" s="12">
        <v>2040.594207966024</v>
      </c>
      <c r="AV8" s="34" t="s">
        <v>1921</v>
      </c>
      <c r="AW8" s="35">
        <v>9.08046</v>
      </c>
      <c r="AX8" s="13" t="s">
        <v>420</v>
      </c>
      <c r="BA8" s="28" t="s">
        <v>2612</v>
      </c>
      <c r="BB8" s="31">
        <v>48413.421060680994</v>
      </c>
      <c r="BE8" s="1"/>
      <c r="BF8" s="1"/>
    </row>
    <row r="9" spans="2:58" ht="31.5" customHeight="1" thickBot="1">
      <c r="B9" s="42" t="s">
        <v>1009</v>
      </c>
      <c r="C9" s="43" t="s">
        <v>1010</v>
      </c>
      <c r="D9" s="42"/>
      <c r="E9" s="57" t="s">
        <v>2412</v>
      </c>
      <c r="F9" s="58" t="s">
        <v>2413</v>
      </c>
      <c r="G9" s="46"/>
      <c r="H9" s="38"/>
      <c r="I9" s="38"/>
      <c r="J9" s="38"/>
      <c r="K9" s="38"/>
      <c r="L9" s="46"/>
      <c r="M9" s="41"/>
      <c r="N9" s="41"/>
      <c r="O9" s="41"/>
      <c r="Q9" t="s">
        <v>2612</v>
      </c>
      <c r="R9" t="s">
        <v>2613</v>
      </c>
      <c r="S9" s="32"/>
      <c r="T9">
        <v>7</v>
      </c>
      <c r="U9" t="str">
        <f t="shared" si="0"/>
        <v>Salem_Pennsville Township7</v>
      </c>
      <c r="V9" t="e">
        <f t="shared" si="1"/>
        <v>#N/A</v>
      </c>
      <c r="W9" t="e">
        <f t="shared" si="2"/>
        <v>#N/A</v>
      </c>
      <c r="X9" s="7" t="e">
        <f t="shared" si="3"/>
        <v>#N/A</v>
      </c>
      <c r="Y9" s="7" t="e">
        <f t="shared" si="4"/>
        <v>#N/A</v>
      </c>
      <c r="Z9" s="7" t="e">
        <f t="shared" si="5"/>
        <v>#N/A</v>
      </c>
      <c r="AA9" s="7" t="e">
        <f t="shared" si="6"/>
        <v>#N/A</v>
      </c>
      <c r="AB9" s="7" t="e">
        <f t="shared" si="7"/>
        <v>#N/A</v>
      </c>
      <c r="AC9" s="7" t="e">
        <f t="shared" si="8"/>
        <v>#N/A</v>
      </c>
      <c r="AI9" s="10" t="s">
        <v>2604</v>
      </c>
      <c r="AJ9" s="10" t="s">
        <v>588</v>
      </c>
      <c r="AK9" s="11" t="s">
        <v>1903</v>
      </c>
      <c r="AL9" s="11" t="s">
        <v>564</v>
      </c>
      <c r="AM9" s="12">
        <v>643.5885471992653</v>
      </c>
      <c r="AN9" s="12">
        <v>13.873621854912765</v>
      </c>
      <c r="AO9" s="12">
        <v>1143.4319534205695</v>
      </c>
      <c r="AP9" s="12"/>
      <c r="AQ9" s="12">
        <v>138.38130723140495</v>
      </c>
      <c r="AR9" s="12">
        <v>1939.2754297061526</v>
      </c>
      <c r="AV9" s="34" t="s">
        <v>1855</v>
      </c>
      <c r="AW9" s="35">
        <v>13.4389</v>
      </c>
      <c r="AX9" s="13" t="s">
        <v>421</v>
      </c>
      <c r="BA9" s="28" t="s">
        <v>2614</v>
      </c>
      <c r="BB9" s="31">
        <v>7647.89668654</v>
      </c>
      <c r="BE9" s="1"/>
      <c r="BF9" s="1"/>
    </row>
    <row r="10" spans="2:58" ht="25.5" customHeight="1">
      <c r="B10" s="22" t="str">
        <f aca="true" t="shared" si="9" ref="B10:C17">IF(ISNA(V3)," ",+V3)</f>
        <v>02040206020</v>
      </c>
      <c r="C10" s="25" t="str">
        <f t="shared" si="9"/>
        <v>Pennsville / Penns Grove tribs</v>
      </c>
      <c r="D10" s="47"/>
      <c r="E10" s="66">
        <f aca="true" t="shared" si="10" ref="E10:E17">IF(ISNA(V3)," ",4.42*$E$5*$H$5/(+F10*$F$5))</f>
        <v>11.629701872680199</v>
      </c>
      <c r="F10" s="54">
        <f aca="true" t="shared" si="11" ref="F10:F17">IF(ISNA(V3)," ",VLOOKUP(+V3,$AV$3:$AW$152,2,FALSE))</f>
        <v>5.70092</v>
      </c>
      <c r="G10" s="45"/>
      <c r="H10" s="45"/>
      <c r="I10" s="45"/>
      <c r="J10" s="45"/>
      <c r="K10" s="45"/>
      <c r="L10" s="46"/>
      <c r="Q10" t="s">
        <v>2614</v>
      </c>
      <c r="R10" t="s">
        <v>2615</v>
      </c>
      <c r="S10" s="32"/>
      <c r="T10">
        <v>8</v>
      </c>
      <c r="U10" t="str">
        <f t="shared" si="0"/>
        <v>Salem_Pennsville Township8</v>
      </c>
      <c r="V10" t="e">
        <f t="shared" si="1"/>
        <v>#N/A</v>
      </c>
      <c r="W10" t="e">
        <f t="shared" si="2"/>
        <v>#N/A</v>
      </c>
      <c r="X10" s="7" t="e">
        <f t="shared" si="3"/>
        <v>#N/A</v>
      </c>
      <c r="Y10" s="7" t="e">
        <f t="shared" si="4"/>
        <v>#N/A</v>
      </c>
      <c r="Z10" s="7" t="e">
        <f t="shared" si="5"/>
        <v>#N/A</v>
      </c>
      <c r="AA10" s="7" t="e">
        <f t="shared" si="6"/>
        <v>#N/A</v>
      </c>
      <c r="AB10" s="7" t="e">
        <f t="shared" si="7"/>
        <v>#N/A</v>
      </c>
      <c r="AC10" s="7" t="e">
        <f t="shared" si="8"/>
        <v>#N/A</v>
      </c>
      <c r="AI10" s="10" t="s">
        <v>2604</v>
      </c>
      <c r="AJ10" s="10" t="s">
        <v>589</v>
      </c>
      <c r="AK10" s="11" t="s">
        <v>1948</v>
      </c>
      <c r="AL10" s="11" t="s">
        <v>572</v>
      </c>
      <c r="AM10" s="12">
        <v>255.6864008494031</v>
      </c>
      <c r="AN10" s="12"/>
      <c r="AO10" s="12">
        <v>235.52562575757574</v>
      </c>
      <c r="AP10" s="12">
        <v>0.29917777777777776</v>
      </c>
      <c r="AQ10" s="12">
        <v>137.89321999540863</v>
      </c>
      <c r="AR10" s="12">
        <v>629.4044243801652</v>
      </c>
      <c r="AV10" s="34" t="s">
        <v>1854</v>
      </c>
      <c r="AW10" s="35">
        <v>12.9031</v>
      </c>
      <c r="AX10" s="13" t="s">
        <v>422</v>
      </c>
      <c r="BA10" s="28" t="s">
        <v>2616</v>
      </c>
      <c r="BB10" s="31">
        <v>35252.0392821</v>
      </c>
      <c r="BE10" s="1"/>
      <c r="BF10" s="1"/>
    </row>
    <row r="11" spans="2:58" ht="22.5" customHeight="1">
      <c r="B11" s="22" t="str">
        <f t="shared" si="9"/>
        <v>02040206030</v>
      </c>
      <c r="C11" s="25" t="str">
        <f t="shared" si="9"/>
        <v>Salem R(above 39d40m14s dam)/Salem Canal</v>
      </c>
      <c r="D11" s="47"/>
      <c r="E11" s="66">
        <f t="shared" si="10"/>
        <v>7.170389212619885</v>
      </c>
      <c r="F11" s="54">
        <f t="shared" si="11"/>
        <v>9.24636</v>
      </c>
      <c r="G11" s="36"/>
      <c r="H11" s="37"/>
      <c r="I11" s="37"/>
      <c r="J11" s="36"/>
      <c r="L11" s="36"/>
      <c r="Q11" t="s">
        <v>2616</v>
      </c>
      <c r="R11" t="s">
        <v>2617</v>
      </c>
      <c r="S11" s="32"/>
      <c r="AI11" s="10" t="s">
        <v>2606</v>
      </c>
      <c r="AJ11" s="10" t="s">
        <v>590</v>
      </c>
      <c r="AK11" s="11" t="s">
        <v>1902</v>
      </c>
      <c r="AL11" s="11" t="s">
        <v>2119</v>
      </c>
      <c r="AM11" s="12"/>
      <c r="AN11" s="12">
        <v>9.25545991735537</v>
      </c>
      <c r="AO11" s="12">
        <v>85.22027708907254</v>
      </c>
      <c r="AP11" s="12">
        <v>8.953168044077135E-06</v>
      </c>
      <c r="AQ11" s="12">
        <v>1228.4972746326905</v>
      </c>
      <c r="AR11" s="12">
        <v>1322.9730205922865</v>
      </c>
      <c r="AV11" s="34" t="s">
        <v>1918</v>
      </c>
      <c r="AW11" s="35">
        <v>13.818</v>
      </c>
      <c r="AX11" s="13" t="s">
        <v>423</v>
      </c>
      <c r="BA11" s="28" t="s">
        <v>2618</v>
      </c>
      <c r="BB11" s="31">
        <v>5409.57150384</v>
      </c>
      <c r="BE11" s="1"/>
      <c r="BF11" s="1"/>
    </row>
    <row r="12" spans="2:58" ht="22.5" customHeight="1">
      <c r="B12" s="22" t="str">
        <f t="shared" si="9"/>
        <v>02040206040</v>
      </c>
      <c r="C12" s="25" t="str">
        <f t="shared" si="9"/>
        <v>Salem River (below 39d40m14s dam)</v>
      </c>
      <c r="D12" s="47"/>
      <c r="E12" s="66">
        <f t="shared" si="10"/>
        <v>7.5853697324298</v>
      </c>
      <c r="F12" s="54">
        <f t="shared" si="11"/>
        <v>8.74051</v>
      </c>
      <c r="G12" s="36"/>
      <c r="H12" s="37"/>
      <c r="I12" s="37"/>
      <c r="J12" s="36"/>
      <c r="L12" s="36"/>
      <c r="Q12" t="s">
        <v>2618</v>
      </c>
      <c r="R12" t="s">
        <v>2619</v>
      </c>
      <c r="S12" s="32"/>
      <c r="AI12" s="10" t="s">
        <v>2606</v>
      </c>
      <c r="AJ12" s="10" t="s">
        <v>591</v>
      </c>
      <c r="AK12" s="11" t="s">
        <v>1967</v>
      </c>
      <c r="AL12" s="11" t="s">
        <v>2123</v>
      </c>
      <c r="AM12" s="12"/>
      <c r="AN12" s="12">
        <v>18.50760300734619</v>
      </c>
      <c r="AO12" s="12">
        <v>14.865339830119375</v>
      </c>
      <c r="AP12" s="12"/>
      <c r="AQ12" s="12">
        <v>1396.5294010330579</v>
      </c>
      <c r="AR12" s="12">
        <v>1429.9023438705235</v>
      </c>
      <c r="AV12" s="34" t="s">
        <v>1991</v>
      </c>
      <c r="AW12" s="35">
        <v>10.64</v>
      </c>
      <c r="AX12" s="13" t="s">
        <v>424</v>
      </c>
      <c r="BA12" s="28" t="s">
        <v>2620</v>
      </c>
      <c r="BB12" s="31">
        <v>71299.9125117999</v>
      </c>
      <c r="BE12" s="1"/>
      <c r="BF12" s="1"/>
    </row>
    <row r="13" spans="2:58" ht="22.5" customHeight="1">
      <c r="B13" s="22" t="str">
        <f t="shared" si="9"/>
        <v> </v>
      </c>
      <c r="C13" s="25" t="str">
        <f t="shared" si="9"/>
        <v> </v>
      </c>
      <c r="D13" s="47"/>
      <c r="E13" s="66" t="str">
        <f t="shared" si="10"/>
        <v> </v>
      </c>
      <c r="F13" s="54" t="str">
        <f t="shared" si="11"/>
        <v> </v>
      </c>
      <c r="G13" s="36"/>
      <c r="H13" s="37"/>
      <c r="I13" s="37"/>
      <c r="J13" s="36"/>
      <c r="L13" s="36"/>
      <c r="Q13" t="s">
        <v>2620</v>
      </c>
      <c r="R13" t="s">
        <v>2621</v>
      </c>
      <c r="S13" s="32"/>
      <c r="AI13" s="10" t="s">
        <v>2606</v>
      </c>
      <c r="AJ13" s="10" t="s">
        <v>592</v>
      </c>
      <c r="AK13" s="11" t="s">
        <v>1900</v>
      </c>
      <c r="AL13" s="11" t="s">
        <v>567</v>
      </c>
      <c r="AM13" s="12"/>
      <c r="AN13" s="12">
        <v>41.15301143250689</v>
      </c>
      <c r="AO13" s="12">
        <v>125.66120649678605</v>
      </c>
      <c r="AP13" s="12">
        <v>2.16712580348944E-05</v>
      </c>
      <c r="AQ13" s="12">
        <v>1945.5501800045915</v>
      </c>
      <c r="AR13" s="12">
        <v>2112.3644196051423</v>
      </c>
      <c r="AV13" s="34" t="s">
        <v>1916</v>
      </c>
      <c r="AW13" s="35">
        <v>15.0349</v>
      </c>
      <c r="AX13" s="13" t="s">
        <v>425</v>
      </c>
      <c r="BA13" s="28" t="s">
        <v>2622</v>
      </c>
      <c r="BB13" s="31">
        <v>72396.2744446</v>
      </c>
      <c r="BE13" s="1"/>
      <c r="BF13" s="1"/>
    </row>
    <row r="14" spans="2:58" ht="22.5" customHeight="1">
      <c r="B14" s="22" t="str">
        <f t="shared" si="9"/>
        <v> </v>
      </c>
      <c r="C14" s="25" t="str">
        <f t="shared" si="9"/>
        <v> </v>
      </c>
      <c r="D14" s="47"/>
      <c r="E14" s="66" t="str">
        <f t="shared" si="10"/>
        <v> </v>
      </c>
      <c r="F14" s="54" t="str">
        <f t="shared" si="11"/>
        <v> </v>
      </c>
      <c r="G14" s="36"/>
      <c r="H14" s="37"/>
      <c r="I14" s="37"/>
      <c r="J14" s="36"/>
      <c r="L14" s="36"/>
      <c r="Q14" t="s">
        <v>2622</v>
      </c>
      <c r="R14" t="s">
        <v>2623</v>
      </c>
      <c r="S14" s="32"/>
      <c r="AI14" s="10" t="s">
        <v>2608</v>
      </c>
      <c r="AJ14" s="10" t="s">
        <v>593</v>
      </c>
      <c r="AK14" s="11" t="s">
        <v>1967</v>
      </c>
      <c r="AL14" s="11" t="s">
        <v>2123</v>
      </c>
      <c r="AM14" s="12">
        <v>9.565593044077135</v>
      </c>
      <c r="AN14" s="12">
        <v>146.94132867309457</v>
      </c>
      <c r="AO14" s="12">
        <v>352.04603549127637</v>
      </c>
      <c r="AP14" s="12">
        <v>6.34297520661157E-05</v>
      </c>
      <c r="AQ14" s="12">
        <v>2888.3294467860424</v>
      </c>
      <c r="AR14" s="12">
        <v>3396.8824674242423</v>
      </c>
      <c r="AV14" s="34" t="s">
        <v>1848</v>
      </c>
      <c r="AW14" s="35">
        <v>15.2615</v>
      </c>
      <c r="AX14" s="13" t="s">
        <v>426</v>
      </c>
      <c r="BA14" s="28" t="s">
        <v>2624</v>
      </c>
      <c r="BB14" s="31">
        <v>26509.3898998</v>
      </c>
      <c r="BE14" s="1"/>
      <c r="BF14" s="1"/>
    </row>
    <row r="15" spans="2:58" ht="22.5" customHeight="1">
      <c r="B15" s="22" t="str">
        <f t="shared" si="9"/>
        <v> </v>
      </c>
      <c r="C15" s="25" t="str">
        <f t="shared" si="9"/>
        <v> </v>
      </c>
      <c r="D15" s="47"/>
      <c r="E15" s="66" t="str">
        <f t="shared" si="10"/>
        <v> </v>
      </c>
      <c r="F15" s="54" t="str">
        <f t="shared" si="11"/>
        <v> </v>
      </c>
      <c r="G15" s="36"/>
      <c r="H15" s="37"/>
      <c r="I15" s="37"/>
      <c r="J15" s="36"/>
      <c r="L15" s="36"/>
      <c r="Q15" t="s">
        <v>2624</v>
      </c>
      <c r="R15" t="s">
        <v>2625</v>
      </c>
      <c r="S15" s="32"/>
      <c r="AI15" s="10" t="s">
        <v>2608</v>
      </c>
      <c r="AJ15" s="10" t="s">
        <v>594</v>
      </c>
      <c r="AK15" s="11" t="s">
        <v>1951</v>
      </c>
      <c r="AL15" s="11" t="s">
        <v>2124</v>
      </c>
      <c r="AM15" s="12"/>
      <c r="AN15" s="12">
        <v>322.4447976584022</v>
      </c>
      <c r="AO15" s="12">
        <v>194.01500739210283</v>
      </c>
      <c r="AP15" s="12"/>
      <c r="AQ15" s="12">
        <v>2278.7842539715334</v>
      </c>
      <c r="AR15" s="12">
        <v>2795.2440590220385</v>
      </c>
      <c r="AV15" s="34" t="s">
        <v>1917</v>
      </c>
      <c r="AW15" s="35">
        <v>13.1696</v>
      </c>
      <c r="AX15" s="13" t="s">
        <v>427</v>
      </c>
      <c r="BA15" s="28" t="s">
        <v>2626</v>
      </c>
      <c r="BB15" s="31">
        <v>2726.80603277</v>
      </c>
      <c r="BE15" s="1"/>
      <c r="BF15" s="1"/>
    </row>
    <row r="16" spans="2:58" ht="22.5" customHeight="1">
      <c r="B16" s="22" t="str">
        <f t="shared" si="9"/>
        <v> </v>
      </c>
      <c r="C16" s="25" t="str">
        <f t="shared" si="9"/>
        <v> </v>
      </c>
      <c r="D16" s="47"/>
      <c r="E16" s="66" t="str">
        <f t="shared" si="10"/>
        <v> </v>
      </c>
      <c r="F16" s="54" t="str">
        <f t="shared" si="11"/>
        <v> </v>
      </c>
      <c r="G16" s="36"/>
      <c r="H16" s="37"/>
      <c r="I16" s="37"/>
      <c r="J16" s="36"/>
      <c r="L16" s="36"/>
      <c r="Q16" t="s">
        <v>2626</v>
      </c>
      <c r="R16" t="s">
        <v>2627</v>
      </c>
      <c r="S16" s="32"/>
      <c r="AI16" s="10" t="s">
        <v>2608</v>
      </c>
      <c r="AJ16" s="10" t="s">
        <v>595</v>
      </c>
      <c r="AK16" s="11" t="s">
        <v>1900</v>
      </c>
      <c r="AL16" s="11" t="s">
        <v>567</v>
      </c>
      <c r="AM16" s="12"/>
      <c r="AN16" s="12">
        <v>1179.1033784435263</v>
      </c>
      <c r="AO16" s="12">
        <v>2665.3726779155186</v>
      </c>
      <c r="AP16" s="12"/>
      <c r="AQ16" s="12">
        <v>10794.10263117539</v>
      </c>
      <c r="AR16" s="12">
        <v>14638.578687534435</v>
      </c>
      <c r="AV16" s="34" t="s">
        <v>1956</v>
      </c>
      <c r="AW16" s="35">
        <v>11.8833</v>
      </c>
      <c r="AX16" s="13" t="s">
        <v>428</v>
      </c>
      <c r="BA16" s="28" t="s">
        <v>2628</v>
      </c>
      <c r="BB16" s="31">
        <v>366.034100134</v>
      </c>
      <c r="BE16" s="1"/>
      <c r="BF16" s="1"/>
    </row>
    <row r="17" spans="2:58" ht="22.5" customHeight="1" thickBot="1">
      <c r="B17" s="23" t="str">
        <f t="shared" si="9"/>
        <v> </v>
      </c>
      <c r="C17" s="26" t="str">
        <f t="shared" si="9"/>
        <v> </v>
      </c>
      <c r="D17" s="48"/>
      <c r="E17" s="67" t="str">
        <f t="shared" si="10"/>
        <v> </v>
      </c>
      <c r="F17" s="55" t="str">
        <f t="shared" si="11"/>
        <v> </v>
      </c>
      <c r="G17" s="36"/>
      <c r="H17" s="37"/>
      <c r="I17" s="37"/>
      <c r="J17" s="36"/>
      <c r="L17" s="36"/>
      <c r="Q17" t="s">
        <v>2628</v>
      </c>
      <c r="R17" t="s">
        <v>2629</v>
      </c>
      <c r="S17" s="32"/>
      <c r="AI17" s="10" t="s">
        <v>2608</v>
      </c>
      <c r="AJ17" s="10" t="s">
        <v>596</v>
      </c>
      <c r="AK17" s="11" t="s">
        <v>1966</v>
      </c>
      <c r="AL17" s="11" t="s">
        <v>568</v>
      </c>
      <c r="AM17" s="12"/>
      <c r="AN17" s="12">
        <v>283.85964265381085</v>
      </c>
      <c r="AO17" s="12">
        <v>789.4386893480257</v>
      </c>
      <c r="AP17" s="12"/>
      <c r="AQ17" s="12">
        <v>3509.0826389348026</v>
      </c>
      <c r="AR17" s="12">
        <v>4582.38097093664</v>
      </c>
      <c r="AV17" s="34" t="s">
        <v>1852</v>
      </c>
      <c r="AW17" s="35">
        <v>9.14793</v>
      </c>
      <c r="AX17" s="13" t="s">
        <v>429</v>
      </c>
      <c r="BA17" s="28" t="s">
        <v>2630</v>
      </c>
      <c r="BB17" s="31">
        <v>1043.60008507</v>
      </c>
      <c r="BE17" s="1"/>
      <c r="BF17" s="1"/>
    </row>
    <row r="18" spans="7:58" ht="22.5" customHeight="1">
      <c r="G18" s="36"/>
      <c r="H18" s="37"/>
      <c r="I18" s="37"/>
      <c r="J18" s="36"/>
      <c r="L18" s="36"/>
      <c r="P18" s="33"/>
      <c r="Q18" t="s">
        <v>2630</v>
      </c>
      <c r="R18" t="s">
        <v>2631</v>
      </c>
      <c r="S18" s="32"/>
      <c r="AI18" s="10" t="s">
        <v>2608</v>
      </c>
      <c r="AJ18" s="10" t="s">
        <v>597</v>
      </c>
      <c r="AK18" s="11" t="s">
        <v>1905</v>
      </c>
      <c r="AL18" s="11" t="s">
        <v>570</v>
      </c>
      <c r="AM18" s="12"/>
      <c r="AN18" s="12">
        <v>68.76394182736455</v>
      </c>
      <c r="AO18" s="12">
        <v>215.2250185261708</v>
      </c>
      <c r="AP18" s="12"/>
      <c r="AQ18" s="12">
        <v>810.2086735766759</v>
      </c>
      <c r="AR18" s="12">
        <v>1094.1976339302112</v>
      </c>
      <c r="AV18" s="34" t="s">
        <v>1849</v>
      </c>
      <c r="AW18" s="35">
        <v>9.21743</v>
      </c>
      <c r="AX18" s="13" t="s">
        <v>430</v>
      </c>
      <c r="BA18" s="28" t="s">
        <v>2632</v>
      </c>
      <c r="BB18" s="31">
        <v>36380.6659708</v>
      </c>
      <c r="BE18" s="1"/>
      <c r="BF18" s="1"/>
    </row>
    <row r="19" spans="12:58" ht="22.5" customHeight="1">
      <c r="L19" s="16"/>
      <c r="M19" s="16"/>
      <c r="N19" s="16"/>
      <c r="O19" s="16"/>
      <c r="P19" s="33"/>
      <c r="Q19" t="s">
        <v>2632</v>
      </c>
      <c r="R19" t="s">
        <v>2633</v>
      </c>
      <c r="S19" s="32"/>
      <c r="AI19" s="10" t="s">
        <v>2610</v>
      </c>
      <c r="AJ19" s="10" t="s">
        <v>598</v>
      </c>
      <c r="AK19" s="11" t="s">
        <v>1966</v>
      </c>
      <c r="AL19" s="11" t="s">
        <v>568</v>
      </c>
      <c r="AM19" s="12"/>
      <c r="AN19" s="12">
        <v>6.866942699724517</v>
      </c>
      <c r="AO19" s="12">
        <v>2360.3449454315887</v>
      </c>
      <c r="AP19" s="12"/>
      <c r="AQ19" s="12">
        <v>208.93855167584942</v>
      </c>
      <c r="AR19" s="12">
        <v>2576.1504398071625</v>
      </c>
      <c r="AV19" s="34" t="s">
        <v>1856</v>
      </c>
      <c r="AW19" s="35">
        <v>6.91924</v>
      </c>
      <c r="AX19" s="13" t="s">
        <v>431</v>
      </c>
      <c r="BA19" s="28" t="s">
        <v>2634</v>
      </c>
      <c r="BB19" s="31">
        <v>2207.54394762</v>
      </c>
      <c r="BE19" s="1"/>
      <c r="BF19" s="1"/>
    </row>
    <row r="20" spans="2:58" ht="19.5" customHeight="1">
      <c r="B20" s="44"/>
      <c r="C20" s="44"/>
      <c r="D20" s="44"/>
      <c r="E20" s="24"/>
      <c r="F20" s="24"/>
      <c r="G20" s="24"/>
      <c r="L20" s="18"/>
      <c r="M20" s="18"/>
      <c r="N20" s="17"/>
      <c r="O20" s="18"/>
      <c r="Q20" t="s">
        <v>2634</v>
      </c>
      <c r="R20" t="s">
        <v>2635</v>
      </c>
      <c r="S20" s="32"/>
      <c r="AI20" s="10" t="s">
        <v>2610</v>
      </c>
      <c r="AJ20" s="10" t="s">
        <v>2277</v>
      </c>
      <c r="AK20" s="11" t="s">
        <v>1906</v>
      </c>
      <c r="AL20" s="11" t="s">
        <v>569</v>
      </c>
      <c r="AM20" s="12"/>
      <c r="AN20" s="12"/>
      <c r="AO20" s="12">
        <v>24.567885766758494</v>
      </c>
      <c r="AP20" s="12"/>
      <c r="AQ20" s="12"/>
      <c r="AR20" s="12">
        <v>24.567885766758494</v>
      </c>
      <c r="AV20" s="34" t="s">
        <v>1850</v>
      </c>
      <c r="AW20" s="35">
        <v>10.1149</v>
      </c>
      <c r="AX20" s="13" t="s">
        <v>432</v>
      </c>
      <c r="BA20" s="28" t="s">
        <v>2636</v>
      </c>
      <c r="BB20" s="31">
        <v>4717.2462219</v>
      </c>
      <c r="BE20" s="1"/>
      <c r="BF20" s="1"/>
    </row>
    <row r="21" spans="12:58" ht="19.5" customHeight="1">
      <c r="L21" s="20"/>
      <c r="M21" s="20"/>
      <c r="N21" s="19"/>
      <c r="O21" s="20"/>
      <c r="Q21" t="s">
        <v>2636</v>
      </c>
      <c r="R21" t="s">
        <v>2637</v>
      </c>
      <c r="S21" s="32"/>
      <c r="AI21" s="10" t="s">
        <v>2610</v>
      </c>
      <c r="AJ21" s="10" t="s">
        <v>2278</v>
      </c>
      <c r="AK21" s="11" t="s">
        <v>1905</v>
      </c>
      <c r="AL21" s="11" t="s">
        <v>570</v>
      </c>
      <c r="AM21" s="12"/>
      <c r="AN21" s="12">
        <v>159.52908592745638</v>
      </c>
      <c r="AO21" s="12">
        <v>1863.7485776629935</v>
      </c>
      <c r="AP21" s="12"/>
      <c r="AQ21" s="12">
        <v>483.3975009412305</v>
      </c>
      <c r="AR21" s="12">
        <v>2506.6751645316804</v>
      </c>
      <c r="AV21" s="34" t="s">
        <v>1923</v>
      </c>
      <c r="AW21" s="35">
        <v>5.54101</v>
      </c>
      <c r="AX21" s="13" t="s">
        <v>433</v>
      </c>
      <c r="BA21" s="28" t="s">
        <v>2638</v>
      </c>
      <c r="BB21" s="31">
        <v>5490.21072078</v>
      </c>
      <c r="BE21" s="1"/>
      <c r="BF21" s="1"/>
    </row>
    <row r="22" spans="3:58" ht="19.5" customHeight="1">
      <c r="C22" s="2"/>
      <c r="D22" s="2"/>
      <c r="L22" s="21"/>
      <c r="M22" s="21"/>
      <c r="N22" s="17"/>
      <c r="O22" s="21"/>
      <c r="Q22" t="s">
        <v>2638</v>
      </c>
      <c r="R22" t="s">
        <v>2639</v>
      </c>
      <c r="S22" s="32"/>
      <c r="AI22" s="10" t="s">
        <v>2612</v>
      </c>
      <c r="AJ22" s="10" t="s">
        <v>2279</v>
      </c>
      <c r="AK22" s="11" t="s">
        <v>1978</v>
      </c>
      <c r="AL22" s="11" t="s">
        <v>565</v>
      </c>
      <c r="AM22" s="12">
        <v>1057.5897641873278</v>
      </c>
      <c r="AN22" s="12">
        <v>251.18445057392103</v>
      </c>
      <c r="AO22" s="12">
        <v>773.4376594811753</v>
      </c>
      <c r="AP22" s="12"/>
      <c r="AQ22" s="12">
        <v>5436.151009641873</v>
      </c>
      <c r="AR22" s="12">
        <v>7518.362883884298</v>
      </c>
      <c r="AV22" s="34" t="s">
        <v>1971</v>
      </c>
      <c r="AW22" s="35">
        <v>0.182908</v>
      </c>
      <c r="AX22" s="13" t="s">
        <v>434</v>
      </c>
      <c r="BA22" s="28" t="s">
        <v>2640</v>
      </c>
      <c r="BB22" s="31">
        <v>3179.23724333</v>
      </c>
      <c r="BE22" s="1"/>
      <c r="BF22" s="1"/>
    </row>
    <row r="23" spans="17:58" ht="19.5" customHeight="1">
      <c r="Q23" t="s">
        <v>2640</v>
      </c>
      <c r="R23" t="s">
        <v>2641</v>
      </c>
      <c r="S23" s="32"/>
      <c r="AI23" s="10" t="s">
        <v>2612</v>
      </c>
      <c r="AJ23" s="10" t="s">
        <v>2280</v>
      </c>
      <c r="AK23" s="11" t="s">
        <v>1966</v>
      </c>
      <c r="AL23" s="11" t="s">
        <v>568</v>
      </c>
      <c r="AM23" s="12"/>
      <c r="AN23" s="12">
        <v>701.1865787419651</v>
      </c>
      <c r="AO23" s="12">
        <v>5956.07344556933</v>
      </c>
      <c r="AP23" s="12"/>
      <c r="AQ23" s="12">
        <v>9747.23858634068</v>
      </c>
      <c r="AR23" s="12">
        <v>16404.498610651975</v>
      </c>
      <c r="AV23" s="34" t="s">
        <v>1970</v>
      </c>
      <c r="AW23" s="35">
        <v>5.36193</v>
      </c>
      <c r="AX23" s="13" t="s">
        <v>435</v>
      </c>
      <c r="BA23" s="28" t="s">
        <v>2642</v>
      </c>
      <c r="BB23" s="31">
        <v>1619.79593141</v>
      </c>
      <c r="BE23" s="1"/>
      <c r="BF23" s="1"/>
    </row>
    <row r="24" spans="17:58" ht="19.5" customHeight="1">
      <c r="Q24" t="s">
        <v>2642</v>
      </c>
      <c r="R24" t="s">
        <v>2643</v>
      </c>
      <c r="S24" s="32"/>
      <c r="AI24" s="10" t="s">
        <v>2612</v>
      </c>
      <c r="AJ24" s="10" t="s">
        <v>2281</v>
      </c>
      <c r="AK24" s="11" t="s">
        <v>1906</v>
      </c>
      <c r="AL24" s="11" t="s">
        <v>569</v>
      </c>
      <c r="AM24" s="12">
        <v>393.3329727502296</v>
      </c>
      <c r="AN24" s="12">
        <v>691.0340062442608</v>
      </c>
      <c r="AO24" s="12">
        <v>7621.208549058769</v>
      </c>
      <c r="AP24" s="12"/>
      <c r="AQ24" s="12">
        <v>11100.529686248852</v>
      </c>
      <c r="AR24" s="12">
        <v>19806.10521430211</v>
      </c>
      <c r="AV24" s="34" t="s">
        <v>1972</v>
      </c>
      <c r="AW24" s="35">
        <v>4.31179</v>
      </c>
      <c r="AX24" s="13" t="s">
        <v>436</v>
      </c>
      <c r="BA24" s="28" t="s">
        <v>2644</v>
      </c>
      <c r="BB24" s="31">
        <v>7972.1994197799995</v>
      </c>
      <c r="BE24" s="1"/>
      <c r="BF24" s="1"/>
    </row>
    <row r="25" spans="17:58" ht="19.5" customHeight="1">
      <c r="Q25" t="s">
        <v>2644</v>
      </c>
      <c r="R25" t="s">
        <v>2645</v>
      </c>
      <c r="S25" s="32"/>
      <c r="AI25" s="10" t="s">
        <v>2614</v>
      </c>
      <c r="AJ25" s="10" t="s">
        <v>2282</v>
      </c>
      <c r="AK25" s="11" t="s">
        <v>1897</v>
      </c>
      <c r="AL25" s="11" t="s">
        <v>557</v>
      </c>
      <c r="AM25" s="12">
        <v>58.593779476584025</v>
      </c>
      <c r="AN25" s="12">
        <v>199.62112768595043</v>
      </c>
      <c r="AO25" s="12">
        <v>4687.169620959597</v>
      </c>
      <c r="AP25" s="12"/>
      <c r="AQ25" s="12">
        <v>2335.919472107438</v>
      </c>
      <c r="AR25" s="12">
        <v>7281.304000229569</v>
      </c>
      <c r="AV25" s="34" t="s">
        <v>1859</v>
      </c>
      <c r="AW25" s="35">
        <v>7.14933</v>
      </c>
      <c r="AX25" s="13" t="s">
        <v>437</v>
      </c>
      <c r="BA25" s="28" t="s">
        <v>2646</v>
      </c>
      <c r="BB25" s="31">
        <v>1990.85575988</v>
      </c>
      <c r="BE25" s="1"/>
      <c r="BF25" s="1"/>
    </row>
    <row r="26" spans="17:58" ht="19.5" customHeight="1">
      <c r="Q26" t="s">
        <v>2646</v>
      </c>
      <c r="R26" t="s">
        <v>2647</v>
      </c>
      <c r="S26" s="32"/>
      <c r="AI26" s="10" t="s">
        <v>2616</v>
      </c>
      <c r="AJ26" s="10" t="s">
        <v>2283</v>
      </c>
      <c r="AK26" s="11" t="s">
        <v>1966</v>
      </c>
      <c r="AL26" s="11" t="s">
        <v>568</v>
      </c>
      <c r="AM26" s="12"/>
      <c r="AN26" s="12">
        <v>649.2225143250689</v>
      </c>
      <c r="AO26" s="12">
        <v>11463.709602594123</v>
      </c>
      <c r="AP26" s="12"/>
      <c r="AQ26" s="12">
        <v>9807.904163085399</v>
      </c>
      <c r="AR26" s="12">
        <v>21920.83628000459</v>
      </c>
      <c r="AV26" s="34" t="s">
        <v>1974</v>
      </c>
      <c r="AW26" s="35">
        <v>8.42123</v>
      </c>
      <c r="AX26" s="13" t="s">
        <v>438</v>
      </c>
      <c r="BA26" s="28" t="s">
        <v>2648</v>
      </c>
      <c r="BB26" s="31">
        <v>5961.39148395</v>
      </c>
      <c r="BE26" s="1"/>
      <c r="BF26" s="1"/>
    </row>
    <row r="27" spans="17:58" ht="19.5" customHeight="1">
      <c r="Q27" t="s">
        <v>2648</v>
      </c>
      <c r="R27" t="s">
        <v>2649</v>
      </c>
      <c r="S27" s="32"/>
      <c r="AI27" s="10" t="s">
        <v>2616</v>
      </c>
      <c r="AJ27" s="10" t="s">
        <v>2284</v>
      </c>
      <c r="AK27" s="11" t="s">
        <v>1905</v>
      </c>
      <c r="AL27" s="11" t="s">
        <v>570</v>
      </c>
      <c r="AM27" s="12"/>
      <c r="AN27" s="12">
        <v>1348.7123285812672</v>
      </c>
      <c r="AO27" s="12">
        <v>2920.3685743801652</v>
      </c>
      <c r="AP27" s="12"/>
      <c r="AQ27" s="12">
        <v>8420.229937603306</v>
      </c>
      <c r="AR27" s="12">
        <v>12689.310840564738</v>
      </c>
      <c r="AV27" s="34" t="s">
        <v>1867</v>
      </c>
      <c r="AW27" s="35">
        <v>11.5917</v>
      </c>
      <c r="AX27" s="13" t="s">
        <v>439</v>
      </c>
      <c r="BA27" s="28" t="s">
        <v>2650</v>
      </c>
      <c r="BB27" s="31">
        <v>1869.0660171</v>
      </c>
      <c r="BE27" s="1"/>
      <c r="BF27" s="1"/>
    </row>
    <row r="28" spans="17:58" ht="19.5" customHeight="1">
      <c r="Q28" t="s">
        <v>2650</v>
      </c>
      <c r="R28" t="s">
        <v>2651</v>
      </c>
      <c r="S28" s="32"/>
      <c r="AI28" s="10" t="s">
        <v>2618</v>
      </c>
      <c r="AJ28" s="10" t="s">
        <v>2285</v>
      </c>
      <c r="AK28" s="11" t="s">
        <v>1964</v>
      </c>
      <c r="AL28" s="11" t="s">
        <v>566</v>
      </c>
      <c r="AM28" s="12"/>
      <c r="AN28" s="12">
        <v>29.241294100091825</v>
      </c>
      <c r="AO28" s="12">
        <v>897.6236347107438</v>
      </c>
      <c r="AP28" s="12"/>
      <c r="AQ28" s="12">
        <v>2679.077881060606</v>
      </c>
      <c r="AR28" s="12">
        <v>3605.9428098714416</v>
      </c>
      <c r="AV28" s="34" t="s">
        <v>1933</v>
      </c>
      <c r="AW28" s="35">
        <v>7.59515</v>
      </c>
      <c r="AX28" s="13" t="s">
        <v>440</v>
      </c>
      <c r="BA28" s="28" t="s">
        <v>2652</v>
      </c>
      <c r="BB28" s="31">
        <v>521.113425761</v>
      </c>
      <c r="BE28" s="1"/>
      <c r="BF28" s="1"/>
    </row>
    <row r="29" spans="17:58" ht="19.5" customHeight="1">
      <c r="Q29" t="s">
        <v>2652</v>
      </c>
      <c r="R29" t="s">
        <v>2653</v>
      </c>
      <c r="S29" s="32"/>
      <c r="AI29" s="10" t="s">
        <v>2618</v>
      </c>
      <c r="AJ29" s="10" t="s">
        <v>2286</v>
      </c>
      <c r="AK29" s="11" t="s">
        <v>1900</v>
      </c>
      <c r="AL29" s="11" t="s">
        <v>567</v>
      </c>
      <c r="AM29" s="12">
        <v>9.965034022038568</v>
      </c>
      <c r="AN29" s="12">
        <v>45.67730280073462</v>
      </c>
      <c r="AO29" s="12">
        <v>516.7335203397613</v>
      </c>
      <c r="AP29" s="12"/>
      <c r="AQ29" s="12">
        <v>1231.2527530991736</v>
      </c>
      <c r="AR29" s="12">
        <v>1803.628610261708</v>
      </c>
      <c r="AV29" s="34" t="s">
        <v>1934</v>
      </c>
      <c r="AW29" s="35">
        <v>11.1543</v>
      </c>
      <c r="AX29" s="13" t="s">
        <v>441</v>
      </c>
      <c r="BA29" s="28" t="s">
        <v>2654</v>
      </c>
      <c r="BB29" s="31">
        <v>2783.17871636</v>
      </c>
      <c r="BE29" s="1"/>
      <c r="BF29" s="1"/>
    </row>
    <row r="30" spans="17:58" ht="19.5" customHeight="1">
      <c r="Q30" t="s">
        <v>2654</v>
      </c>
      <c r="R30" t="s">
        <v>2655</v>
      </c>
      <c r="S30" s="32"/>
      <c r="AI30" s="10" t="s">
        <v>2620</v>
      </c>
      <c r="AJ30" s="10" t="s">
        <v>2287</v>
      </c>
      <c r="AK30" s="11" t="s">
        <v>1897</v>
      </c>
      <c r="AL30" s="11" t="s">
        <v>557</v>
      </c>
      <c r="AM30" s="12">
        <v>1.3157039485766757</v>
      </c>
      <c r="AN30" s="12">
        <v>783.111793939394</v>
      </c>
      <c r="AO30" s="12">
        <v>3980.082248875115</v>
      </c>
      <c r="AP30" s="12"/>
      <c r="AQ30" s="12">
        <v>6243.327864600551</v>
      </c>
      <c r="AR30" s="12">
        <v>11007.837611363637</v>
      </c>
      <c r="AV30" s="34" t="s">
        <v>1871</v>
      </c>
      <c r="AW30" s="35">
        <v>12.3455</v>
      </c>
      <c r="AX30" s="13" t="s">
        <v>442</v>
      </c>
      <c r="BA30" s="28" t="s">
        <v>1073</v>
      </c>
      <c r="BB30" s="31">
        <v>605.71026655</v>
      </c>
      <c r="BE30" s="1"/>
      <c r="BF30" s="1"/>
    </row>
    <row r="31" spans="17:58" ht="19.5" customHeight="1">
      <c r="Q31" t="s">
        <v>1073</v>
      </c>
      <c r="R31" t="s">
        <v>1074</v>
      </c>
      <c r="S31" s="32"/>
      <c r="AI31" s="10" t="s">
        <v>2620</v>
      </c>
      <c r="AJ31" s="10" t="s">
        <v>2288</v>
      </c>
      <c r="AK31" s="11" t="s">
        <v>1894</v>
      </c>
      <c r="AL31" s="11" t="s">
        <v>560</v>
      </c>
      <c r="AM31" s="12">
        <v>38.8604863865932</v>
      </c>
      <c r="AN31" s="12">
        <v>742.4701457988981</v>
      </c>
      <c r="AO31" s="12">
        <v>5146.588991505969</v>
      </c>
      <c r="AP31" s="12"/>
      <c r="AQ31" s="12">
        <v>11542.796302640038</v>
      </c>
      <c r="AR31" s="12">
        <v>17470.715926331497</v>
      </c>
      <c r="AV31" s="34" t="s">
        <v>1863</v>
      </c>
      <c r="AW31" s="35">
        <v>4.55178</v>
      </c>
      <c r="AX31" s="13" t="s">
        <v>443</v>
      </c>
      <c r="BA31" s="28" t="s">
        <v>1075</v>
      </c>
      <c r="BB31" s="31">
        <v>2113.23546285</v>
      </c>
      <c r="BE31" s="1"/>
      <c r="BF31" s="1"/>
    </row>
    <row r="32" spans="17:58" ht="19.5" customHeight="1">
      <c r="Q32" t="s">
        <v>1075</v>
      </c>
      <c r="R32" t="s">
        <v>1076</v>
      </c>
      <c r="S32" s="32"/>
      <c r="AI32" s="10" t="s">
        <v>2620</v>
      </c>
      <c r="AJ32" s="10" t="s">
        <v>2289</v>
      </c>
      <c r="AK32" s="11" t="s">
        <v>1947</v>
      </c>
      <c r="AL32" s="11" t="s">
        <v>561</v>
      </c>
      <c r="AM32" s="12">
        <v>48.44931421028466</v>
      </c>
      <c r="AN32" s="12">
        <v>209.80382004132233</v>
      </c>
      <c r="AO32" s="12">
        <v>14009.643274012857</v>
      </c>
      <c r="AP32" s="12"/>
      <c r="AQ32" s="12">
        <v>2223.5705907943066</v>
      </c>
      <c r="AR32" s="12">
        <v>16491.46699905877</v>
      </c>
      <c r="AV32" s="34" t="s">
        <v>1992</v>
      </c>
      <c r="AW32" s="35">
        <v>9.13136</v>
      </c>
      <c r="AX32" s="13" t="s">
        <v>444</v>
      </c>
      <c r="BA32" s="28" t="s">
        <v>1077</v>
      </c>
      <c r="BB32" s="31">
        <v>1339.13748637</v>
      </c>
      <c r="BE32" s="1"/>
      <c r="BF32" s="1"/>
    </row>
    <row r="33" spans="17:58" ht="19.5" customHeight="1">
      <c r="Q33" t="s">
        <v>1077</v>
      </c>
      <c r="R33" t="s">
        <v>1078</v>
      </c>
      <c r="S33" s="32"/>
      <c r="AI33" s="10" t="s">
        <v>2620</v>
      </c>
      <c r="AJ33" s="10" t="s">
        <v>2290</v>
      </c>
      <c r="AK33" s="11" t="s">
        <v>1903</v>
      </c>
      <c r="AL33" s="11" t="s">
        <v>564</v>
      </c>
      <c r="AM33" s="12">
        <v>12.438829958677685</v>
      </c>
      <c r="AN33" s="12">
        <v>42.17891464646465</v>
      </c>
      <c r="AO33" s="12">
        <v>3077.373287878788</v>
      </c>
      <c r="AP33" s="12"/>
      <c r="AQ33" s="12">
        <v>3481.753455945822</v>
      </c>
      <c r="AR33" s="12">
        <v>6613.744488429753</v>
      </c>
      <c r="AV33" s="34" t="s">
        <v>1935</v>
      </c>
      <c r="AW33" s="35">
        <v>9.92744</v>
      </c>
      <c r="AX33" s="13" t="s">
        <v>445</v>
      </c>
      <c r="BA33" s="28" t="s">
        <v>1079</v>
      </c>
      <c r="BB33" s="31">
        <v>1310.93214164</v>
      </c>
      <c r="BE33" s="1"/>
      <c r="BF33" s="1"/>
    </row>
    <row r="34" spans="17:58" ht="19.5" customHeight="1">
      <c r="Q34" t="s">
        <v>1079</v>
      </c>
      <c r="R34" t="s">
        <v>1080</v>
      </c>
      <c r="S34" s="32"/>
      <c r="AI34" s="10" t="s">
        <v>2620</v>
      </c>
      <c r="AJ34" s="10" t="s">
        <v>2291</v>
      </c>
      <c r="AK34" s="11" t="s">
        <v>1978</v>
      </c>
      <c r="AL34" s="11" t="s">
        <v>565</v>
      </c>
      <c r="AM34" s="12">
        <v>57.47803310376492</v>
      </c>
      <c r="AN34" s="12">
        <v>129.1561684343434</v>
      </c>
      <c r="AO34" s="12">
        <v>185.81559086317722</v>
      </c>
      <c r="AP34" s="12"/>
      <c r="AQ34" s="12">
        <v>3613.2957511937557</v>
      </c>
      <c r="AR34" s="12">
        <v>3985.7455435950415</v>
      </c>
      <c r="AV34" s="34" t="s">
        <v>1853</v>
      </c>
      <c r="AW34" s="35">
        <v>16.9747</v>
      </c>
      <c r="AX34" s="13" t="s">
        <v>446</v>
      </c>
      <c r="BA34" s="28" t="s">
        <v>1081</v>
      </c>
      <c r="BB34" s="31">
        <v>1252.34476239</v>
      </c>
      <c r="BE34" s="1"/>
      <c r="BF34" s="1"/>
    </row>
    <row r="35" spans="17:58" ht="19.5" customHeight="1">
      <c r="Q35" t="s">
        <v>1081</v>
      </c>
      <c r="R35" t="s">
        <v>1082</v>
      </c>
      <c r="S35" s="32"/>
      <c r="AI35" s="10" t="s">
        <v>2620</v>
      </c>
      <c r="AJ35" s="10" t="s">
        <v>2292</v>
      </c>
      <c r="AK35" s="11" t="s">
        <v>1966</v>
      </c>
      <c r="AL35" s="11" t="s">
        <v>568</v>
      </c>
      <c r="AM35" s="12"/>
      <c r="AN35" s="12">
        <v>77.40590477502295</v>
      </c>
      <c r="AO35" s="12">
        <v>534.9516624655647</v>
      </c>
      <c r="AP35" s="12"/>
      <c r="AQ35" s="12">
        <v>1135.554715013774</v>
      </c>
      <c r="AR35" s="12">
        <v>1747.9122822543618</v>
      </c>
      <c r="AV35" s="34" t="s">
        <v>1927</v>
      </c>
      <c r="AW35" s="35">
        <v>14.2426</v>
      </c>
      <c r="AX35" s="13" t="s">
        <v>447</v>
      </c>
      <c r="BA35" s="28" t="s">
        <v>1083</v>
      </c>
      <c r="BB35" s="31">
        <v>2595.09492716</v>
      </c>
      <c r="BE35" s="1"/>
      <c r="BF35" s="1"/>
    </row>
    <row r="36" spans="17:58" ht="19.5" customHeight="1">
      <c r="Q36" t="s">
        <v>1083</v>
      </c>
      <c r="R36" t="s">
        <v>1084</v>
      </c>
      <c r="S36" s="32"/>
      <c r="AI36" s="10" t="s">
        <v>2620</v>
      </c>
      <c r="AJ36" s="10" t="s">
        <v>2293</v>
      </c>
      <c r="AK36" s="11" t="s">
        <v>1948</v>
      </c>
      <c r="AL36" s="11" t="s">
        <v>572</v>
      </c>
      <c r="AM36" s="12"/>
      <c r="AN36" s="12">
        <v>10.255730601469239</v>
      </c>
      <c r="AO36" s="12">
        <v>108.5493109963269</v>
      </c>
      <c r="AP36" s="12">
        <v>0.17133617998163453</v>
      </c>
      <c r="AQ36" s="12">
        <v>19.62661588613407</v>
      </c>
      <c r="AR36" s="12">
        <v>138.60299366391183</v>
      </c>
      <c r="AV36" s="34" t="s">
        <v>1865</v>
      </c>
      <c r="AW36" s="35">
        <v>10.9838</v>
      </c>
      <c r="AX36" s="13" t="s">
        <v>448</v>
      </c>
      <c r="BA36" s="28" t="s">
        <v>1085</v>
      </c>
      <c r="BB36" s="31">
        <v>1519.01690238</v>
      </c>
      <c r="BE36" s="1"/>
      <c r="BF36" s="1"/>
    </row>
    <row r="37" spans="17:58" ht="19.5" customHeight="1">
      <c r="Q37" t="s">
        <v>1085</v>
      </c>
      <c r="R37" t="s">
        <v>1086</v>
      </c>
      <c r="S37" s="32"/>
      <c r="AI37" s="10" t="s">
        <v>2622</v>
      </c>
      <c r="AJ37" s="10" t="s">
        <v>2294</v>
      </c>
      <c r="AK37" s="11" t="s">
        <v>1897</v>
      </c>
      <c r="AL37" s="11" t="s">
        <v>557</v>
      </c>
      <c r="AM37" s="12"/>
      <c r="AN37" s="12">
        <v>74.73510199724518</v>
      </c>
      <c r="AO37" s="12">
        <v>184.9088761707989</v>
      </c>
      <c r="AP37" s="12"/>
      <c r="AQ37" s="12">
        <v>307.25074905876954</v>
      </c>
      <c r="AR37" s="12">
        <v>566.8947272268136</v>
      </c>
      <c r="AV37" s="34" t="s">
        <v>1931</v>
      </c>
      <c r="AW37" s="35">
        <v>11.879</v>
      </c>
      <c r="AX37" s="13" t="s">
        <v>449</v>
      </c>
      <c r="BA37" s="28" t="s">
        <v>1087</v>
      </c>
      <c r="BB37" s="31">
        <v>1771.87736132</v>
      </c>
      <c r="BE37" s="1"/>
      <c r="BF37" s="1"/>
    </row>
    <row r="38" spans="17:58" ht="19.5" customHeight="1">
      <c r="Q38" t="s">
        <v>1087</v>
      </c>
      <c r="R38" t="s">
        <v>1088</v>
      </c>
      <c r="S38" s="32"/>
      <c r="AI38" s="10" t="s">
        <v>2622</v>
      </c>
      <c r="AJ38" s="10" t="s">
        <v>2295</v>
      </c>
      <c r="AK38" s="11" t="s">
        <v>1978</v>
      </c>
      <c r="AL38" s="11" t="s">
        <v>565</v>
      </c>
      <c r="AM38" s="12">
        <v>16.57582764003673</v>
      </c>
      <c r="AN38" s="12">
        <v>18.025908126721763</v>
      </c>
      <c r="AO38" s="12">
        <v>43.80181955922865</v>
      </c>
      <c r="AP38" s="12"/>
      <c r="AQ38" s="12">
        <v>1859.991539003673</v>
      </c>
      <c r="AR38" s="12">
        <v>1938.3950943296602</v>
      </c>
      <c r="AV38" s="34" t="s">
        <v>1929</v>
      </c>
      <c r="AW38" s="35">
        <v>16.0351</v>
      </c>
      <c r="AX38" s="13" t="s">
        <v>450</v>
      </c>
      <c r="BA38" s="28" t="s">
        <v>1089</v>
      </c>
      <c r="BB38" s="31">
        <v>1543.76502843</v>
      </c>
      <c r="BE38" s="1"/>
      <c r="BF38" s="1"/>
    </row>
    <row r="39" spans="17:58" ht="19.5" customHeight="1">
      <c r="Q39" t="s">
        <v>1089</v>
      </c>
      <c r="R39" t="s">
        <v>1090</v>
      </c>
      <c r="S39" s="32"/>
      <c r="AI39" s="10" t="s">
        <v>2622</v>
      </c>
      <c r="AJ39" s="10" t="s">
        <v>2296</v>
      </c>
      <c r="AK39" s="11" t="s">
        <v>1900</v>
      </c>
      <c r="AL39" s="11" t="s">
        <v>567</v>
      </c>
      <c r="AM39" s="12">
        <v>45.40666285583104</v>
      </c>
      <c r="AN39" s="12">
        <v>2265.4095110651974</v>
      </c>
      <c r="AO39" s="12">
        <v>15055.116070041324</v>
      </c>
      <c r="AP39" s="12"/>
      <c r="AQ39" s="12">
        <v>16484.38323946281</v>
      </c>
      <c r="AR39" s="12">
        <v>33850.31548342516</v>
      </c>
      <c r="AV39" s="34" t="s">
        <v>1925</v>
      </c>
      <c r="AW39" s="35">
        <v>16.4256</v>
      </c>
      <c r="AX39" s="13" t="s">
        <v>451</v>
      </c>
      <c r="BA39" s="28" t="s">
        <v>1091</v>
      </c>
      <c r="BB39" s="31">
        <v>3169.70151044</v>
      </c>
      <c r="BE39" s="1"/>
      <c r="BF39" s="1"/>
    </row>
    <row r="40" spans="17:58" ht="19.5" customHeight="1">
      <c r="Q40" t="s">
        <v>1091</v>
      </c>
      <c r="R40" t="s">
        <v>1092</v>
      </c>
      <c r="S40" s="32"/>
      <c r="AI40" s="10" t="s">
        <v>2622</v>
      </c>
      <c r="AJ40" s="10" t="s">
        <v>2297</v>
      </c>
      <c r="AK40" s="11" t="s">
        <v>1966</v>
      </c>
      <c r="AL40" s="11" t="s">
        <v>568</v>
      </c>
      <c r="AM40" s="12">
        <v>426.56883723599634</v>
      </c>
      <c r="AN40" s="12">
        <v>3132.098771258035</v>
      </c>
      <c r="AO40" s="12">
        <v>10293.082086111111</v>
      </c>
      <c r="AP40" s="12"/>
      <c r="AQ40" s="12">
        <v>21941.215200206614</v>
      </c>
      <c r="AR40" s="12">
        <v>35792.964894811754</v>
      </c>
      <c r="AV40" s="34" t="s">
        <v>1930</v>
      </c>
      <c r="AW40" s="35">
        <v>11.0895</v>
      </c>
      <c r="AX40" s="13" t="s">
        <v>452</v>
      </c>
      <c r="BA40" s="28" t="s">
        <v>1093</v>
      </c>
      <c r="BB40" s="31">
        <v>2148.66485402</v>
      </c>
      <c r="BE40" s="1"/>
      <c r="BF40" s="1"/>
    </row>
    <row r="41" spans="17:58" ht="19.5" customHeight="1">
      <c r="Q41" t="s">
        <v>1093</v>
      </c>
      <c r="R41" t="s">
        <v>1094</v>
      </c>
      <c r="S41" s="32"/>
      <c r="AI41" s="10" t="s">
        <v>2622</v>
      </c>
      <c r="AJ41" s="10" t="s">
        <v>2298</v>
      </c>
      <c r="AK41" s="11" t="s">
        <v>1906</v>
      </c>
      <c r="AL41" s="11" t="s">
        <v>569</v>
      </c>
      <c r="AM41" s="12"/>
      <c r="AN41" s="12"/>
      <c r="AO41" s="12"/>
      <c r="AP41" s="12"/>
      <c r="AQ41" s="12">
        <v>11.865857369146005</v>
      </c>
      <c r="AR41" s="12">
        <v>11.865857369146005</v>
      </c>
      <c r="AV41" s="34" t="s">
        <v>1973</v>
      </c>
      <c r="AW41" s="35">
        <v>9.39986</v>
      </c>
      <c r="AX41" s="13" t="s">
        <v>453</v>
      </c>
      <c r="BA41" s="28" t="s">
        <v>1095</v>
      </c>
      <c r="BB41" s="31">
        <v>3342.25938872</v>
      </c>
      <c r="BE41" s="1"/>
      <c r="BF41" s="1"/>
    </row>
    <row r="42" spans="17:58" ht="19.5" customHeight="1">
      <c r="Q42" t="s">
        <v>1095</v>
      </c>
      <c r="R42" t="s">
        <v>1096</v>
      </c>
      <c r="S42" s="32"/>
      <c r="AI42" s="10" t="s">
        <v>2622</v>
      </c>
      <c r="AJ42" s="10" t="s">
        <v>2299</v>
      </c>
      <c r="AK42" s="11" t="s">
        <v>1905</v>
      </c>
      <c r="AL42" s="11" t="s">
        <v>570</v>
      </c>
      <c r="AM42" s="12"/>
      <c r="AN42" s="12"/>
      <c r="AO42" s="12"/>
      <c r="AP42" s="12"/>
      <c r="AQ42" s="12">
        <v>18.417983172635445</v>
      </c>
      <c r="AR42" s="12">
        <v>18.417983172635445</v>
      </c>
      <c r="AV42" s="34" t="s">
        <v>1866</v>
      </c>
      <c r="AW42" s="35">
        <v>10.683</v>
      </c>
      <c r="AX42" s="13" t="s">
        <v>454</v>
      </c>
      <c r="BA42" s="28" t="s">
        <v>1097</v>
      </c>
      <c r="BB42" s="31">
        <v>551.694845247</v>
      </c>
      <c r="BE42" s="1"/>
      <c r="BF42" s="1"/>
    </row>
    <row r="43" spans="17:58" ht="19.5" customHeight="1">
      <c r="Q43" t="s">
        <v>1097</v>
      </c>
      <c r="R43" t="s">
        <v>1098</v>
      </c>
      <c r="S43" s="32"/>
      <c r="AI43" s="10" t="s">
        <v>2624</v>
      </c>
      <c r="AJ43" s="10" t="s">
        <v>2300</v>
      </c>
      <c r="AK43" s="11" t="s">
        <v>1890</v>
      </c>
      <c r="AL43" s="11" t="s">
        <v>556</v>
      </c>
      <c r="AM43" s="12"/>
      <c r="AN43" s="12">
        <v>2470.0810176767677</v>
      </c>
      <c r="AO43" s="12">
        <v>5975.502035123967</v>
      </c>
      <c r="AP43" s="12"/>
      <c r="AQ43" s="12">
        <v>7184.381947635446</v>
      </c>
      <c r="AR43" s="12">
        <v>15629.965000436181</v>
      </c>
      <c r="AV43" s="34" t="s">
        <v>1869</v>
      </c>
      <c r="AW43" s="35">
        <v>10.485</v>
      </c>
      <c r="AX43" s="13" t="s">
        <v>455</v>
      </c>
      <c r="BA43" s="28" t="s">
        <v>1099</v>
      </c>
      <c r="BB43" s="31">
        <v>1853.95604137</v>
      </c>
      <c r="BE43" s="1"/>
      <c r="BF43" s="1"/>
    </row>
    <row r="44" spans="17:58" ht="19.5" customHeight="1">
      <c r="Q44" t="s">
        <v>1099</v>
      </c>
      <c r="R44" t="s">
        <v>1100</v>
      </c>
      <c r="S44" s="32"/>
      <c r="AI44" s="10" t="s">
        <v>2624</v>
      </c>
      <c r="AJ44" s="10" t="s">
        <v>2301</v>
      </c>
      <c r="AK44" s="11" t="s">
        <v>1897</v>
      </c>
      <c r="AL44" s="11" t="s">
        <v>557</v>
      </c>
      <c r="AM44" s="12">
        <v>37.73929733700643</v>
      </c>
      <c r="AN44" s="12">
        <v>770.350102020202</v>
      </c>
      <c r="AO44" s="12">
        <v>754.5642692837465</v>
      </c>
      <c r="AP44" s="12"/>
      <c r="AQ44" s="12">
        <v>3317.61779214876</v>
      </c>
      <c r="AR44" s="12">
        <v>4880.271460789715</v>
      </c>
      <c r="AV44" s="34" t="s">
        <v>1862</v>
      </c>
      <c r="AW44" s="35">
        <v>10.1501</v>
      </c>
      <c r="AX44" s="13" t="s">
        <v>456</v>
      </c>
      <c r="BA44" s="28" t="s">
        <v>1101</v>
      </c>
      <c r="BB44" s="31">
        <v>6304.08042126</v>
      </c>
      <c r="BE44" s="1"/>
      <c r="BF44" s="1"/>
    </row>
    <row r="45" spans="17:58" ht="19.5" customHeight="1">
      <c r="Q45" t="s">
        <v>1101</v>
      </c>
      <c r="R45" t="s">
        <v>1102</v>
      </c>
      <c r="S45" s="32"/>
      <c r="AI45" s="10" t="s">
        <v>2624</v>
      </c>
      <c r="AJ45" s="10" t="s">
        <v>2302</v>
      </c>
      <c r="AK45" s="11" t="s">
        <v>1964</v>
      </c>
      <c r="AL45" s="11" t="s">
        <v>566</v>
      </c>
      <c r="AM45" s="12">
        <v>27.45360587695133</v>
      </c>
      <c r="AN45" s="12">
        <v>434.0369860192838</v>
      </c>
      <c r="AO45" s="12">
        <v>903.6935825757577</v>
      </c>
      <c r="AP45" s="12"/>
      <c r="AQ45" s="12">
        <v>2580.803467424242</v>
      </c>
      <c r="AR45" s="12">
        <v>3945.987641896235</v>
      </c>
      <c r="AV45" s="34" t="s">
        <v>1858</v>
      </c>
      <c r="AW45" s="35">
        <v>9.68273</v>
      </c>
      <c r="AX45" s="13" t="s">
        <v>457</v>
      </c>
      <c r="BA45" s="28" t="s">
        <v>1103</v>
      </c>
      <c r="BB45" s="31">
        <v>1412.23229749</v>
      </c>
      <c r="BE45" s="1"/>
      <c r="BF45" s="1"/>
    </row>
    <row r="46" spans="17:58" ht="19.5" customHeight="1">
      <c r="Q46" t="s">
        <v>1103</v>
      </c>
      <c r="R46" t="s">
        <v>1104</v>
      </c>
      <c r="S46" s="32"/>
      <c r="AI46" s="10" t="s">
        <v>2624</v>
      </c>
      <c r="AJ46" s="10" t="s">
        <v>2303</v>
      </c>
      <c r="AK46" s="11" t="s">
        <v>1900</v>
      </c>
      <c r="AL46" s="11" t="s">
        <v>567</v>
      </c>
      <c r="AM46" s="12">
        <v>35.95011457759412</v>
      </c>
      <c r="AN46" s="12">
        <v>63.94010748393021</v>
      </c>
      <c r="AO46" s="12">
        <v>203.18262915518824</v>
      </c>
      <c r="AP46" s="12"/>
      <c r="AQ46" s="12">
        <v>1750.0936138888887</v>
      </c>
      <c r="AR46" s="12">
        <v>2053.166465105601</v>
      </c>
      <c r="AV46" s="34" t="s">
        <v>1932</v>
      </c>
      <c r="AW46" s="35">
        <v>9.11415</v>
      </c>
      <c r="AX46" s="13" t="s">
        <v>458</v>
      </c>
      <c r="BA46" s="28" t="s">
        <v>1105</v>
      </c>
      <c r="BB46" s="31">
        <v>1734.73192445</v>
      </c>
      <c r="BE46" s="1"/>
      <c r="BF46" s="1"/>
    </row>
    <row r="47" spans="17:58" ht="19.5" customHeight="1">
      <c r="Q47" t="s">
        <v>1105</v>
      </c>
      <c r="R47" t="s">
        <v>1106</v>
      </c>
      <c r="S47" s="32"/>
      <c r="AI47" s="10" t="s">
        <v>2626</v>
      </c>
      <c r="AJ47" s="10" t="s">
        <v>2304</v>
      </c>
      <c r="AK47" s="11" t="s">
        <v>1906</v>
      </c>
      <c r="AL47" s="11" t="s">
        <v>569</v>
      </c>
      <c r="AM47" s="12">
        <v>66.43601446280992</v>
      </c>
      <c r="AN47" s="12">
        <v>27.207577364554638</v>
      </c>
      <c r="AO47" s="12">
        <v>1098.7229390955004</v>
      </c>
      <c r="AP47" s="12"/>
      <c r="AQ47" s="12">
        <v>1393.7770224747474</v>
      </c>
      <c r="AR47" s="12">
        <v>2586.1435533976123</v>
      </c>
      <c r="AV47" s="34" t="s">
        <v>1936</v>
      </c>
      <c r="AW47" s="35">
        <v>12.0172</v>
      </c>
      <c r="AX47" s="13" t="s">
        <v>459</v>
      </c>
      <c r="BA47" s="28" t="s">
        <v>1107</v>
      </c>
      <c r="BB47" s="31">
        <v>2770.17619434</v>
      </c>
      <c r="BE47" s="1"/>
      <c r="BF47" s="1"/>
    </row>
    <row r="48" spans="17:58" ht="19.5" customHeight="1">
      <c r="Q48" t="s">
        <v>1107</v>
      </c>
      <c r="R48" t="s">
        <v>1108</v>
      </c>
      <c r="S48" s="32"/>
      <c r="AI48" s="10" t="s">
        <v>2628</v>
      </c>
      <c r="AJ48" s="10" t="s">
        <v>2305</v>
      </c>
      <c r="AK48" s="11" t="s">
        <v>1906</v>
      </c>
      <c r="AL48" s="11" t="s">
        <v>569</v>
      </c>
      <c r="AM48" s="12">
        <v>135.65597908631773</v>
      </c>
      <c r="AN48" s="12"/>
      <c r="AO48" s="12">
        <v>0.06267865013774106</v>
      </c>
      <c r="AP48" s="12"/>
      <c r="AQ48" s="12">
        <v>8.325144237832873</v>
      </c>
      <c r="AR48" s="12">
        <v>144.04380197428833</v>
      </c>
      <c r="AV48" s="34" t="s">
        <v>1868</v>
      </c>
      <c r="AW48" s="35">
        <v>10.6997</v>
      </c>
      <c r="AX48" s="13" t="s">
        <v>460</v>
      </c>
      <c r="BA48" s="28" t="s">
        <v>1109</v>
      </c>
      <c r="BB48" s="31">
        <v>1318.43897941</v>
      </c>
      <c r="BE48" s="1"/>
      <c r="BF48" s="1"/>
    </row>
    <row r="49" spans="17:58" ht="19.5" customHeight="1">
      <c r="Q49" t="s">
        <v>1109</v>
      </c>
      <c r="R49" t="s">
        <v>1110</v>
      </c>
      <c r="S49" s="32"/>
      <c r="AI49" s="10" t="s">
        <v>2628</v>
      </c>
      <c r="AJ49" s="10" t="s">
        <v>2306</v>
      </c>
      <c r="AK49" s="11" t="s">
        <v>413</v>
      </c>
      <c r="AL49" s="11" t="s">
        <v>573</v>
      </c>
      <c r="AM49" s="12">
        <v>43.26829653351699</v>
      </c>
      <c r="AN49" s="12"/>
      <c r="AO49" s="12">
        <v>0.7205652203856749</v>
      </c>
      <c r="AP49" s="12">
        <v>0.26060128558310375</v>
      </c>
      <c r="AQ49" s="12">
        <v>56.649173714416904</v>
      </c>
      <c r="AR49" s="12">
        <v>100.89863675390268</v>
      </c>
      <c r="AV49" s="34" t="s">
        <v>1864</v>
      </c>
      <c r="AW49" s="35">
        <v>8.25105</v>
      </c>
      <c r="AX49" s="13" t="s">
        <v>461</v>
      </c>
      <c r="BA49" s="28" t="s">
        <v>1111</v>
      </c>
      <c r="BB49" s="31">
        <v>956.141211475</v>
      </c>
      <c r="BE49" s="1"/>
      <c r="BF49" s="1"/>
    </row>
    <row r="50" spans="17:58" ht="19.5" customHeight="1">
      <c r="Q50" t="s">
        <v>1111</v>
      </c>
      <c r="R50" t="s">
        <v>1112</v>
      </c>
      <c r="S50" s="32"/>
      <c r="AI50" s="10" t="s">
        <v>2630</v>
      </c>
      <c r="AJ50" s="10" t="s">
        <v>2307</v>
      </c>
      <c r="AK50" s="11" t="s">
        <v>1906</v>
      </c>
      <c r="AL50" s="11" t="s">
        <v>569</v>
      </c>
      <c r="AM50" s="12">
        <v>693.5712927915519</v>
      </c>
      <c r="AN50" s="12">
        <v>50.99518797061524</v>
      </c>
      <c r="AO50" s="12">
        <v>50.14247261248852</v>
      </c>
      <c r="AP50" s="12"/>
      <c r="AQ50" s="12">
        <v>0.0898331955922865</v>
      </c>
      <c r="AR50" s="12">
        <v>794.7987865702479</v>
      </c>
      <c r="AV50" s="34" t="s">
        <v>1844</v>
      </c>
      <c r="AW50" s="35">
        <v>13.2509</v>
      </c>
      <c r="AX50" s="13" t="s">
        <v>462</v>
      </c>
      <c r="BA50" s="28" t="s">
        <v>1113</v>
      </c>
      <c r="BB50" s="31">
        <v>1518.46949681</v>
      </c>
      <c r="BE50" s="1"/>
      <c r="BF50" s="1"/>
    </row>
    <row r="51" spans="17:58" ht="19.5" customHeight="1">
      <c r="Q51" t="s">
        <v>1113</v>
      </c>
      <c r="R51" t="s">
        <v>1114</v>
      </c>
      <c r="S51" s="32"/>
      <c r="AI51" s="10" t="s">
        <v>2630</v>
      </c>
      <c r="AJ51" s="10" t="s">
        <v>2308</v>
      </c>
      <c r="AK51" s="11" t="s">
        <v>413</v>
      </c>
      <c r="AL51" s="11" t="s">
        <v>573</v>
      </c>
      <c r="AM51" s="12">
        <v>49.697129775022965</v>
      </c>
      <c r="AN51" s="12"/>
      <c r="AO51" s="12"/>
      <c r="AP51" s="12">
        <v>0.15803303489439852</v>
      </c>
      <c r="AQ51" s="12">
        <v>74.48374540863178</v>
      </c>
      <c r="AR51" s="12">
        <v>124.33890821854914</v>
      </c>
      <c r="AV51" s="34" t="s">
        <v>1914</v>
      </c>
      <c r="AW51" s="35">
        <v>14.5947</v>
      </c>
      <c r="AX51" s="13" t="s">
        <v>463</v>
      </c>
      <c r="BA51" s="28" t="s">
        <v>1115</v>
      </c>
      <c r="BB51" s="31">
        <v>1850.03219464</v>
      </c>
      <c r="BE51" s="1"/>
      <c r="BF51" s="1"/>
    </row>
    <row r="52" spans="17:58" ht="19.5" customHeight="1">
      <c r="Q52" t="s">
        <v>1115</v>
      </c>
      <c r="R52" t="s">
        <v>1116</v>
      </c>
      <c r="S52" s="32"/>
      <c r="AI52" s="10" t="s">
        <v>2632</v>
      </c>
      <c r="AJ52" s="10" t="s">
        <v>2309</v>
      </c>
      <c r="AK52" s="11" t="s">
        <v>1890</v>
      </c>
      <c r="AL52" s="11" t="s">
        <v>556</v>
      </c>
      <c r="AM52" s="12"/>
      <c r="AN52" s="12">
        <v>763.4142606978879</v>
      </c>
      <c r="AO52" s="12">
        <v>2602.546435629017</v>
      </c>
      <c r="AP52" s="12"/>
      <c r="AQ52" s="12">
        <v>1525.4103794536272</v>
      </c>
      <c r="AR52" s="12">
        <v>4891.371075780533</v>
      </c>
      <c r="AV52" s="34" t="s">
        <v>1981</v>
      </c>
      <c r="AW52" s="35">
        <v>13.7888</v>
      </c>
      <c r="AX52" s="13" t="s">
        <v>464</v>
      </c>
      <c r="BA52" s="28" t="s">
        <v>1117</v>
      </c>
      <c r="BB52" s="31">
        <v>1118.87294227</v>
      </c>
      <c r="BE52" s="1"/>
      <c r="BF52" s="1"/>
    </row>
    <row r="53" spans="17:58" ht="19.5" customHeight="1">
      <c r="Q53" t="s">
        <v>1117</v>
      </c>
      <c r="R53" t="s">
        <v>1118</v>
      </c>
      <c r="S53" s="32"/>
      <c r="AI53" s="10" t="s">
        <v>2632</v>
      </c>
      <c r="AJ53" s="10" t="s">
        <v>2310</v>
      </c>
      <c r="AK53" s="11" t="s">
        <v>1897</v>
      </c>
      <c r="AL53" s="11" t="s">
        <v>557</v>
      </c>
      <c r="AM53" s="12">
        <v>53.69103762626263</v>
      </c>
      <c r="AN53" s="12">
        <v>831.9458896005509</v>
      </c>
      <c r="AO53" s="12">
        <v>8189.662827571166</v>
      </c>
      <c r="AP53" s="12"/>
      <c r="AQ53" s="12">
        <v>15492.878846005508</v>
      </c>
      <c r="AR53" s="12">
        <v>24568.178600803487</v>
      </c>
      <c r="AV53" s="34" t="s">
        <v>1953</v>
      </c>
      <c r="AW53" s="35">
        <v>12.8679</v>
      </c>
      <c r="AX53" s="13" t="s">
        <v>465</v>
      </c>
      <c r="BA53" s="28" t="s">
        <v>1119</v>
      </c>
      <c r="BB53" s="31">
        <v>1039.65271335</v>
      </c>
      <c r="BE53" s="1"/>
      <c r="BF53" s="1"/>
    </row>
    <row r="54" spans="17:58" ht="19.5" customHeight="1">
      <c r="Q54" t="s">
        <v>1119</v>
      </c>
      <c r="R54" t="s">
        <v>1120</v>
      </c>
      <c r="S54" s="32"/>
      <c r="AI54" s="10" t="s">
        <v>2632</v>
      </c>
      <c r="AJ54" s="10" t="s">
        <v>2311</v>
      </c>
      <c r="AK54" s="11" t="s">
        <v>1900</v>
      </c>
      <c r="AL54" s="11" t="s">
        <v>567</v>
      </c>
      <c r="AM54" s="12"/>
      <c r="AN54" s="12">
        <v>308.35171331496787</v>
      </c>
      <c r="AO54" s="12">
        <v>756.2238501147841</v>
      </c>
      <c r="AP54" s="12"/>
      <c r="AQ54" s="12">
        <v>5307.8734640955</v>
      </c>
      <c r="AR54" s="12">
        <v>6372.449027525252</v>
      </c>
      <c r="AV54" s="34" t="s">
        <v>1990</v>
      </c>
      <c r="AW54" s="35">
        <v>13.1405</v>
      </c>
      <c r="AX54" s="13" t="s">
        <v>466</v>
      </c>
      <c r="BA54" s="28" t="s">
        <v>1121</v>
      </c>
      <c r="BB54" s="31">
        <v>1033.12132726</v>
      </c>
      <c r="BE54" s="1"/>
      <c r="BF54" s="1"/>
    </row>
    <row r="55" spans="17:58" ht="19.5" customHeight="1">
      <c r="Q55" t="s">
        <v>1121</v>
      </c>
      <c r="R55" t="s">
        <v>1122</v>
      </c>
      <c r="S55" s="32"/>
      <c r="AI55" s="10" t="s">
        <v>2632</v>
      </c>
      <c r="AJ55" s="10" t="s">
        <v>2312</v>
      </c>
      <c r="AK55" s="11" t="s">
        <v>1966</v>
      </c>
      <c r="AL55" s="11" t="s">
        <v>568</v>
      </c>
      <c r="AM55" s="12"/>
      <c r="AN55" s="12">
        <v>12.58079171258035</v>
      </c>
      <c r="AO55" s="12">
        <v>94.04538691460056</v>
      </c>
      <c r="AP55" s="12"/>
      <c r="AQ55" s="12">
        <v>281.4706592745638</v>
      </c>
      <c r="AR55" s="12">
        <v>388.0968379017447</v>
      </c>
      <c r="AV55" s="34" t="s">
        <v>1969</v>
      </c>
      <c r="AW55" s="35">
        <v>14.3655</v>
      </c>
      <c r="AX55" s="13" t="s">
        <v>467</v>
      </c>
      <c r="BA55" s="28" t="s">
        <v>1123</v>
      </c>
      <c r="BB55" s="31">
        <v>1461.62576677</v>
      </c>
      <c r="BE55" s="1"/>
      <c r="BF55" s="1"/>
    </row>
    <row r="56" spans="17:58" ht="19.5" customHeight="1">
      <c r="Q56" t="s">
        <v>1123</v>
      </c>
      <c r="R56" t="s">
        <v>1124</v>
      </c>
      <c r="S56" s="32"/>
      <c r="AI56" s="10" t="s">
        <v>2634</v>
      </c>
      <c r="AJ56" s="10" t="s">
        <v>2313</v>
      </c>
      <c r="AK56" s="11" t="s">
        <v>1906</v>
      </c>
      <c r="AL56" s="11" t="s">
        <v>569</v>
      </c>
      <c r="AM56" s="12">
        <v>50.33582702020202</v>
      </c>
      <c r="AN56" s="12">
        <v>39.211209641873275</v>
      </c>
      <c r="AO56" s="12">
        <v>449.1736962121212</v>
      </c>
      <c r="AP56" s="12">
        <v>42.3006943067034</v>
      </c>
      <c r="AQ56" s="12">
        <v>1626.5225328971535</v>
      </c>
      <c r="AR56" s="12">
        <v>2207.5439600780533</v>
      </c>
      <c r="AV56" s="34" t="s">
        <v>1847</v>
      </c>
      <c r="AW56" s="35">
        <v>13.6713</v>
      </c>
      <c r="AX56" s="13" t="s">
        <v>468</v>
      </c>
      <c r="BA56" s="28" t="s">
        <v>1125</v>
      </c>
      <c r="BB56" s="31">
        <v>3213.25788881</v>
      </c>
      <c r="BE56" s="1"/>
      <c r="BF56" s="1"/>
    </row>
    <row r="57" spans="17:58" ht="19.5" customHeight="1">
      <c r="Q57" t="s">
        <v>1125</v>
      </c>
      <c r="R57" t="s">
        <v>1126</v>
      </c>
      <c r="S57" s="32"/>
      <c r="AI57" s="10" t="s">
        <v>2636</v>
      </c>
      <c r="AJ57" s="10" t="s">
        <v>2314</v>
      </c>
      <c r="AK57" s="11" t="s">
        <v>1903</v>
      </c>
      <c r="AL57" s="11" t="s">
        <v>564</v>
      </c>
      <c r="AM57" s="12">
        <v>2.5702429522497705</v>
      </c>
      <c r="AN57" s="12">
        <v>43.353652341597794</v>
      </c>
      <c r="AO57" s="12">
        <v>650.8968199954086</v>
      </c>
      <c r="AP57" s="12"/>
      <c r="AQ57" s="12">
        <v>241.3585376033058</v>
      </c>
      <c r="AR57" s="12">
        <v>938.1792528925619</v>
      </c>
      <c r="AV57" s="34" t="s">
        <v>1846</v>
      </c>
      <c r="AW57" s="35">
        <v>13.7641</v>
      </c>
      <c r="AX57" s="13" t="s">
        <v>469</v>
      </c>
      <c r="BA57" s="28" t="s">
        <v>1127</v>
      </c>
      <c r="BB57" s="31">
        <v>16835.9105687</v>
      </c>
      <c r="BE57" s="1"/>
      <c r="BF57" s="1"/>
    </row>
    <row r="58" spans="17:58" ht="19.5" customHeight="1">
      <c r="Q58" t="s">
        <v>1127</v>
      </c>
      <c r="R58" t="s">
        <v>1128</v>
      </c>
      <c r="S58" s="32"/>
      <c r="AI58" s="10" t="s">
        <v>2636</v>
      </c>
      <c r="AJ58" s="10" t="s">
        <v>2315</v>
      </c>
      <c r="AK58" s="11" t="s">
        <v>1978</v>
      </c>
      <c r="AL58" s="11" t="s">
        <v>565</v>
      </c>
      <c r="AM58" s="12"/>
      <c r="AN58" s="12">
        <v>29.25641508264463</v>
      </c>
      <c r="AO58" s="12">
        <v>51.49390679522498</v>
      </c>
      <c r="AP58" s="12"/>
      <c r="AQ58" s="12">
        <v>820.0325276859505</v>
      </c>
      <c r="AR58" s="12">
        <v>900.7828495638202</v>
      </c>
      <c r="AV58" s="34" t="s">
        <v>1920</v>
      </c>
      <c r="AW58" s="35">
        <v>13.9938</v>
      </c>
      <c r="AX58" s="13" t="s">
        <v>470</v>
      </c>
      <c r="BA58" s="28" t="s">
        <v>1129</v>
      </c>
      <c r="BB58" s="31">
        <v>829.803299059</v>
      </c>
      <c r="BE58" s="1"/>
      <c r="BF58" s="1"/>
    </row>
    <row r="59" spans="17:58" ht="19.5" customHeight="1">
      <c r="Q59" t="s">
        <v>1129</v>
      </c>
      <c r="R59" t="s">
        <v>1130</v>
      </c>
      <c r="S59" s="32"/>
      <c r="AI59" s="10" t="s">
        <v>2636</v>
      </c>
      <c r="AJ59" s="10" t="s">
        <v>2316</v>
      </c>
      <c r="AK59" s="11" t="s">
        <v>1906</v>
      </c>
      <c r="AL59" s="11" t="s">
        <v>569</v>
      </c>
      <c r="AM59" s="12">
        <v>149.61864109274563</v>
      </c>
      <c r="AN59" s="12">
        <v>47.59900922865014</v>
      </c>
      <c r="AO59" s="12">
        <v>367.8137978879706</v>
      </c>
      <c r="AP59" s="12"/>
      <c r="AQ59" s="12">
        <v>1297.1888645775941</v>
      </c>
      <c r="AR59" s="12">
        <v>1862.2203127869607</v>
      </c>
      <c r="AV59" s="34" t="s">
        <v>1922</v>
      </c>
      <c r="AW59" s="35">
        <v>13.5614</v>
      </c>
      <c r="AX59" s="13" t="s">
        <v>471</v>
      </c>
      <c r="BA59" s="28" t="s">
        <v>1131</v>
      </c>
      <c r="BB59" s="31">
        <v>1006.81662846</v>
      </c>
      <c r="BE59" s="1"/>
      <c r="BF59" s="1"/>
    </row>
    <row r="60" spans="17:58" ht="19.5" customHeight="1">
      <c r="Q60" t="s">
        <v>1131</v>
      </c>
      <c r="R60" t="s">
        <v>1132</v>
      </c>
      <c r="S60" s="32"/>
      <c r="AI60" s="10" t="s">
        <v>2638</v>
      </c>
      <c r="AJ60" s="10" t="s">
        <v>2317</v>
      </c>
      <c r="AK60" s="11" t="s">
        <v>1894</v>
      </c>
      <c r="AL60" s="11" t="s">
        <v>560</v>
      </c>
      <c r="AM60" s="12">
        <v>25.48816939853076</v>
      </c>
      <c r="AN60" s="12">
        <v>154.2298998852158</v>
      </c>
      <c r="AO60" s="12">
        <v>2800.0649334940313</v>
      </c>
      <c r="AP60" s="12"/>
      <c r="AQ60" s="12">
        <v>1714.3534017676766</v>
      </c>
      <c r="AR60" s="12">
        <v>4694.136404545454</v>
      </c>
      <c r="AV60" s="34" t="s">
        <v>1955</v>
      </c>
      <c r="AW60" s="35">
        <v>14.8207</v>
      </c>
      <c r="AX60" s="13" t="s">
        <v>2071</v>
      </c>
      <c r="BA60" s="28" t="s">
        <v>1133</v>
      </c>
      <c r="BB60" s="31">
        <v>2577.23868546</v>
      </c>
      <c r="BE60" s="1"/>
      <c r="BF60" s="1"/>
    </row>
    <row r="61" spans="17:58" ht="19.5" customHeight="1">
      <c r="Q61" t="s">
        <v>1133</v>
      </c>
      <c r="R61" t="s">
        <v>1134</v>
      </c>
      <c r="S61" s="32"/>
      <c r="AI61" s="10" t="s">
        <v>2638</v>
      </c>
      <c r="AJ61" s="10" t="s">
        <v>2318</v>
      </c>
      <c r="AK61" s="11" t="s">
        <v>1947</v>
      </c>
      <c r="AL61" s="11" t="s">
        <v>561</v>
      </c>
      <c r="AM61" s="12"/>
      <c r="AN61" s="12">
        <v>16.40988184113866</v>
      </c>
      <c r="AO61" s="12">
        <v>213.31089699265382</v>
      </c>
      <c r="AP61" s="12"/>
      <c r="AQ61" s="12">
        <v>91.61576923783286</v>
      </c>
      <c r="AR61" s="12">
        <v>321.3365480716253</v>
      </c>
      <c r="AV61" s="34" t="s">
        <v>1919</v>
      </c>
      <c r="AW61" s="35">
        <v>14.3217</v>
      </c>
      <c r="AX61" s="13" t="s">
        <v>2072</v>
      </c>
      <c r="BA61" s="28" t="s">
        <v>1135</v>
      </c>
      <c r="BB61" s="31">
        <v>1033.6860595</v>
      </c>
      <c r="BE61" s="1"/>
      <c r="BF61" s="1"/>
    </row>
    <row r="62" spans="17:58" ht="19.5" customHeight="1">
      <c r="Q62" t="s">
        <v>1135</v>
      </c>
      <c r="R62" t="s">
        <v>1136</v>
      </c>
      <c r="S62" s="32"/>
      <c r="AI62" s="10" t="s">
        <v>2640</v>
      </c>
      <c r="AJ62" s="10" t="s">
        <v>2319</v>
      </c>
      <c r="AK62" s="11" t="s">
        <v>1906</v>
      </c>
      <c r="AL62" s="11" t="s">
        <v>569</v>
      </c>
      <c r="AM62" s="12">
        <v>124.97045084940312</v>
      </c>
      <c r="AN62" s="12">
        <v>11.235070431588614</v>
      </c>
      <c r="AO62" s="12">
        <v>901.0270913452708</v>
      </c>
      <c r="AP62" s="12"/>
      <c r="AQ62" s="12">
        <v>1587.87784956382</v>
      </c>
      <c r="AR62" s="12">
        <v>2625.1104621900827</v>
      </c>
      <c r="AV62" s="34" t="s">
        <v>1982</v>
      </c>
      <c r="AW62" s="35">
        <v>15.4289</v>
      </c>
      <c r="AX62" s="13" t="s">
        <v>2073</v>
      </c>
      <c r="BA62" s="28" t="s">
        <v>1137</v>
      </c>
      <c r="BB62" s="31">
        <v>1485.47135587</v>
      </c>
      <c r="BE62" s="1"/>
      <c r="BF62" s="1"/>
    </row>
    <row r="63" spans="17:58" ht="19.5" customHeight="1">
      <c r="Q63" t="s">
        <v>1137</v>
      </c>
      <c r="R63" t="s">
        <v>1138</v>
      </c>
      <c r="S63" s="32"/>
      <c r="AI63" s="10" t="s">
        <v>2642</v>
      </c>
      <c r="AJ63" s="10" t="s">
        <v>2320</v>
      </c>
      <c r="AK63" s="11" t="s">
        <v>1903</v>
      </c>
      <c r="AL63" s="11" t="s">
        <v>564</v>
      </c>
      <c r="AM63" s="12">
        <v>15.92603891184573</v>
      </c>
      <c r="AN63" s="12"/>
      <c r="AO63" s="12">
        <v>9.739018112947658</v>
      </c>
      <c r="AP63" s="12"/>
      <c r="AQ63" s="12"/>
      <c r="AR63" s="12">
        <v>25.665057024793388</v>
      </c>
      <c r="AV63" s="34" t="s">
        <v>1957</v>
      </c>
      <c r="AW63" s="35">
        <v>13.901</v>
      </c>
      <c r="AX63" s="13" t="s">
        <v>2074</v>
      </c>
      <c r="BA63" s="28" t="s">
        <v>1139</v>
      </c>
      <c r="BB63" s="31">
        <v>1575.39530851</v>
      </c>
      <c r="BE63" s="1"/>
      <c r="BF63" s="1"/>
    </row>
    <row r="64" spans="17:58" ht="19.5" customHeight="1">
      <c r="Q64" t="s">
        <v>1139</v>
      </c>
      <c r="R64" t="s">
        <v>1140</v>
      </c>
      <c r="S64" s="32"/>
      <c r="AI64" s="10" t="s">
        <v>2642</v>
      </c>
      <c r="AJ64" s="10" t="s">
        <v>2321</v>
      </c>
      <c r="AK64" s="11" t="s">
        <v>1906</v>
      </c>
      <c r="AL64" s="11" t="s">
        <v>569</v>
      </c>
      <c r="AM64" s="12">
        <v>539.851915748393</v>
      </c>
      <c r="AN64" s="12">
        <v>153.21366382001838</v>
      </c>
      <c r="AO64" s="12">
        <v>490.3063704315886</v>
      </c>
      <c r="AP64" s="12"/>
      <c r="AQ64" s="12"/>
      <c r="AR64" s="12">
        <v>1183.37195</v>
      </c>
      <c r="AV64" s="34" t="s">
        <v>1924</v>
      </c>
      <c r="AW64" s="35">
        <v>12.8168</v>
      </c>
      <c r="AX64" s="13" t="s">
        <v>2075</v>
      </c>
      <c r="BA64" s="28" t="s">
        <v>1141</v>
      </c>
      <c r="BB64" s="31">
        <v>805.86410662</v>
      </c>
      <c r="BE64" s="1"/>
      <c r="BF64" s="1"/>
    </row>
    <row r="65" spans="17:58" ht="19.5" customHeight="1">
      <c r="Q65" t="s">
        <v>1141</v>
      </c>
      <c r="R65" t="s">
        <v>1142</v>
      </c>
      <c r="S65" s="32"/>
      <c r="AI65" s="10" t="s">
        <v>2642</v>
      </c>
      <c r="AJ65" s="10" t="s">
        <v>2322</v>
      </c>
      <c r="AK65" s="11" t="s">
        <v>413</v>
      </c>
      <c r="AL65" s="11" t="s">
        <v>573</v>
      </c>
      <c r="AM65" s="12">
        <v>53.226759802571166</v>
      </c>
      <c r="AN65" s="12"/>
      <c r="AO65" s="12"/>
      <c r="AP65" s="12">
        <v>0.15680906795224978</v>
      </c>
      <c r="AQ65" s="12">
        <v>73.71935018365473</v>
      </c>
      <c r="AR65" s="12">
        <v>127.10291905417814</v>
      </c>
      <c r="AV65" s="34" t="s">
        <v>1857</v>
      </c>
      <c r="AW65" s="35">
        <v>11.5243</v>
      </c>
      <c r="AX65" s="13" t="s">
        <v>2076</v>
      </c>
      <c r="BA65" s="28" t="s">
        <v>1143</v>
      </c>
      <c r="BB65" s="31">
        <v>1779.89297938</v>
      </c>
      <c r="BE65" s="1"/>
      <c r="BF65" s="1"/>
    </row>
    <row r="66" spans="17:58" ht="19.5" customHeight="1">
      <c r="Q66" t="s">
        <v>1143</v>
      </c>
      <c r="R66" t="s">
        <v>1144</v>
      </c>
      <c r="S66" s="32"/>
      <c r="AI66" s="10" t="s">
        <v>2644</v>
      </c>
      <c r="AJ66" s="10" t="s">
        <v>2323</v>
      </c>
      <c r="AK66" s="11" t="s">
        <v>1966</v>
      </c>
      <c r="AL66" s="11" t="s">
        <v>568</v>
      </c>
      <c r="AM66" s="12">
        <v>13.017234113865932</v>
      </c>
      <c r="AN66" s="12">
        <v>88.1582267906336</v>
      </c>
      <c r="AO66" s="12">
        <v>1232.656269237833</v>
      </c>
      <c r="AP66" s="12"/>
      <c r="AQ66" s="12">
        <v>4538.064431932967</v>
      </c>
      <c r="AR66" s="12">
        <v>5871.896162075299</v>
      </c>
      <c r="AV66" s="34" t="s">
        <v>1928</v>
      </c>
      <c r="AW66" s="35">
        <v>13.2986</v>
      </c>
      <c r="AX66" s="13" t="s">
        <v>2077</v>
      </c>
      <c r="BA66" s="28" t="s">
        <v>1145</v>
      </c>
      <c r="BB66" s="31">
        <v>5596.87282174</v>
      </c>
      <c r="BE66" s="1"/>
      <c r="BF66" s="1"/>
    </row>
    <row r="67" spans="17:58" ht="19.5" customHeight="1">
      <c r="Q67" t="s">
        <v>1145</v>
      </c>
      <c r="R67" t="s">
        <v>1146</v>
      </c>
      <c r="S67" s="32"/>
      <c r="AI67" s="10" t="s">
        <v>2644</v>
      </c>
      <c r="AJ67" s="10" t="s">
        <v>2324</v>
      </c>
      <c r="AK67" s="11" t="s">
        <v>1905</v>
      </c>
      <c r="AL67" s="11" t="s">
        <v>570</v>
      </c>
      <c r="AM67" s="12"/>
      <c r="AN67" s="12">
        <v>140.02950179063362</v>
      </c>
      <c r="AO67" s="12">
        <v>316.6607638888889</v>
      </c>
      <c r="AP67" s="12"/>
      <c r="AQ67" s="12">
        <v>1488.2968274793388</v>
      </c>
      <c r="AR67" s="12">
        <v>1944.9870931588614</v>
      </c>
      <c r="AV67" s="34" t="s">
        <v>1851</v>
      </c>
      <c r="AW67" s="35">
        <v>14.0685</v>
      </c>
      <c r="AX67" s="13" t="s">
        <v>2078</v>
      </c>
      <c r="BA67" s="28" t="s">
        <v>1147</v>
      </c>
      <c r="BB67" s="31">
        <v>2679.47683762</v>
      </c>
      <c r="BE67" s="1"/>
      <c r="BF67" s="1"/>
    </row>
    <row r="68" spans="17:58" ht="19.5" customHeight="1">
      <c r="Q68" t="s">
        <v>1147</v>
      </c>
      <c r="R68" t="s">
        <v>1148</v>
      </c>
      <c r="S68" s="32"/>
      <c r="AI68" s="10" t="s">
        <v>2646</v>
      </c>
      <c r="AJ68" s="10" t="s">
        <v>2325</v>
      </c>
      <c r="AK68" s="11" t="s">
        <v>1849</v>
      </c>
      <c r="AL68" s="11" t="s">
        <v>430</v>
      </c>
      <c r="AM68" s="12">
        <v>183.35046248852157</v>
      </c>
      <c r="AN68" s="12">
        <v>54.18955369605142</v>
      </c>
      <c r="AO68" s="12">
        <v>199.64839097796144</v>
      </c>
      <c r="AP68" s="12"/>
      <c r="AQ68" s="12">
        <v>1553.6672588842976</v>
      </c>
      <c r="AR68" s="12">
        <v>1990.855666046832</v>
      </c>
      <c r="AV68" s="34" t="s">
        <v>1926</v>
      </c>
      <c r="AW68" s="35">
        <v>14.9735</v>
      </c>
      <c r="AX68" s="13" t="s">
        <v>2079</v>
      </c>
      <c r="BA68" s="28" t="s">
        <v>1149</v>
      </c>
      <c r="BB68" s="31">
        <v>1622.22524566</v>
      </c>
      <c r="BE68" s="1"/>
      <c r="BF68" s="1"/>
    </row>
    <row r="69" spans="17:58" ht="19.5" customHeight="1">
      <c r="Q69" t="s">
        <v>1149</v>
      </c>
      <c r="R69" t="s">
        <v>1150</v>
      </c>
      <c r="S69" s="32"/>
      <c r="AI69" s="10" t="s">
        <v>2648</v>
      </c>
      <c r="AJ69" s="10" t="s">
        <v>2326</v>
      </c>
      <c r="AK69" s="11" t="s">
        <v>1921</v>
      </c>
      <c r="AL69" s="11" t="s">
        <v>420</v>
      </c>
      <c r="AM69" s="12">
        <v>8.89003787878788</v>
      </c>
      <c r="AN69" s="12">
        <v>13.652078443526172</v>
      </c>
      <c r="AO69" s="12">
        <v>36.46421542699724</v>
      </c>
      <c r="AP69" s="12"/>
      <c r="AQ69" s="12">
        <v>2063.000585950413</v>
      </c>
      <c r="AR69" s="12">
        <v>2122.0069176997245</v>
      </c>
      <c r="AV69" s="34" t="s">
        <v>1860</v>
      </c>
      <c r="AW69" s="35">
        <v>12.4799</v>
      </c>
      <c r="AX69" s="13" t="s">
        <v>2080</v>
      </c>
      <c r="BA69" s="28" t="s">
        <v>1151</v>
      </c>
      <c r="BB69" s="31">
        <v>816.683624822</v>
      </c>
      <c r="BE69" s="1"/>
      <c r="BF69" s="1"/>
    </row>
    <row r="70" spans="17:58" ht="19.5" customHeight="1">
      <c r="Q70" t="s">
        <v>1151</v>
      </c>
      <c r="R70" t="s">
        <v>1152</v>
      </c>
      <c r="S70" s="32"/>
      <c r="AI70" s="10" t="s">
        <v>2648</v>
      </c>
      <c r="AJ70" s="10" t="s">
        <v>2327</v>
      </c>
      <c r="AK70" s="11" t="s">
        <v>1850</v>
      </c>
      <c r="AL70" s="11" t="s">
        <v>432</v>
      </c>
      <c r="AM70" s="12">
        <v>11.452084802571166</v>
      </c>
      <c r="AN70" s="12"/>
      <c r="AO70" s="12">
        <v>13.388154109274565</v>
      </c>
      <c r="AP70" s="12"/>
      <c r="AQ70" s="12">
        <v>1966.552542630854</v>
      </c>
      <c r="AR70" s="12">
        <v>1991.3927815426998</v>
      </c>
      <c r="AV70" s="34" t="s">
        <v>1861</v>
      </c>
      <c r="AW70" s="35">
        <v>11.0985</v>
      </c>
      <c r="AX70" s="13" t="s">
        <v>2081</v>
      </c>
      <c r="BA70" s="28" t="s">
        <v>1153</v>
      </c>
      <c r="BB70" s="31">
        <v>6718.63237152</v>
      </c>
      <c r="BE70" s="1"/>
      <c r="BF70" s="1"/>
    </row>
    <row r="71" spans="17:58" ht="19.5" customHeight="1">
      <c r="Q71" t="s">
        <v>1153</v>
      </c>
      <c r="R71" t="s">
        <v>1154</v>
      </c>
      <c r="S71" s="32"/>
      <c r="AI71" s="10" t="s">
        <v>2650</v>
      </c>
      <c r="AJ71" s="10" t="s">
        <v>2328</v>
      </c>
      <c r="AK71" s="11" t="s">
        <v>1923</v>
      </c>
      <c r="AL71" s="11" t="s">
        <v>433</v>
      </c>
      <c r="AM71" s="12">
        <v>613.8744335399449</v>
      </c>
      <c r="AN71" s="12">
        <v>5.354500573921029</v>
      </c>
      <c r="AO71" s="12">
        <v>50.40917662993572</v>
      </c>
      <c r="AP71" s="12"/>
      <c r="AQ71" s="12">
        <v>1199.4279144168963</v>
      </c>
      <c r="AR71" s="12">
        <v>1869.0660251606978</v>
      </c>
      <c r="AV71" s="34" t="s">
        <v>1870</v>
      </c>
      <c r="AW71" s="35">
        <v>10.9619</v>
      </c>
      <c r="AX71" s="13" t="s">
        <v>2082</v>
      </c>
      <c r="BA71" s="28" t="s">
        <v>1155</v>
      </c>
      <c r="BB71" s="31">
        <v>1669.05376313</v>
      </c>
      <c r="BE71" s="1"/>
      <c r="BF71" s="1"/>
    </row>
    <row r="72" spans="17:58" ht="19.5" customHeight="1">
      <c r="Q72" t="s">
        <v>1155</v>
      </c>
      <c r="R72" t="s">
        <v>1156</v>
      </c>
      <c r="S72" s="32"/>
      <c r="AI72" s="10" t="s">
        <v>2652</v>
      </c>
      <c r="AJ72" s="10" t="s">
        <v>2329</v>
      </c>
      <c r="AK72" s="11" t="s">
        <v>1923</v>
      </c>
      <c r="AL72" s="11" t="s">
        <v>433</v>
      </c>
      <c r="AM72" s="12">
        <v>145.67233719008266</v>
      </c>
      <c r="AN72" s="12"/>
      <c r="AO72" s="12">
        <v>24.636420110192837</v>
      </c>
      <c r="AP72" s="12"/>
      <c r="AQ72" s="12">
        <v>337.92021443985305</v>
      </c>
      <c r="AR72" s="12">
        <v>508.22897174012854</v>
      </c>
      <c r="AV72" s="34" t="s">
        <v>1983</v>
      </c>
      <c r="AW72" s="35">
        <v>11.0829</v>
      </c>
      <c r="AX72" s="13" t="s">
        <v>2083</v>
      </c>
      <c r="BA72" s="28" t="s">
        <v>1157</v>
      </c>
      <c r="BB72" s="31">
        <v>3585.96527576</v>
      </c>
      <c r="BE72" s="1"/>
      <c r="BF72" s="1"/>
    </row>
    <row r="73" spans="17:58" ht="19.5" customHeight="1">
      <c r="Q73" t="s">
        <v>1157</v>
      </c>
      <c r="R73" t="s">
        <v>1158</v>
      </c>
      <c r="S73" s="32"/>
      <c r="AI73" s="10" t="s">
        <v>2654</v>
      </c>
      <c r="AJ73" s="10" t="s">
        <v>732</v>
      </c>
      <c r="AK73" s="11" t="s">
        <v>1849</v>
      </c>
      <c r="AL73" s="11" t="s">
        <v>430</v>
      </c>
      <c r="AM73" s="12">
        <v>94.98279061065197</v>
      </c>
      <c r="AN73" s="12"/>
      <c r="AO73" s="12"/>
      <c r="AP73" s="12"/>
      <c r="AQ73" s="12">
        <v>100.21335785123966</v>
      </c>
      <c r="AR73" s="12">
        <v>195.19614846189165</v>
      </c>
      <c r="AV73" s="34" t="s">
        <v>1937</v>
      </c>
      <c r="AW73" s="35">
        <v>8.06417</v>
      </c>
      <c r="AX73" s="13" t="s">
        <v>2084</v>
      </c>
      <c r="BA73" s="28" t="s">
        <v>1159</v>
      </c>
      <c r="BB73" s="31">
        <v>1823.13292365</v>
      </c>
      <c r="BE73" s="1"/>
      <c r="BF73" s="1"/>
    </row>
    <row r="74" spans="17:58" ht="19.5" customHeight="1">
      <c r="Q74" t="s">
        <v>1159</v>
      </c>
      <c r="R74" t="s">
        <v>1160</v>
      </c>
      <c r="S74" s="32"/>
      <c r="AI74" s="10" t="s">
        <v>2654</v>
      </c>
      <c r="AJ74" s="10" t="s">
        <v>733</v>
      </c>
      <c r="AK74" s="11" t="s">
        <v>1923</v>
      </c>
      <c r="AL74" s="11" t="s">
        <v>433</v>
      </c>
      <c r="AM74" s="12">
        <v>1140.770441023875</v>
      </c>
      <c r="AN74" s="12">
        <v>87.28478512396694</v>
      </c>
      <c r="AO74" s="12">
        <v>1142.5504292699725</v>
      </c>
      <c r="AP74" s="12"/>
      <c r="AQ74" s="12">
        <v>96.0091662993572</v>
      </c>
      <c r="AR74" s="12">
        <v>2466.6148217171717</v>
      </c>
      <c r="AV74" s="34" t="s">
        <v>1958</v>
      </c>
      <c r="AW74" s="35">
        <v>0.436303</v>
      </c>
      <c r="AX74" s="13" t="s">
        <v>2085</v>
      </c>
      <c r="BA74" s="28" t="s">
        <v>1161</v>
      </c>
      <c r="BB74" s="31">
        <v>1252.30190658</v>
      </c>
      <c r="BE74" s="1"/>
      <c r="BF74" s="1"/>
    </row>
    <row r="75" spans="17:58" ht="19.5" customHeight="1">
      <c r="Q75" t="s">
        <v>1161</v>
      </c>
      <c r="R75" t="s">
        <v>1162</v>
      </c>
      <c r="S75" s="32"/>
      <c r="AI75" s="10" t="s">
        <v>1073</v>
      </c>
      <c r="AJ75" s="10" t="s">
        <v>734</v>
      </c>
      <c r="AK75" s="11" t="s">
        <v>1921</v>
      </c>
      <c r="AL75" s="11" t="s">
        <v>420</v>
      </c>
      <c r="AM75" s="12">
        <v>151.44456620752985</v>
      </c>
      <c r="AN75" s="12"/>
      <c r="AO75" s="12"/>
      <c r="AP75" s="12"/>
      <c r="AQ75" s="12">
        <v>316.3121577594123</v>
      </c>
      <c r="AR75" s="12">
        <v>467.7567239669421</v>
      </c>
      <c r="AV75" s="34" t="s">
        <v>1877</v>
      </c>
      <c r="AW75" s="35">
        <v>9.33704</v>
      </c>
      <c r="AX75" s="13" t="s">
        <v>2086</v>
      </c>
      <c r="BA75" s="28" t="s">
        <v>1163</v>
      </c>
      <c r="BB75" s="31">
        <v>3732.48385717</v>
      </c>
      <c r="BE75" s="1"/>
      <c r="BF75" s="1"/>
    </row>
    <row r="76" spans="17:58" ht="19.5" customHeight="1">
      <c r="Q76" t="s">
        <v>1163</v>
      </c>
      <c r="R76" t="s">
        <v>1164</v>
      </c>
      <c r="S76" s="32"/>
      <c r="AI76" s="10" t="s">
        <v>1073</v>
      </c>
      <c r="AJ76" s="10" t="s">
        <v>735</v>
      </c>
      <c r="AK76" s="11" t="s">
        <v>1923</v>
      </c>
      <c r="AL76" s="11" t="s">
        <v>433</v>
      </c>
      <c r="AM76" s="12">
        <v>40.159886960514235</v>
      </c>
      <c r="AN76" s="12"/>
      <c r="AO76" s="12"/>
      <c r="AP76" s="12"/>
      <c r="AQ76" s="12">
        <v>97.79364527089072</v>
      </c>
      <c r="AR76" s="12">
        <v>137.95353223140495</v>
      </c>
      <c r="AV76" s="34" t="s">
        <v>1875</v>
      </c>
      <c r="AW76" s="35">
        <v>12.5341</v>
      </c>
      <c r="AX76" s="13" t="s">
        <v>2087</v>
      </c>
      <c r="BA76" s="28" t="s">
        <v>1165</v>
      </c>
      <c r="BB76" s="31">
        <v>1205.1318436</v>
      </c>
      <c r="BE76" s="1"/>
      <c r="BF76" s="1"/>
    </row>
    <row r="77" spans="17:58" ht="19.5" customHeight="1">
      <c r="Q77" t="s">
        <v>1165</v>
      </c>
      <c r="R77" t="s">
        <v>1166</v>
      </c>
      <c r="S77" s="32"/>
      <c r="AI77" s="10" t="s">
        <v>1075</v>
      </c>
      <c r="AJ77" s="10" t="s">
        <v>736</v>
      </c>
      <c r="AK77" s="11" t="s">
        <v>1850</v>
      </c>
      <c r="AL77" s="11" t="s">
        <v>432</v>
      </c>
      <c r="AM77" s="12">
        <v>421.0753451101928</v>
      </c>
      <c r="AN77" s="12">
        <v>67.57649081726355</v>
      </c>
      <c r="AO77" s="12">
        <v>440.6761876721763</v>
      </c>
      <c r="AP77" s="12"/>
      <c r="AQ77" s="12">
        <v>1183.9074887970614</v>
      </c>
      <c r="AR77" s="12">
        <v>2113.235512396694</v>
      </c>
      <c r="AV77" s="34" t="s">
        <v>1872</v>
      </c>
      <c r="AW77" s="35">
        <v>11.72</v>
      </c>
      <c r="AX77" s="13" t="s">
        <v>2088</v>
      </c>
      <c r="BA77" s="28" t="s">
        <v>1167</v>
      </c>
      <c r="BB77" s="31">
        <v>2751.15606971</v>
      </c>
      <c r="BE77" s="1"/>
      <c r="BF77" s="1"/>
    </row>
    <row r="78" spans="17:58" ht="19.5" customHeight="1">
      <c r="Q78" t="s">
        <v>1167</v>
      </c>
      <c r="R78" t="s">
        <v>1168</v>
      </c>
      <c r="S78" s="32"/>
      <c r="AI78" s="10" t="s">
        <v>1077</v>
      </c>
      <c r="AJ78" s="10" t="s">
        <v>737</v>
      </c>
      <c r="AK78" s="11" t="s">
        <v>1850</v>
      </c>
      <c r="AL78" s="11" t="s">
        <v>432</v>
      </c>
      <c r="AM78" s="12">
        <v>240.17570387970616</v>
      </c>
      <c r="AN78" s="12"/>
      <c r="AO78" s="12">
        <v>14.425569214876035</v>
      </c>
      <c r="AP78" s="12"/>
      <c r="AQ78" s="12">
        <v>1017.8682473370064</v>
      </c>
      <c r="AR78" s="12">
        <v>1272.4695204315885</v>
      </c>
      <c r="AV78" s="34" t="s">
        <v>1984</v>
      </c>
      <c r="AW78" s="35">
        <v>8.20903</v>
      </c>
      <c r="AX78" s="13" t="s">
        <v>2089</v>
      </c>
      <c r="BA78" s="28" t="s">
        <v>1169</v>
      </c>
      <c r="BB78" s="31">
        <v>668.776645897</v>
      </c>
      <c r="BE78" s="1"/>
      <c r="BF78" s="1"/>
    </row>
    <row r="79" spans="17:58" ht="19.5" customHeight="1">
      <c r="Q79" t="s">
        <v>1169</v>
      </c>
      <c r="R79" t="s">
        <v>1170</v>
      </c>
      <c r="S79" s="32"/>
      <c r="AI79" s="10" t="s">
        <v>1077</v>
      </c>
      <c r="AJ79" s="10" t="s">
        <v>738</v>
      </c>
      <c r="AK79" s="11" t="s">
        <v>1923</v>
      </c>
      <c r="AL79" s="11" t="s">
        <v>433</v>
      </c>
      <c r="AM79" s="12">
        <v>26.68031827364555</v>
      </c>
      <c r="AN79" s="12"/>
      <c r="AO79" s="12"/>
      <c r="AP79" s="12"/>
      <c r="AQ79" s="12">
        <v>39.98754359504132</v>
      </c>
      <c r="AR79" s="12">
        <v>66.66786186868687</v>
      </c>
      <c r="AV79" s="34" t="s">
        <v>1985</v>
      </c>
      <c r="AW79" s="35">
        <v>11.3351</v>
      </c>
      <c r="AX79" s="13" t="s">
        <v>2090</v>
      </c>
      <c r="BA79" s="28" t="s">
        <v>1171</v>
      </c>
      <c r="BB79" s="31">
        <v>649.773596852</v>
      </c>
      <c r="BE79" s="1"/>
      <c r="BF79" s="1"/>
    </row>
    <row r="80" spans="17:58" ht="19.5" customHeight="1">
      <c r="Q80" t="s">
        <v>1171</v>
      </c>
      <c r="R80" t="s">
        <v>1172</v>
      </c>
      <c r="S80" s="32"/>
      <c r="AI80" s="10" t="s">
        <v>1079</v>
      </c>
      <c r="AJ80" s="10" t="s">
        <v>739</v>
      </c>
      <c r="AK80" s="11" t="s">
        <v>1850</v>
      </c>
      <c r="AL80" s="11" t="s">
        <v>432</v>
      </c>
      <c r="AM80" s="12">
        <v>153.35704481175392</v>
      </c>
      <c r="AN80" s="12">
        <v>19.848578168044074</v>
      </c>
      <c r="AO80" s="12">
        <v>99.8900018365473</v>
      </c>
      <c r="AP80" s="12"/>
      <c r="AQ80" s="12">
        <v>1037.8365844123048</v>
      </c>
      <c r="AR80" s="12">
        <v>1310.9322092286502</v>
      </c>
      <c r="AV80" s="34" t="s">
        <v>1874</v>
      </c>
      <c r="AW80" s="35">
        <v>9.82517</v>
      </c>
      <c r="AX80" s="13" t="s">
        <v>2091</v>
      </c>
      <c r="BA80" s="28" t="s">
        <v>1173</v>
      </c>
      <c r="BB80" s="31">
        <v>1857.31585237</v>
      </c>
      <c r="BE80" s="1"/>
      <c r="BF80" s="1"/>
    </row>
    <row r="81" spans="17:58" ht="19.5" customHeight="1">
      <c r="Q81" t="s">
        <v>1173</v>
      </c>
      <c r="R81" t="s">
        <v>1174</v>
      </c>
      <c r="S81" s="32"/>
      <c r="AI81" s="10" t="s">
        <v>1081</v>
      </c>
      <c r="AJ81" s="10" t="s">
        <v>740</v>
      </c>
      <c r="AK81" s="11" t="s">
        <v>1850</v>
      </c>
      <c r="AL81" s="11" t="s">
        <v>432</v>
      </c>
      <c r="AM81" s="12">
        <v>84.76457665289256</v>
      </c>
      <c r="AN81" s="12"/>
      <c r="AO81" s="12"/>
      <c r="AP81" s="12"/>
      <c r="AQ81" s="12">
        <v>209.81659834710743</v>
      </c>
      <c r="AR81" s="12">
        <v>294.581175</v>
      </c>
      <c r="AV81" s="34" t="s">
        <v>1878</v>
      </c>
      <c r="AW81" s="35">
        <v>10.6871</v>
      </c>
      <c r="AX81" s="13" t="s">
        <v>2092</v>
      </c>
      <c r="BA81" s="28" t="s">
        <v>1175</v>
      </c>
      <c r="BB81" s="31">
        <v>1745.37094099</v>
      </c>
      <c r="BE81" s="1"/>
      <c r="BF81" s="1"/>
    </row>
    <row r="82" spans="17:58" ht="19.5" customHeight="1">
      <c r="Q82" t="s">
        <v>1175</v>
      </c>
      <c r="R82" t="s">
        <v>1176</v>
      </c>
      <c r="S82" s="32"/>
      <c r="AI82" s="10" t="s">
        <v>1081</v>
      </c>
      <c r="AJ82" s="10" t="s">
        <v>741</v>
      </c>
      <c r="AK82" s="11" t="s">
        <v>1923</v>
      </c>
      <c r="AL82" s="11" t="s">
        <v>433</v>
      </c>
      <c r="AM82" s="12">
        <v>226.4453690312213</v>
      </c>
      <c r="AN82" s="12"/>
      <c r="AO82" s="12"/>
      <c r="AP82" s="12"/>
      <c r="AQ82" s="12">
        <v>731.3182663911846</v>
      </c>
      <c r="AR82" s="12">
        <v>957.7636354224059</v>
      </c>
      <c r="AV82" s="34" t="s">
        <v>1986</v>
      </c>
      <c r="AW82" s="35">
        <v>8.03866</v>
      </c>
      <c r="AX82" s="13" t="s">
        <v>2093</v>
      </c>
      <c r="BA82" s="28" t="s">
        <v>1177</v>
      </c>
      <c r="BB82" s="31">
        <v>3196.72465892</v>
      </c>
      <c r="BE82" s="1"/>
      <c r="BF82" s="1"/>
    </row>
    <row r="83" spans="17:58" ht="19.5" customHeight="1">
      <c r="Q83" t="s">
        <v>1177</v>
      </c>
      <c r="R83" t="s">
        <v>1178</v>
      </c>
      <c r="S83" s="32"/>
      <c r="AI83" s="10" t="s">
        <v>1083</v>
      </c>
      <c r="AJ83" s="10" t="s">
        <v>742</v>
      </c>
      <c r="AK83" s="11" t="s">
        <v>1849</v>
      </c>
      <c r="AL83" s="11" t="s">
        <v>430</v>
      </c>
      <c r="AM83" s="12">
        <v>16.612167860422407</v>
      </c>
      <c r="AN83" s="12"/>
      <c r="AO83" s="12"/>
      <c r="AP83" s="12"/>
      <c r="AQ83" s="12">
        <v>5.5410274104683195</v>
      </c>
      <c r="AR83" s="12">
        <v>22.153195270890727</v>
      </c>
      <c r="AV83" s="34" t="s">
        <v>1879</v>
      </c>
      <c r="AW83" s="35">
        <v>12.7266</v>
      </c>
      <c r="AX83" s="13" t="s">
        <v>2094</v>
      </c>
      <c r="BA83" s="28" t="s">
        <v>1179</v>
      </c>
      <c r="BB83" s="31">
        <v>508.2637714136</v>
      </c>
      <c r="BE83" s="1"/>
      <c r="BF83" s="1"/>
    </row>
    <row r="84" spans="17:58" ht="19.5" customHeight="1">
      <c r="Q84" t="s">
        <v>1179</v>
      </c>
      <c r="R84" t="s">
        <v>1180</v>
      </c>
      <c r="S84" s="32"/>
      <c r="AI84" s="10" t="s">
        <v>1083</v>
      </c>
      <c r="AJ84" s="10" t="s">
        <v>743</v>
      </c>
      <c r="AK84" s="11" t="s">
        <v>1856</v>
      </c>
      <c r="AL84" s="11" t="s">
        <v>431</v>
      </c>
      <c r="AM84" s="12">
        <v>150.4451767217631</v>
      </c>
      <c r="AN84" s="12"/>
      <c r="AO84" s="12">
        <v>8.481447428833793</v>
      </c>
      <c r="AP84" s="12"/>
      <c r="AQ84" s="12">
        <v>79.97777050045914</v>
      </c>
      <c r="AR84" s="12">
        <v>238.90439465105604</v>
      </c>
      <c r="AV84" s="34" t="s">
        <v>1941</v>
      </c>
      <c r="AW84" s="35">
        <v>15.034</v>
      </c>
      <c r="AX84" s="13" t="s">
        <v>2095</v>
      </c>
      <c r="BA84" s="28" t="s">
        <v>1181</v>
      </c>
      <c r="BB84" s="31">
        <v>3986.02676045</v>
      </c>
      <c r="BE84" s="1"/>
      <c r="BF84" s="1"/>
    </row>
    <row r="85" spans="17:58" ht="19.5" customHeight="1">
      <c r="Q85" t="s">
        <v>1181</v>
      </c>
      <c r="R85" t="s">
        <v>1182</v>
      </c>
      <c r="S85" s="32"/>
      <c r="AI85" s="10" t="s">
        <v>1083</v>
      </c>
      <c r="AJ85" s="10" t="s">
        <v>744</v>
      </c>
      <c r="AK85" s="11" t="s">
        <v>1923</v>
      </c>
      <c r="AL85" s="11" t="s">
        <v>433</v>
      </c>
      <c r="AM85" s="12">
        <v>1384.3218561065198</v>
      </c>
      <c r="AN85" s="12">
        <v>15.313601584022038</v>
      </c>
      <c r="AO85" s="12">
        <v>747.0619137052341</v>
      </c>
      <c r="AP85" s="12"/>
      <c r="AQ85" s="12">
        <v>72.65306971992655</v>
      </c>
      <c r="AR85" s="12">
        <v>2219.3504411157023</v>
      </c>
      <c r="AV85" s="34" t="s">
        <v>1940</v>
      </c>
      <c r="AW85" s="35">
        <v>10.8118</v>
      </c>
      <c r="AX85" s="13" t="s">
        <v>2096</v>
      </c>
      <c r="BA85" s="28" t="s">
        <v>1183</v>
      </c>
      <c r="BB85" s="31">
        <v>3306.3595057</v>
      </c>
      <c r="BE85" s="1"/>
      <c r="BF85" s="1"/>
    </row>
    <row r="86" spans="17:58" ht="19.5" customHeight="1">
      <c r="Q86" t="s">
        <v>1183</v>
      </c>
      <c r="R86" t="s">
        <v>1184</v>
      </c>
      <c r="S86" s="32"/>
      <c r="AI86" s="10" t="s">
        <v>1085</v>
      </c>
      <c r="AJ86" s="10" t="s">
        <v>745</v>
      </c>
      <c r="AK86" s="11" t="s">
        <v>1921</v>
      </c>
      <c r="AL86" s="11" t="s">
        <v>420</v>
      </c>
      <c r="AM86" s="12">
        <v>422.6997895316804</v>
      </c>
      <c r="AN86" s="12"/>
      <c r="AO86" s="12">
        <v>3.3827740817263545</v>
      </c>
      <c r="AP86" s="12"/>
      <c r="AQ86" s="12">
        <v>209.37033854453628</v>
      </c>
      <c r="AR86" s="12">
        <v>635.4529021579431</v>
      </c>
      <c r="AV86" s="34" t="s">
        <v>1883</v>
      </c>
      <c r="AW86" s="35">
        <v>13.5207</v>
      </c>
      <c r="AX86" s="13" t="s">
        <v>2097</v>
      </c>
      <c r="BA86" s="28" t="s">
        <v>1185</v>
      </c>
      <c r="BB86" s="31">
        <v>734.029888417</v>
      </c>
      <c r="BE86" s="1"/>
      <c r="BF86" s="1"/>
    </row>
    <row r="87" spans="17:58" ht="19.5" customHeight="1">
      <c r="Q87" t="s">
        <v>1185</v>
      </c>
      <c r="R87" t="s">
        <v>1186</v>
      </c>
      <c r="S87" s="32"/>
      <c r="AI87" s="10" t="s">
        <v>1087</v>
      </c>
      <c r="AJ87" s="10" t="s">
        <v>746</v>
      </c>
      <c r="AK87" s="11" t="s">
        <v>1852</v>
      </c>
      <c r="AL87" s="11" t="s">
        <v>429</v>
      </c>
      <c r="AM87" s="12">
        <v>743.7851430899908</v>
      </c>
      <c r="AN87" s="12"/>
      <c r="AO87" s="12">
        <v>116.18067938475666</v>
      </c>
      <c r="AP87" s="12"/>
      <c r="AQ87" s="12">
        <v>911.9114589302112</v>
      </c>
      <c r="AR87" s="12">
        <v>1771.8772814049587</v>
      </c>
      <c r="AV87" s="34" t="s">
        <v>1882</v>
      </c>
      <c r="AW87" s="35">
        <v>11.9753</v>
      </c>
      <c r="AX87" s="13" t="s">
        <v>2098</v>
      </c>
      <c r="BA87" s="28" t="s">
        <v>1187</v>
      </c>
      <c r="BB87" s="31">
        <v>3350.4245201</v>
      </c>
      <c r="BE87" s="1"/>
      <c r="BF87" s="1"/>
    </row>
    <row r="88" spans="17:58" ht="19.5" customHeight="1">
      <c r="Q88" t="s">
        <v>1187</v>
      </c>
      <c r="R88" t="s">
        <v>1188</v>
      </c>
      <c r="S88" s="32"/>
      <c r="AI88" s="10" t="s">
        <v>1089</v>
      </c>
      <c r="AJ88" s="10" t="s">
        <v>747</v>
      </c>
      <c r="AK88" s="11" t="s">
        <v>1850</v>
      </c>
      <c r="AL88" s="11" t="s">
        <v>432</v>
      </c>
      <c r="AM88" s="12">
        <v>267.80401485307624</v>
      </c>
      <c r="AN88" s="12"/>
      <c r="AO88" s="12">
        <v>228.431277020202</v>
      </c>
      <c r="AP88" s="12"/>
      <c r="AQ88" s="12">
        <v>929.6161239669422</v>
      </c>
      <c r="AR88" s="12">
        <v>1425.8514158402204</v>
      </c>
      <c r="AV88" s="34" t="s">
        <v>1988</v>
      </c>
      <c r="AW88" s="35">
        <v>10.4869</v>
      </c>
      <c r="AX88" s="13" t="s">
        <v>2595</v>
      </c>
      <c r="BA88" s="28" t="s">
        <v>1189</v>
      </c>
      <c r="BB88" s="31">
        <v>1327.75914104</v>
      </c>
      <c r="BE88" s="1"/>
      <c r="BF88" s="1"/>
    </row>
    <row r="89" spans="17:58" ht="19.5" customHeight="1">
      <c r="Q89" t="s">
        <v>1189</v>
      </c>
      <c r="R89" t="s">
        <v>1190</v>
      </c>
      <c r="S89" s="32"/>
      <c r="AI89" s="10" t="s">
        <v>1089</v>
      </c>
      <c r="AJ89" s="10" t="s">
        <v>748</v>
      </c>
      <c r="AK89" s="11" t="s">
        <v>1923</v>
      </c>
      <c r="AL89" s="11" t="s">
        <v>433</v>
      </c>
      <c r="AM89" s="12">
        <v>0.24932036271809</v>
      </c>
      <c r="AN89" s="12"/>
      <c r="AO89" s="12"/>
      <c r="AP89" s="12"/>
      <c r="AQ89" s="12">
        <v>117.66431202938476</v>
      </c>
      <c r="AR89" s="12">
        <v>117.91363239210285</v>
      </c>
      <c r="AV89" s="34" t="s">
        <v>1939</v>
      </c>
      <c r="AW89" s="35">
        <v>8.21083</v>
      </c>
      <c r="AX89" s="13" t="s">
        <v>2099</v>
      </c>
      <c r="BA89" s="28" t="s">
        <v>1191</v>
      </c>
      <c r="BB89" s="31">
        <v>674.283580791</v>
      </c>
      <c r="BE89" s="1"/>
      <c r="BF89" s="1"/>
    </row>
    <row r="90" spans="17:58" ht="19.5" customHeight="1">
      <c r="Q90" t="s">
        <v>1191</v>
      </c>
      <c r="R90" t="s">
        <v>1192</v>
      </c>
      <c r="S90" s="32"/>
      <c r="AI90" s="10" t="s">
        <v>1091</v>
      </c>
      <c r="AJ90" s="10" t="s">
        <v>749</v>
      </c>
      <c r="AK90" s="11" t="s">
        <v>1850</v>
      </c>
      <c r="AL90" s="11" t="s">
        <v>432</v>
      </c>
      <c r="AM90" s="12">
        <v>5.490914118457301</v>
      </c>
      <c r="AN90" s="12"/>
      <c r="AO90" s="12"/>
      <c r="AP90" s="12"/>
      <c r="AQ90" s="12">
        <v>9.404169926538108</v>
      </c>
      <c r="AR90" s="12">
        <v>14.895084044995409</v>
      </c>
      <c r="AV90" s="34" t="s">
        <v>1987</v>
      </c>
      <c r="AW90" s="35">
        <v>8.34205</v>
      </c>
      <c r="AX90" s="13" t="s">
        <v>2100</v>
      </c>
      <c r="BA90" s="28" t="s">
        <v>1193</v>
      </c>
      <c r="BB90" s="31">
        <v>1911.87165848</v>
      </c>
      <c r="BE90" s="1"/>
      <c r="BF90" s="1"/>
    </row>
    <row r="91" spans="17:58" ht="19.5" customHeight="1">
      <c r="Q91" t="s">
        <v>1193</v>
      </c>
      <c r="R91" t="s">
        <v>1194</v>
      </c>
      <c r="S91" s="32"/>
      <c r="AI91" s="10" t="s">
        <v>1091</v>
      </c>
      <c r="AJ91" s="10" t="s">
        <v>750</v>
      </c>
      <c r="AK91" s="11" t="s">
        <v>1923</v>
      </c>
      <c r="AL91" s="11" t="s">
        <v>433</v>
      </c>
      <c r="AM91" s="12">
        <v>1062.8589842056933</v>
      </c>
      <c r="AN91" s="12">
        <v>23.93612245179063</v>
      </c>
      <c r="AO91" s="12">
        <v>11.449234894398531</v>
      </c>
      <c r="AP91" s="12"/>
      <c r="AQ91" s="12">
        <v>2056.5621418503215</v>
      </c>
      <c r="AR91" s="12">
        <v>3154.8064834022043</v>
      </c>
      <c r="AV91" s="34" t="s">
        <v>1942</v>
      </c>
      <c r="AW91" s="35">
        <v>6.77263</v>
      </c>
      <c r="AX91" s="13" t="s">
        <v>2101</v>
      </c>
      <c r="BA91" s="28" t="s">
        <v>1195</v>
      </c>
      <c r="BB91" s="31">
        <v>1464.0349174</v>
      </c>
      <c r="BE91" s="1"/>
      <c r="BF91" s="1"/>
    </row>
    <row r="92" spans="17:58" ht="19.5" customHeight="1">
      <c r="Q92" t="s">
        <v>1195</v>
      </c>
      <c r="R92" t="s">
        <v>1196</v>
      </c>
      <c r="S92" s="32"/>
      <c r="AI92" s="10" t="s">
        <v>1093</v>
      </c>
      <c r="AJ92" s="10" t="s">
        <v>751</v>
      </c>
      <c r="AK92" s="11" t="s">
        <v>1921</v>
      </c>
      <c r="AL92" s="11" t="s">
        <v>420</v>
      </c>
      <c r="AM92" s="12">
        <v>267.30957275022956</v>
      </c>
      <c r="AN92" s="12"/>
      <c r="AO92" s="12">
        <v>3.8177068181818186</v>
      </c>
      <c r="AP92" s="12"/>
      <c r="AQ92" s="12">
        <v>506.510441758494</v>
      </c>
      <c r="AR92" s="12">
        <v>777.6377213269054</v>
      </c>
      <c r="AV92" s="34" t="s">
        <v>1885</v>
      </c>
      <c r="AW92" s="35">
        <v>7.531</v>
      </c>
      <c r="AX92" s="13" t="s">
        <v>2102</v>
      </c>
      <c r="BA92" s="28" t="s">
        <v>1197</v>
      </c>
      <c r="BB92" s="31">
        <v>2302.19342623</v>
      </c>
      <c r="BE92" s="1"/>
      <c r="BF92" s="1"/>
    </row>
    <row r="93" spans="17:58" ht="19.5" customHeight="1">
      <c r="Q93" t="s">
        <v>1197</v>
      </c>
      <c r="R93" t="s">
        <v>1198</v>
      </c>
      <c r="S93" s="32"/>
      <c r="AI93" s="10" t="s">
        <v>1093</v>
      </c>
      <c r="AJ93" s="10" t="s">
        <v>752</v>
      </c>
      <c r="AK93" s="11" t="s">
        <v>1923</v>
      </c>
      <c r="AL93" s="11" t="s">
        <v>433</v>
      </c>
      <c r="AM93" s="12">
        <v>83.44368399908173</v>
      </c>
      <c r="AN93" s="12">
        <v>5.123966942148761E-05</v>
      </c>
      <c r="AO93" s="12"/>
      <c r="AP93" s="12"/>
      <c r="AQ93" s="12">
        <v>471.2075512167126</v>
      </c>
      <c r="AR93" s="12">
        <v>554.6512864554637</v>
      </c>
      <c r="AV93" s="34" t="s">
        <v>1886</v>
      </c>
      <c r="AW93" s="35">
        <v>8.02451</v>
      </c>
      <c r="AX93" s="13" t="s">
        <v>2103</v>
      </c>
      <c r="BA93" s="28" t="s">
        <v>1199</v>
      </c>
      <c r="BB93" s="31">
        <v>700.686327721</v>
      </c>
      <c r="BE93" s="1"/>
      <c r="BF93" s="1"/>
    </row>
    <row r="94" spans="17:58" ht="19.5" customHeight="1">
      <c r="Q94" t="s">
        <v>1199</v>
      </c>
      <c r="R94" t="s">
        <v>1200</v>
      </c>
      <c r="S94" s="32"/>
      <c r="AI94" s="10" t="s">
        <v>1095</v>
      </c>
      <c r="AJ94" s="10" t="s">
        <v>753</v>
      </c>
      <c r="AK94" s="11" t="s">
        <v>1852</v>
      </c>
      <c r="AL94" s="11" t="s">
        <v>429</v>
      </c>
      <c r="AM94" s="12">
        <v>601.9299678604224</v>
      </c>
      <c r="AN94" s="12"/>
      <c r="AO94" s="12">
        <v>31.410708195592285</v>
      </c>
      <c r="AP94" s="12"/>
      <c r="AQ94" s="12">
        <v>1090.4020247474748</v>
      </c>
      <c r="AR94" s="12">
        <v>1723.7427008034895</v>
      </c>
      <c r="AV94" s="34" t="s">
        <v>1977</v>
      </c>
      <c r="AW94" s="35">
        <v>8.70295</v>
      </c>
      <c r="AX94" s="13" t="s">
        <v>2104</v>
      </c>
      <c r="BA94" s="28" t="s">
        <v>1201</v>
      </c>
      <c r="BB94" s="31">
        <v>4252.88476145</v>
      </c>
      <c r="BE94" s="1"/>
      <c r="BF94" s="1"/>
    </row>
    <row r="95" spans="17:58" ht="19.5" customHeight="1">
      <c r="Q95" t="s">
        <v>1201</v>
      </c>
      <c r="R95" t="s">
        <v>1202</v>
      </c>
      <c r="S95" s="32"/>
      <c r="AI95" s="10" t="s">
        <v>1095</v>
      </c>
      <c r="AJ95" s="10" t="s">
        <v>754</v>
      </c>
      <c r="AK95" s="11" t="s">
        <v>1849</v>
      </c>
      <c r="AL95" s="11" t="s">
        <v>430</v>
      </c>
      <c r="AM95" s="12">
        <v>470.1980183654729</v>
      </c>
      <c r="AN95" s="12">
        <v>43.611506749311296</v>
      </c>
      <c r="AO95" s="12">
        <v>47.049124540863176</v>
      </c>
      <c r="AP95" s="12"/>
      <c r="AQ95" s="12">
        <v>1057.6578910927456</v>
      </c>
      <c r="AR95" s="12">
        <v>1618.5165407483928</v>
      </c>
      <c r="AV95" s="34" t="s">
        <v>1962</v>
      </c>
      <c r="AW95" s="35">
        <v>7.73658</v>
      </c>
      <c r="AX95" s="13" t="s">
        <v>2105</v>
      </c>
      <c r="BA95" s="28" t="s">
        <v>1203</v>
      </c>
      <c r="BB95" s="31">
        <v>50167.9472285</v>
      </c>
      <c r="BE95" s="1"/>
      <c r="BF95" s="1"/>
    </row>
    <row r="96" spans="17:58" ht="19.5" customHeight="1">
      <c r="Q96" t="s">
        <v>1203</v>
      </c>
      <c r="R96" t="s">
        <v>1204</v>
      </c>
      <c r="S96" s="32"/>
      <c r="AI96" s="10" t="s">
        <v>1097</v>
      </c>
      <c r="AJ96" s="10" t="s">
        <v>755</v>
      </c>
      <c r="AK96" s="11" t="s">
        <v>1921</v>
      </c>
      <c r="AL96" s="11" t="s">
        <v>420</v>
      </c>
      <c r="AM96" s="12">
        <v>54.20474044995409</v>
      </c>
      <c r="AN96" s="12"/>
      <c r="AO96" s="12"/>
      <c r="AP96" s="12"/>
      <c r="AQ96" s="12">
        <v>57.145191437098255</v>
      </c>
      <c r="AR96" s="12">
        <v>111.34993188705235</v>
      </c>
      <c r="AV96" s="34" t="s">
        <v>1892</v>
      </c>
      <c r="AW96" s="35">
        <v>9.14563</v>
      </c>
      <c r="AX96" s="13" t="s">
        <v>2106</v>
      </c>
      <c r="BA96" s="28" t="s">
        <v>1205</v>
      </c>
      <c r="BB96" s="31">
        <v>493.155946617</v>
      </c>
      <c r="BE96" s="1"/>
      <c r="BF96" s="1"/>
    </row>
    <row r="97" spans="17:58" ht="19.5" customHeight="1">
      <c r="Q97" t="s">
        <v>1205</v>
      </c>
      <c r="R97" t="s">
        <v>1206</v>
      </c>
      <c r="S97" s="32"/>
      <c r="AI97" s="10" t="s">
        <v>1097</v>
      </c>
      <c r="AJ97" s="10" t="s">
        <v>756</v>
      </c>
      <c r="AK97" s="11" t="s">
        <v>1923</v>
      </c>
      <c r="AL97" s="11" t="s">
        <v>433</v>
      </c>
      <c r="AM97" s="12">
        <v>230.22641967401285</v>
      </c>
      <c r="AN97" s="12"/>
      <c r="AO97" s="12">
        <v>0.6801037190082645</v>
      </c>
      <c r="AP97" s="12"/>
      <c r="AQ97" s="12">
        <v>209.4378834940312</v>
      </c>
      <c r="AR97" s="12">
        <v>440.3444068870523</v>
      </c>
      <c r="AV97" s="34" t="s">
        <v>1895</v>
      </c>
      <c r="AW97" s="35">
        <v>9.35654</v>
      </c>
      <c r="AX97" s="13" t="s">
        <v>2107</v>
      </c>
      <c r="BA97" s="28" t="s">
        <v>1207</v>
      </c>
      <c r="BB97" s="31">
        <v>617.366874589</v>
      </c>
      <c r="BE97" s="1"/>
      <c r="BF97" s="1"/>
    </row>
    <row r="98" spans="17:58" ht="19.5" customHeight="1">
      <c r="Q98" t="s">
        <v>1207</v>
      </c>
      <c r="R98" t="s">
        <v>1208</v>
      </c>
      <c r="S98" s="32"/>
      <c r="AI98" s="10" t="s">
        <v>1099</v>
      </c>
      <c r="AJ98" s="10" t="s">
        <v>757</v>
      </c>
      <c r="AK98" s="11" t="s">
        <v>1921</v>
      </c>
      <c r="AL98" s="11" t="s">
        <v>420</v>
      </c>
      <c r="AM98" s="12">
        <v>481.0750646923783</v>
      </c>
      <c r="AN98" s="12"/>
      <c r="AO98" s="12"/>
      <c r="AP98" s="12"/>
      <c r="AQ98" s="12">
        <v>475.8363052112029</v>
      </c>
      <c r="AR98" s="12">
        <v>956.9113699035812</v>
      </c>
      <c r="AV98" s="34" t="s">
        <v>1965</v>
      </c>
      <c r="AW98" s="35">
        <v>5.70092</v>
      </c>
      <c r="AX98" s="13" t="s">
        <v>2108</v>
      </c>
      <c r="BA98" s="28" t="s">
        <v>1209</v>
      </c>
      <c r="BB98" s="31">
        <v>5764.90545152</v>
      </c>
      <c r="BE98" s="1"/>
      <c r="BF98" s="1"/>
    </row>
    <row r="99" spans="17:58" ht="19.5" customHeight="1">
      <c r="Q99" t="s">
        <v>1209</v>
      </c>
      <c r="R99" t="s">
        <v>1210</v>
      </c>
      <c r="S99" s="32"/>
      <c r="AI99" s="10" t="s">
        <v>1099</v>
      </c>
      <c r="AJ99" s="10" t="s">
        <v>758</v>
      </c>
      <c r="AK99" s="11" t="s">
        <v>1923</v>
      </c>
      <c r="AL99" s="11" t="s">
        <v>433</v>
      </c>
      <c r="AM99" s="12">
        <v>371.18853344811754</v>
      </c>
      <c r="AN99" s="12"/>
      <c r="AO99" s="12">
        <v>0.007058494031221304</v>
      </c>
      <c r="AP99" s="12"/>
      <c r="AQ99" s="12">
        <v>270.9695561983471</v>
      </c>
      <c r="AR99" s="12">
        <v>642.1651481404958</v>
      </c>
      <c r="AV99" s="34" t="s">
        <v>1893</v>
      </c>
      <c r="AW99" s="35">
        <v>9.24636</v>
      </c>
      <c r="AX99" s="13" t="s">
        <v>2109</v>
      </c>
      <c r="BA99" s="28" t="s">
        <v>1211</v>
      </c>
      <c r="BB99" s="31">
        <v>2390.70121672</v>
      </c>
      <c r="BE99" s="1"/>
      <c r="BF99" s="1"/>
    </row>
    <row r="100" spans="17:58" ht="19.5" customHeight="1">
      <c r="Q100" t="s">
        <v>1211</v>
      </c>
      <c r="R100" t="s">
        <v>1212</v>
      </c>
      <c r="S100" s="32"/>
      <c r="AI100" s="10" t="s">
        <v>1101</v>
      </c>
      <c r="AJ100" s="10" t="s">
        <v>759</v>
      </c>
      <c r="AK100" s="11" t="s">
        <v>1917</v>
      </c>
      <c r="AL100" s="11" t="s">
        <v>427</v>
      </c>
      <c r="AM100" s="12">
        <v>474.83378556014696</v>
      </c>
      <c r="AN100" s="12">
        <v>15.611301331496785</v>
      </c>
      <c r="AO100" s="12">
        <v>310.1641470615243</v>
      </c>
      <c r="AP100" s="12"/>
      <c r="AQ100" s="12">
        <v>3060.3286433884296</v>
      </c>
      <c r="AR100" s="12">
        <v>3860.9378773415974</v>
      </c>
      <c r="AV100" s="34" t="s">
        <v>1898</v>
      </c>
      <c r="AW100" s="35">
        <v>8.74051</v>
      </c>
      <c r="AX100" s="13" t="s">
        <v>2110</v>
      </c>
      <c r="BA100" s="28" t="s">
        <v>1213</v>
      </c>
      <c r="BB100" s="31">
        <v>8935.92474505</v>
      </c>
      <c r="BE100" s="1"/>
      <c r="BF100" s="1"/>
    </row>
    <row r="101" spans="17:58" ht="19.5" customHeight="1">
      <c r="Q101" t="s">
        <v>1213</v>
      </c>
      <c r="R101" t="s">
        <v>1214</v>
      </c>
      <c r="S101" s="32"/>
      <c r="AI101" s="10" t="s">
        <v>1101</v>
      </c>
      <c r="AJ101" s="10" t="s">
        <v>760</v>
      </c>
      <c r="AK101" s="11" t="s">
        <v>1852</v>
      </c>
      <c r="AL101" s="11" t="s">
        <v>429</v>
      </c>
      <c r="AM101" s="12">
        <v>125.37287660697888</v>
      </c>
      <c r="AN101" s="12">
        <v>25.709881887052344</v>
      </c>
      <c r="AO101" s="12">
        <v>120.96481285583103</v>
      </c>
      <c r="AP101" s="12"/>
      <c r="AQ101" s="12">
        <v>486.34786533516984</v>
      </c>
      <c r="AR101" s="12">
        <v>758.3954366850321</v>
      </c>
      <c r="AV101" s="34" t="s">
        <v>1899</v>
      </c>
      <c r="AW101" s="35">
        <v>9.10784</v>
      </c>
      <c r="AX101" s="13" t="s">
        <v>2111</v>
      </c>
      <c r="BA101" s="28" t="s">
        <v>1215</v>
      </c>
      <c r="BB101" s="31">
        <v>13946.7661961</v>
      </c>
      <c r="BE101" s="1"/>
      <c r="BF101" s="1"/>
    </row>
    <row r="102" spans="17:58" ht="19.5" customHeight="1">
      <c r="Q102" t="s">
        <v>1215</v>
      </c>
      <c r="R102" t="s">
        <v>1216</v>
      </c>
      <c r="S102" s="32"/>
      <c r="AI102" s="10" t="s">
        <v>1101</v>
      </c>
      <c r="AJ102" s="10" t="s">
        <v>761</v>
      </c>
      <c r="AK102" s="11" t="s">
        <v>1849</v>
      </c>
      <c r="AL102" s="11" t="s">
        <v>430</v>
      </c>
      <c r="AM102" s="12">
        <v>376.77603677685954</v>
      </c>
      <c r="AN102" s="12">
        <v>86.97211033057852</v>
      </c>
      <c r="AO102" s="12">
        <v>230.51831425619832</v>
      </c>
      <c r="AP102" s="12"/>
      <c r="AQ102" s="12">
        <v>990.4807713728192</v>
      </c>
      <c r="AR102" s="12">
        <v>1684.7472327364555</v>
      </c>
      <c r="AV102" s="34" t="s">
        <v>1950</v>
      </c>
      <c r="AW102" s="35">
        <v>9.89759</v>
      </c>
      <c r="AX102" s="13" t="s">
        <v>2112</v>
      </c>
      <c r="BA102" s="28" t="s">
        <v>1217</v>
      </c>
      <c r="BB102" s="31">
        <v>5132.82053703</v>
      </c>
      <c r="BE102" s="1"/>
      <c r="BF102" s="1"/>
    </row>
    <row r="103" spans="17:58" ht="19.5" customHeight="1">
      <c r="Q103" t="s">
        <v>1217</v>
      </c>
      <c r="R103" t="s">
        <v>1218</v>
      </c>
      <c r="S103" s="32"/>
      <c r="AI103" s="10" t="s">
        <v>1103</v>
      </c>
      <c r="AJ103" s="10" t="s">
        <v>762</v>
      </c>
      <c r="AK103" s="11" t="s">
        <v>1852</v>
      </c>
      <c r="AL103" s="11" t="s">
        <v>429</v>
      </c>
      <c r="AM103" s="12">
        <v>420.06203962350776</v>
      </c>
      <c r="AN103" s="12"/>
      <c r="AO103" s="12">
        <v>50.47739864554637</v>
      </c>
      <c r="AP103" s="12"/>
      <c r="AQ103" s="12">
        <v>815.6959943067035</v>
      </c>
      <c r="AR103" s="12">
        <v>1286.2354325757576</v>
      </c>
      <c r="AV103" s="34" t="s">
        <v>1946</v>
      </c>
      <c r="AW103" s="35">
        <v>9.52443</v>
      </c>
      <c r="AX103" s="13" t="s">
        <v>2113</v>
      </c>
      <c r="BA103" s="28" t="s">
        <v>1219</v>
      </c>
      <c r="BB103" s="31">
        <v>2156.71581935</v>
      </c>
      <c r="BE103" s="1"/>
      <c r="BF103" s="1"/>
    </row>
    <row r="104" spans="17:58" ht="19.5" customHeight="1">
      <c r="Q104" t="s">
        <v>1219</v>
      </c>
      <c r="R104" t="s">
        <v>1220</v>
      </c>
      <c r="S104" s="32"/>
      <c r="AI104" s="10" t="s">
        <v>1103</v>
      </c>
      <c r="AJ104" s="10" t="s">
        <v>763</v>
      </c>
      <c r="AK104" s="11" t="s">
        <v>1849</v>
      </c>
      <c r="AL104" s="11" t="s">
        <v>430</v>
      </c>
      <c r="AM104" s="12">
        <v>68.94486175390266</v>
      </c>
      <c r="AN104" s="12"/>
      <c r="AO104" s="12"/>
      <c r="AP104" s="12"/>
      <c r="AQ104" s="12">
        <v>57.05191361340679</v>
      </c>
      <c r="AR104" s="12">
        <v>125.99677536730945</v>
      </c>
      <c r="AV104" s="34" t="s">
        <v>1949</v>
      </c>
      <c r="AW104" s="35">
        <v>9.64798</v>
      </c>
      <c r="AX104" s="13" t="s">
        <v>2114</v>
      </c>
      <c r="BA104" s="28" t="s">
        <v>1221</v>
      </c>
      <c r="BB104" s="31">
        <v>4662.49831984</v>
      </c>
      <c r="BE104" s="1"/>
      <c r="BF104" s="1"/>
    </row>
    <row r="105" spans="17:58" ht="19.5" customHeight="1">
      <c r="Q105" t="s">
        <v>1221</v>
      </c>
      <c r="R105" t="s">
        <v>1222</v>
      </c>
      <c r="S105" s="32"/>
      <c r="AI105" s="10" t="s">
        <v>1105</v>
      </c>
      <c r="AJ105" s="10" t="s">
        <v>764</v>
      </c>
      <c r="AK105" s="11" t="s">
        <v>1852</v>
      </c>
      <c r="AL105" s="11" t="s">
        <v>429</v>
      </c>
      <c r="AM105" s="12">
        <v>301.41994671717174</v>
      </c>
      <c r="AN105" s="12"/>
      <c r="AO105" s="12">
        <v>45.16731214416897</v>
      </c>
      <c r="AP105" s="12"/>
      <c r="AQ105" s="12">
        <v>790.5777538797062</v>
      </c>
      <c r="AR105" s="12">
        <v>1137.165012741047</v>
      </c>
      <c r="AV105" s="34" t="s">
        <v>1907</v>
      </c>
      <c r="AW105" s="35">
        <v>10.3208</v>
      </c>
      <c r="AX105" s="13" t="s">
        <v>2115</v>
      </c>
      <c r="BA105" s="28" t="s">
        <v>1223</v>
      </c>
      <c r="BB105" s="31">
        <v>3745.54432754</v>
      </c>
      <c r="BE105" s="1"/>
      <c r="BF105" s="1"/>
    </row>
    <row r="106" spans="17:58" ht="19.5" customHeight="1">
      <c r="Q106" t="s">
        <v>1223</v>
      </c>
      <c r="R106" t="s">
        <v>1224</v>
      </c>
      <c r="S106" s="32"/>
      <c r="AI106" s="10" t="s">
        <v>1105</v>
      </c>
      <c r="AJ106" s="10" t="s">
        <v>765</v>
      </c>
      <c r="AK106" s="11" t="s">
        <v>1849</v>
      </c>
      <c r="AL106" s="11" t="s">
        <v>430</v>
      </c>
      <c r="AM106" s="12">
        <v>125.24893787878788</v>
      </c>
      <c r="AN106" s="12">
        <v>14.359590748393023</v>
      </c>
      <c r="AO106" s="12">
        <v>43.63137738751148</v>
      </c>
      <c r="AP106" s="12"/>
      <c r="AQ106" s="12">
        <v>414.32689552341594</v>
      </c>
      <c r="AR106" s="12">
        <v>597.5668015381084</v>
      </c>
      <c r="AV106" s="34" t="s">
        <v>1909</v>
      </c>
      <c r="AW106" s="35">
        <v>10.4992</v>
      </c>
      <c r="AX106" s="13" t="s">
        <v>2116</v>
      </c>
      <c r="BA106" s="28" t="s">
        <v>1225</v>
      </c>
      <c r="BB106" s="31">
        <v>1959.57859517</v>
      </c>
      <c r="BE106" s="1"/>
      <c r="BF106" s="1"/>
    </row>
    <row r="107" spans="17:58" ht="19.5" customHeight="1">
      <c r="Q107" t="s">
        <v>1225</v>
      </c>
      <c r="R107" t="s">
        <v>1226</v>
      </c>
      <c r="S107" s="32"/>
      <c r="AI107" s="10" t="s">
        <v>1107</v>
      </c>
      <c r="AJ107" s="10" t="s">
        <v>766</v>
      </c>
      <c r="AK107" s="11" t="s">
        <v>1849</v>
      </c>
      <c r="AL107" s="11" t="s">
        <v>430</v>
      </c>
      <c r="AM107" s="12">
        <v>36.92865140036731</v>
      </c>
      <c r="AN107" s="12"/>
      <c r="AO107" s="12"/>
      <c r="AP107" s="12"/>
      <c r="AQ107" s="12"/>
      <c r="AR107" s="12">
        <v>36.92865140036731</v>
      </c>
      <c r="AV107" s="34" t="s">
        <v>1896</v>
      </c>
      <c r="AW107" s="35">
        <v>10.0826</v>
      </c>
      <c r="AX107" s="13" t="s">
        <v>2117</v>
      </c>
      <c r="BA107" s="28" t="s">
        <v>1227</v>
      </c>
      <c r="BB107" s="31">
        <v>19000.8005092</v>
      </c>
      <c r="BE107" s="1"/>
      <c r="BF107" s="1"/>
    </row>
    <row r="108" spans="17:58" ht="19.5" customHeight="1">
      <c r="Q108" t="s">
        <v>1227</v>
      </c>
      <c r="R108" t="s">
        <v>1228</v>
      </c>
      <c r="S108" s="32"/>
      <c r="AI108" s="10" t="s">
        <v>1107</v>
      </c>
      <c r="AJ108" s="10" t="s">
        <v>767</v>
      </c>
      <c r="AK108" s="11" t="s">
        <v>1923</v>
      </c>
      <c r="AL108" s="11" t="s">
        <v>433</v>
      </c>
      <c r="AM108" s="12">
        <v>1661.5314895775941</v>
      </c>
      <c r="AN108" s="12"/>
      <c r="AO108" s="12">
        <v>98.70524311294766</v>
      </c>
      <c r="AP108" s="12"/>
      <c r="AQ108" s="12">
        <v>955.3333500000001</v>
      </c>
      <c r="AR108" s="12">
        <v>2715.570082690542</v>
      </c>
      <c r="AV108" s="34" t="s">
        <v>1945</v>
      </c>
      <c r="AW108" s="35">
        <v>10.4184</v>
      </c>
      <c r="AX108" s="13" t="s">
        <v>2118</v>
      </c>
      <c r="BA108" s="28" t="s">
        <v>1229</v>
      </c>
      <c r="BB108" s="31">
        <v>303.860383184</v>
      </c>
      <c r="BE108" s="1"/>
      <c r="BF108" s="1"/>
    </row>
    <row r="109" spans="17:58" ht="19.5" customHeight="1">
      <c r="Q109" t="s">
        <v>1229</v>
      </c>
      <c r="R109" t="s">
        <v>1230</v>
      </c>
      <c r="S109" s="32"/>
      <c r="AI109" s="10" t="s">
        <v>1109</v>
      </c>
      <c r="AJ109" s="10" t="s">
        <v>768</v>
      </c>
      <c r="AK109" s="11" t="s">
        <v>1850</v>
      </c>
      <c r="AL109" s="11" t="s">
        <v>432</v>
      </c>
      <c r="AM109" s="12">
        <v>131.22487816804409</v>
      </c>
      <c r="AN109" s="12">
        <v>76.48924304407714</v>
      </c>
      <c r="AO109" s="12">
        <v>314.8129308080808</v>
      </c>
      <c r="AP109" s="12"/>
      <c r="AQ109" s="12">
        <v>795.9120560376492</v>
      </c>
      <c r="AR109" s="12">
        <v>1318.4391080578512</v>
      </c>
      <c r="AV109" s="34" t="s">
        <v>1902</v>
      </c>
      <c r="AW109" s="35">
        <v>9.73865</v>
      </c>
      <c r="AX109" s="13" t="s">
        <v>2119</v>
      </c>
      <c r="BA109" s="28" t="s">
        <v>1231</v>
      </c>
      <c r="BB109" s="31">
        <v>6506.9821224</v>
      </c>
      <c r="BE109" s="1"/>
      <c r="BF109" s="1"/>
    </row>
    <row r="110" spans="17:58" ht="19.5" customHeight="1">
      <c r="Q110" t="s">
        <v>1231</v>
      </c>
      <c r="R110" t="s">
        <v>1232</v>
      </c>
      <c r="S110" s="32"/>
      <c r="AI110" s="10" t="s">
        <v>1111</v>
      </c>
      <c r="AJ110" s="10" t="s">
        <v>769</v>
      </c>
      <c r="AK110" s="11" t="s">
        <v>1849</v>
      </c>
      <c r="AL110" s="11" t="s">
        <v>430</v>
      </c>
      <c r="AM110" s="12">
        <v>114.33746120293847</v>
      </c>
      <c r="AN110" s="12"/>
      <c r="AO110" s="12"/>
      <c r="AP110" s="12"/>
      <c r="AQ110" s="12">
        <v>361.9963475206612</v>
      </c>
      <c r="AR110" s="12">
        <v>476.33380872359965</v>
      </c>
      <c r="AV110" s="34" t="s">
        <v>1901</v>
      </c>
      <c r="AW110" s="35">
        <v>9.6191</v>
      </c>
      <c r="AX110" s="13" t="s">
        <v>2120</v>
      </c>
      <c r="BA110" s="28" t="s">
        <v>1233</v>
      </c>
      <c r="BB110" s="31">
        <v>4362.61350707</v>
      </c>
      <c r="BE110" s="1"/>
      <c r="BF110" s="1"/>
    </row>
    <row r="111" spans="17:58" ht="19.5" customHeight="1">
      <c r="Q111" t="s">
        <v>1233</v>
      </c>
      <c r="R111" t="s">
        <v>1234</v>
      </c>
      <c r="S111" s="32"/>
      <c r="AI111" s="10" t="s">
        <v>1111</v>
      </c>
      <c r="AJ111" s="10" t="s">
        <v>770</v>
      </c>
      <c r="AK111" s="11" t="s">
        <v>1923</v>
      </c>
      <c r="AL111" s="11" t="s">
        <v>433</v>
      </c>
      <c r="AM111" s="12">
        <v>245.29559612029382</v>
      </c>
      <c r="AN111" s="12"/>
      <c r="AO111" s="12">
        <v>8.327760973370063</v>
      </c>
      <c r="AP111" s="12"/>
      <c r="AQ111" s="12">
        <v>226.18405098714416</v>
      </c>
      <c r="AR111" s="12">
        <v>479.80740808080805</v>
      </c>
      <c r="AV111" s="34" t="s">
        <v>1989</v>
      </c>
      <c r="AW111" s="35">
        <v>10.4294</v>
      </c>
      <c r="AX111" s="13" t="s">
        <v>2121</v>
      </c>
      <c r="BA111" s="28" t="s">
        <v>1235</v>
      </c>
      <c r="BB111" s="31">
        <v>8335.72832525</v>
      </c>
      <c r="BE111" s="1"/>
      <c r="BF111" s="1"/>
    </row>
    <row r="112" spans="17:58" ht="19.5" customHeight="1">
      <c r="Q112" t="s">
        <v>1235</v>
      </c>
      <c r="R112" t="s">
        <v>1236</v>
      </c>
      <c r="S112" s="32"/>
      <c r="AI112" s="10" t="s">
        <v>1113</v>
      </c>
      <c r="AJ112" s="10" t="s">
        <v>771</v>
      </c>
      <c r="AK112" s="11" t="s">
        <v>1850</v>
      </c>
      <c r="AL112" s="11" t="s">
        <v>432</v>
      </c>
      <c r="AM112" s="12">
        <v>190.15229515610653</v>
      </c>
      <c r="AN112" s="12">
        <v>15.599103076216714</v>
      </c>
      <c r="AO112" s="12">
        <v>401.3987767447199</v>
      </c>
      <c r="AP112" s="12"/>
      <c r="AQ112" s="12">
        <v>895.273823989899</v>
      </c>
      <c r="AR112" s="12">
        <v>1502.4239989669422</v>
      </c>
      <c r="AV112" s="34" t="s">
        <v>1904</v>
      </c>
      <c r="AW112" s="35">
        <v>10.0564</v>
      </c>
      <c r="AX112" s="13" t="s">
        <v>2122</v>
      </c>
      <c r="BA112" s="28" t="s">
        <v>1237</v>
      </c>
      <c r="BB112" s="31">
        <v>14040.7990781</v>
      </c>
      <c r="BE112" s="1"/>
      <c r="BF112" s="1"/>
    </row>
    <row r="113" spans="17:58" ht="19.5" customHeight="1">
      <c r="Q113" t="s">
        <v>1237</v>
      </c>
      <c r="R113" t="s">
        <v>1238</v>
      </c>
      <c r="S113" s="32"/>
      <c r="AI113" s="10" t="s">
        <v>1113</v>
      </c>
      <c r="AJ113" s="10" t="s">
        <v>772</v>
      </c>
      <c r="AK113" s="11" t="s">
        <v>1923</v>
      </c>
      <c r="AL113" s="11" t="s">
        <v>433</v>
      </c>
      <c r="AM113" s="12"/>
      <c r="AN113" s="12"/>
      <c r="AO113" s="12"/>
      <c r="AP113" s="12"/>
      <c r="AQ113" s="12">
        <v>16.0453452020202</v>
      </c>
      <c r="AR113" s="12">
        <v>16.0453452020202</v>
      </c>
      <c r="AV113" s="34" t="s">
        <v>1967</v>
      </c>
      <c r="AW113" s="35">
        <v>10.3059</v>
      </c>
      <c r="AX113" s="13" t="s">
        <v>2123</v>
      </c>
      <c r="BA113" s="28" t="s">
        <v>1239</v>
      </c>
      <c r="BB113" s="31">
        <v>2453.68807492</v>
      </c>
      <c r="BE113" s="1"/>
      <c r="BF113" s="1"/>
    </row>
    <row r="114" spans="17:58" ht="19.5" customHeight="1">
      <c r="Q114" t="s">
        <v>1239</v>
      </c>
      <c r="R114" t="s">
        <v>1240</v>
      </c>
      <c r="S114" s="32"/>
      <c r="AI114" s="10" t="s">
        <v>1115</v>
      </c>
      <c r="AJ114" s="10" t="s">
        <v>773</v>
      </c>
      <c r="AK114" s="11" t="s">
        <v>1849</v>
      </c>
      <c r="AL114" s="11" t="s">
        <v>430</v>
      </c>
      <c r="AM114" s="12"/>
      <c r="AN114" s="12"/>
      <c r="AO114" s="12"/>
      <c r="AP114" s="12"/>
      <c r="AQ114" s="12">
        <v>38.70487226813591</v>
      </c>
      <c r="AR114" s="12">
        <v>38.70487226813591</v>
      </c>
      <c r="AV114" s="34" t="s">
        <v>1951</v>
      </c>
      <c r="AW114" s="35">
        <v>11.2491</v>
      </c>
      <c r="AX114" s="13" t="s">
        <v>2124</v>
      </c>
      <c r="BA114" s="28" t="s">
        <v>1241</v>
      </c>
      <c r="BB114" s="31">
        <v>25531.6356571</v>
      </c>
      <c r="BE114" s="1"/>
      <c r="BF114" s="1"/>
    </row>
    <row r="115" spans="17:58" ht="19.5" customHeight="1">
      <c r="Q115" t="s">
        <v>1241</v>
      </c>
      <c r="R115" t="s">
        <v>1242</v>
      </c>
      <c r="S115" s="32"/>
      <c r="AI115" s="10" t="s">
        <v>1115</v>
      </c>
      <c r="AJ115" s="10" t="s">
        <v>774</v>
      </c>
      <c r="AK115" s="11" t="s">
        <v>1850</v>
      </c>
      <c r="AL115" s="11" t="s">
        <v>432</v>
      </c>
      <c r="AM115" s="12">
        <v>416.2430111570248</v>
      </c>
      <c r="AN115" s="12">
        <v>59.42657268135905</v>
      </c>
      <c r="AO115" s="12">
        <v>68.90706937557391</v>
      </c>
      <c r="AP115" s="12"/>
      <c r="AQ115" s="12">
        <v>1266.7505892332415</v>
      </c>
      <c r="AR115" s="12">
        <v>1811.3272424471993</v>
      </c>
      <c r="AV115" s="34" t="s">
        <v>1910</v>
      </c>
      <c r="AW115" s="35">
        <v>11.2674</v>
      </c>
      <c r="AX115" s="13" t="s">
        <v>2125</v>
      </c>
      <c r="BA115" s="28" t="s">
        <v>1243</v>
      </c>
      <c r="BB115" s="31">
        <v>799.215379043</v>
      </c>
      <c r="BE115" s="1"/>
      <c r="BF115" s="1"/>
    </row>
    <row r="116" spans="17:58" ht="19.5" customHeight="1">
      <c r="Q116" t="s">
        <v>1243</v>
      </c>
      <c r="R116" t="s">
        <v>1244</v>
      </c>
      <c r="S116" s="32"/>
      <c r="AI116" s="10" t="s">
        <v>1117</v>
      </c>
      <c r="AJ116" s="10" t="s">
        <v>775</v>
      </c>
      <c r="AK116" s="11" t="s">
        <v>1849</v>
      </c>
      <c r="AL116" s="11" t="s">
        <v>430</v>
      </c>
      <c r="AM116" s="12">
        <v>110.0437713728191</v>
      </c>
      <c r="AN116" s="12">
        <v>27.333690909090908</v>
      </c>
      <c r="AO116" s="12">
        <v>50.76393333333334</v>
      </c>
      <c r="AP116" s="12"/>
      <c r="AQ116" s="12">
        <v>930.7314379017448</v>
      </c>
      <c r="AR116" s="12">
        <v>1118.872833516988</v>
      </c>
      <c r="AV116" s="34" t="s">
        <v>1908</v>
      </c>
      <c r="AW116" s="35">
        <v>11.0503</v>
      </c>
      <c r="AX116" s="13" t="s">
        <v>2126</v>
      </c>
      <c r="BA116" s="28" t="s">
        <v>1245</v>
      </c>
      <c r="BB116" s="31">
        <v>9551.9551605</v>
      </c>
      <c r="BE116" s="1"/>
      <c r="BF116" s="1"/>
    </row>
    <row r="117" spans="17:58" ht="19.5" customHeight="1">
      <c r="Q117" t="s">
        <v>1245</v>
      </c>
      <c r="R117" t="s">
        <v>1246</v>
      </c>
      <c r="S117" s="32"/>
      <c r="AI117" s="10" t="s">
        <v>1119</v>
      </c>
      <c r="AJ117" s="10" t="s">
        <v>776</v>
      </c>
      <c r="AK117" s="11" t="s">
        <v>1923</v>
      </c>
      <c r="AL117" s="11" t="s">
        <v>433</v>
      </c>
      <c r="AM117" s="12">
        <v>434.1599246097337</v>
      </c>
      <c r="AN117" s="12"/>
      <c r="AO117" s="12">
        <v>73.90297713498623</v>
      </c>
      <c r="AP117" s="12"/>
      <c r="AQ117" s="12">
        <v>531.5897032598714</v>
      </c>
      <c r="AR117" s="12">
        <v>1039.6526050045914</v>
      </c>
      <c r="AV117" s="34" t="s">
        <v>1911</v>
      </c>
      <c r="AW117" s="35">
        <v>10.6514</v>
      </c>
      <c r="AX117" s="13" t="s">
        <v>2127</v>
      </c>
      <c r="BA117" s="28" t="s">
        <v>1247</v>
      </c>
      <c r="BB117" s="31">
        <v>1850.89126226</v>
      </c>
      <c r="BE117" s="1"/>
      <c r="BF117" s="1"/>
    </row>
    <row r="118" spans="17:58" ht="19.5" customHeight="1">
      <c r="Q118" t="s">
        <v>1247</v>
      </c>
      <c r="R118" t="s">
        <v>1248</v>
      </c>
      <c r="S118" s="32"/>
      <c r="AI118" s="10" t="s">
        <v>1121</v>
      </c>
      <c r="AJ118" s="10" t="s">
        <v>777</v>
      </c>
      <c r="AK118" s="11" t="s">
        <v>1923</v>
      </c>
      <c r="AL118" s="11" t="s">
        <v>433</v>
      </c>
      <c r="AM118" s="12">
        <v>815.3487667125803</v>
      </c>
      <c r="AN118" s="12"/>
      <c r="AO118" s="12">
        <v>116.21556859504132</v>
      </c>
      <c r="AP118" s="12"/>
      <c r="AQ118" s="12">
        <v>24.231035651974288</v>
      </c>
      <c r="AR118" s="12">
        <v>955.7953709595959</v>
      </c>
      <c r="AV118" s="34" t="s">
        <v>1913</v>
      </c>
      <c r="AW118" s="35">
        <v>8.43752</v>
      </c>
      <c r="AX118" s="13" t="s">
        <v>2128</v>
      </c>
      <c r="BA118" s="28" t="s">
        <v>1249</v>
      </c>
      <c r="BB118" s="31">
        <v>14047.9598052</v>
      </c>
      <c r="BE118" s="1"/>
      <c r="BF118" s="1"/>
    </row>
    <row r="119" spans="17:58" ht="19.5" customHeight="1">
      <c r="Q119" t="s">
        <v>1249</v>
      </c>
      <c r="R119" t="s">
        <v>1250</v>
      </c>
      <c r="S119" s="32"/>
      <c r="AI119" s="10" t="s">
        <v>1123</v>
      </c>
      <c r="AJ119" s="10" t="s">
        <v>778</v>
      </c>
      <c r="AK119" s="11" t="s">
        <v>1852</v>
      </c>
      <c r="AL119" s="11" t="s">
        <v>429</v>
      </c>
      <c r="AM119" s="12"/>
      <c r="AN119" s="12"/>
      <c r="AO119" s="12"/>
      <c r="AP119" s="12"/>
      <c r="AQ119" s="12">
        <v>0.07014674012855832</v>
      </c>
      <c r="AR119" s="12">
        <v>0.07014674012855832</v>
      </c>
      <c r="AV119" s="34" t="s">
        <v>1959</v>
      </c>
      <c r="AW119" s="35">
        <v>13.074</v>
      </c>
      <c r="AX119" s="13" t="s">
        <v>2129</v>
      </c>
      <c r="BA119" s="28" t="s">
        <v>1251</v>
      </c>
      <c r="BB119" s="31">
        <v>14360.1972108</v>
      </c>
      <c r="BE119" s="1"/>
      <c r="BF119" s="1"/>
    </row>
    <row r="120" spans="17:58" ht="19.5" customHeight="1">
      <c r="Q120" t="s">
        <v>1251</v>
      </c>
      <c r="R120" t="s">
        <v>1252</v>
      </c>
      <c r="S120" s="32"/>
      <c r="AI120" s="10" t="s">
        <v>1123</v>
      </c>
      <c r="AJ120" s="10" t="s">
        <v>779</v>
      </c>
      <c r="AK120" s="11" t="s">
        <v>1849</v>
      </c>
      <c r="AL120" s="11" t="s">
        <v>430</v>
      </c>
      <c r="AM120" s="12">
        <v>790.9887950413223</v>
      </c>
      <c r="AN120" s="12"/>
      <c r="AO120" s="12">
        <v>8.709645546372819</v>
      </c>
      <c r="AP120" s="12"/>
      <c r="AQ120" s="12">
        <v>614.6762894168962</v>
      </c>
      <c r="AR120" s="12">
        <v>1414.3747300045914</v>
      </c>
      <c r="AV120" s="34" t="s">
        <v>1873</v>
      </c>
      <c r="AW120" s="35">
        <v>13.5235</v>
      </c>
      <c r="AX120" s="13" t="s">
        <v>2130</v>
      </c>
      <c r="BA120" s="28" t="s">
        <v>1253</v>
      </c>
      <c r="BB120" s="31">
        <v>10945.6551704</v>
      </c>
      <c r="BE120" s="1"/>
      <c r="BF120" s="1"/>
    </row>
    <row r="121" spans="17:58" ht="19.5" customHeight="1">
      <c r="Q121" t="s">
        <v>1253</v>
      </c>
      <c r="R121" t="s">
        <v>1254</v>
      </c>
      <c r="S121" s="32"/>
      <c r="AI121" s="10" t="s">
        <v>1123</v>
      </c>
      <c r="AJ121" s="10" t="s">
        <v>780</v>
      </c>
      <c r="AK121" s="11" t="s">
        <v>1923</v>
      </c>
      <c r="AL121" s="11" t="s">
        <v>433</v>
      </c>
      <c r="AM121" s="12">
        <v>47.18103149678604</v>
      </c>
      <c r="AN121" s="12"/>
      <c r="AO121" s="12"/>
      <c r="AP121" s="12"/>
      <c r="AQ121" s="12"/>
      <c r="AR121" s="12">
        <v>47.18103149678604</v>
      </c>
      <c r="AV121" s="34" t="s">
        <v>1938</v>
      </c>
      <c r="AW121" s="35">
        <v>10.2948</v>
      </c>
      <c r="AX121" s="13" t="s">
        <v>2131</v>
      </c>
      <c r="BA121" s="28" t="s">
        <v>1255</v>
      </c>
      <c r="BB121" s="31">
        <v>1532.69132655</v>
      </c>
      <c r="BE121" s="1"/>
      <c r="BF121" s="1"/>
    </row>
    <row r="122" spans="17:58" ht="19.5" customHeight="1">
      <c r="Q122" t="s">
        <v>1255</v>
      </c>
      <c r="R122" t="s">
        <v>1256</v>
      </c>
      <c r="S122" s="32"/>
      <c r="AI122" s="10" t="s">
        <v>1125</v>
      </c>
      <c r="AJ122" s="10" t="s">
        <v>2414</v>
      </c>
      <c r="AK122" s="11" t="s">
        <v>1856</v>
      </c>
      <c r="AL122" s="11" t="s">
        <v>431</v>
      </c>
      <c r="AM122" s="12">
        <v>366.70239873737376</v>
      </c>
      <c r="AN122" s="12"/>
      <c r="AO122" s="12">
        <v>1.5512311065197428</v>
      </c>
      <c r="AP122" s="12">
        <v>0.00016611570247933885</v>
      </c>
      <c r="AQ122" s="12">
        <v>494.14287242883375</v>
      </c>
      <c r="AR122" s="12">
        <v>862.3966683884298</v>
      </c>
      <c r="AV122" s="34" t="s">
        <v>1961</v>
      </c>
      <c r="AW122" s="35">
        <v>10.2308</v>
      </c>
      <c r="AX122" s="13" t="s">
        <v>2132</v>
      </c>
      <c r="BA122" s="28" t="s">
        <v>1257</v>
      </c>
      <c r="BB122" s="31">
        <v>395.392734563</v>
      </c>
      <c r="BE122" s="1"/>
      <c r="BF122" s="1"/>
    </row>
    <row r="123" spans="17:58" ht="19.5" customHeight="1">
      <c r="Q123" t="s">
        <v>1257</v>
      </c>
      <c r="R123" t="s">
        <v>1258</v>
      </c>
      <c r="S123" s="32"/>
      <c r="AI123" s="10" t="s">
        <v>1125</v>
      </c>
      <c r="AJ123" s="10" t="s">
        <v>2415</v>
      </c>
      <c r="AK123" s="11" t="s">
        <v>1923</v>
      </c>
      <c r="AL123" s="11" t="s">
        <v>433</v>
      </c>
      <c r="AM123" s="12">
        <v>762.2350007346189</v>
      </c>
      <c r="AN123" s="12">
        <v>181.47508087695132</v>
      </c>
      <c r="AO123" s="12">
        <v>1010.6526706152434</v>
      </c>
      <c r="AP123" s="12"/>
      <c r="AQ123" s="12">
        <v>263.23993615702483</v>
      </c>
      <c r="AR123" s="12">
        <v>2217.6026883838385</v>
      </c>
      <c r="AV123" s="34" t="s">
        <v>1876</v>
      </c>
      <c r="AW123" s="35">
        <v>14.5587</v>
      </c>
      <c r="AX123" s="13" t="s">
        <v>2133</v>
      </c>
      <c r="BA123" s="28" t="s">
        <v>1259</v>
      </c>
      <c r="BB123" s="31">
        <v>40295.84644</v>
      </c>
      <c r="BE123" s="1"/>
      <c r="BF123" s="1"/>
    </row>
    <row r="124" spans="17:58" ht="19.5" customHeight="1">
      <c r="Q124" t="s">
        <v>1259</v>
      </c>
      <c r="R124" t="s">
        <v>1260</v>
      </c>
      <c r="S124" s="32"/>
      <c r="AI124" s="10" t="s">
        <v>1127</v>
      </c>
      <c r="AJ124" s="10" t="s">
        <v>2416</v>
      </c>
      <c r="AK124" s="11" t="s">
        <v>1848</v>
      </c>
      <c r="AL124" s="11" t="s">
        <v>426</v>
      </c>
      <c r="AM124" s="12"/>
      <c r="AN124" s="12">
        <v>5.7438016528925616E-05</v>
      </c>
      <c r="AO124" s="12">
        <v>1.5197428833792472E-05</v>
      </c>
      <c r="AP124" s="12"/>
      <c r="AQ124" s="12">
        <v>268.7301303030303</v>
      </c>
      <c r="AR124" s="12">
        <v>268.73020293847566</v>
      </c>
      <c r="AV124" s="34" t="s">
        <v>1880</v>
      </c>
      <c r="AW124" s="35">
        <v>14.4604</v>
      </c>
      <c r="AX124" s="13" t="s">
        <v>2134</v>
      </c>
      <c r="BA124" s="28" t="s">
        <v>1261</v>
      </c>
      <c r="BB124" s="31">
        <v>1044.00047179</v>
      </c>
      <c r="BE124" s="1"/>
      <c r="BF124" s="1"/>
    </row>
    <row r="125" spans="17:58" ht="19.5" customHeight="1">
      <c r="Q125" t="s">
        <v>1261</v>
      </c>
      <c r="R125" t="s">
        <v>1262</v>
      </c>
      <c r="S125" s="32"/>
      <c r="AI125" s="10" t="s">
        <v>1127</v>
      </c>
      <c r="AJ125" s="10" t="s">
        <v>2417</v>
      </c>
      <c r="AK125" s="11" t="s">
        <v>1917</v>
      </c>
      <c r="AL125" s="11" t="s">
        <v>427</v>
      </c>
      <c r="AM125" s="12">
        <v>1064.749955325987</v>
      </c>
      <c r="AN125" s="12">
        <v>258.24610397153356</v>
      </c>
      <c r="AO125" s="12">
        <v>1087.496557782369</v>
      </c>
      <c r="AP125" s="12">
        <v>0.006500482093663912</v>
      </c>
      <c r="AQ125" s="12">
        <v>11747.812148737374</v>
      </c>
      <c r="AR125" s="12">
        <v>14158.311266299357</v>
      </c>
      <c r="AV125" s="34" t="s">
        <v>1881</v>
      </c>
      <c r="AW125" s="35">
        <v>13.6055</v>
      </c>
      <c r="AX125" s="13" t="s">
        <v>2135</v>
      </c>
      <c r="BA125" s="28" t="s">
        <v>1263</v>
      </c>
      <c r="BB125" s="31">
        <v>609.531895571</v>
      </c>
      <c r="BE125" s="1"/>
      <c r="BF125" s="1"/>
    </row>
    <row r="126" spans="17:58" ht="19.5" customHeight="1">
      <c r="Q126" t="s">
        <v>1263</v>
      </c>
      <c r="R126" t="s">
        <v>1264</v>
      </c>
      <c r="S126" s="32"/>
      <c r="AI126" s="10" t="s">
        <v>1127</v>
      </c>
      <c r="AJ126" s="10" t="s">
        <v>2418</v>
      </c>
      <c r="AK126" s="11" t="s">
        <v>1849</v>
      </c>
      <c r="AL126" s="11" t="s">
        <v>430</v>
      </c>
      <c r="AM126" s="12">
        <v>262.8425237144169</v>
      </c>
      <c r="AN126" s="12">
        <v>197.89825365013772</v>
      </c>
      <c r="AO126" s="12">
        <v>152.06081939853075</v>
      </c>
      <c r="AP126" s="12"/>
      <c r="AQ126" s="12">
        <v>1796.0620511019283</v>
      </c>
      <c r="AR126" s="12">
        <v>2408.8636478650137</v>
      </c>
      <c r="AV126" s="34" t="s">
        <v>1884</v>
      </c>
      <c r="AW126" s="35">
        <v>14.591</v>
      </c>
      <c r="AX126" s="13" t="s">
        <v>2136</v>
      </c>
      <c r="BA126" s="28" t="s">
        <v>1265</v>
      </c>
      <c r="BB126" s="31">
        <v>28910.3574134</v>
      </c>
      <c r="BE126" s="1"/>
      <c r="BF126" s="1"/>
    </row>
    <row r="127" spans="17:58" ht="19.5" customHeight="1">
      <c r="Q127" t="s">
        <v>1265</v>
      </c>
      <c r="R127" t="s">
        <v>1266</v>
      </c>
      <c r="S127" s="32"/>
      <c r="AI127" s="10" t="s">
        <v>1129</v>
      </c>
      <c r="AJ127" s="10" t="s">
        <v>2419</v>
      </c>
      <c r="AK127" s="11" t="s">
        <v>1849</v>
      </c>
      <c r="AL127" s="11" t="s">
        <v>430</v>
      </c>
      <c r="AM127" s="12">
        <v>171.70243496326904</v>
      </c>
      <c r="AN127" s="12"/>
      <c r="AO127" s="12"/>
      <c r="AP127" s="12"/>
      <c r="AQ127" s="12">
        <v>201.56614214876035</v>
      </c>
      <c r="AR127" s="12">
        <v>373.2685771120294</v>
      </c>
      <c r="AV127" s="34" t="s">
        <v>1975</v>
      </c>
      <c r="AW127" s="35">
        <v>10.0745</v>
      </c>
      <c r="AX127" s="13" t="s">
        <v>550</v>
      </c>
      <c r="BA127" s="28" t="s">
        <v>1267</v>
      </c>
      <c r="BB127" s="31">
        <v>28027.7560255</v>
      </c>
      <c r="BE127" s="1"/>
      <c r="BF127" s="1"/>
    </row>
    <row r="128" spans="17:58" ht="19.5" customHeight="1">
      <c r="Q128" t="s">
        <v>1267</v>
      </c>
      <c r="R128" t="s">
        <v>1268</v>
      </c>
      <c r="S128" s="32"/>
      <c r="AI128" s="10" t="s">
        <v>1129</v>
      </c>
      <c r="AJ128" s="10" t="s">
        <v>2420</v>
      </c>
      <c r="AK128" s="11" t="s">
        <v>1923</v>
      </c>
      <c r="AL128" s="11" t="s">
        <v>433</v>
      </c>
      <c r="AM128" s="12">
        <v>113.88332082185491</v>
      </c>
      <c r="AN128" s="12"/>
      <c r="AO128" s="12"/>
      <c r="AP128" s="12"/>
      <c r="AQ128" s="12">
        <v>342.6515874655648</v>
      </c>
      <c r="AR128" s="12">
        <v>456.5349082874197</v>
      </c>
      <c r="AV128" s="34" t="s">
        <v>1943</v>
      </c>
      <c r="AW128" s="35">
        <v>14.5705</v>
      </c>
      <c r="AX128" s="13" t="s">
        <v>551</v>
      </c>
      <c r="BA128" s="28" t="s">
        <v>1269</v>
      </c>
      <c r="BB128" s="31">
        <v>18725.8030667</v>
      </c>
      <c r="BE128" s="1"/>
      <c r="BF128" s="1"/>
    </row>
    <row r="129" spans="17:58" ht="19.5" customHeight="1">
      <c r="Q129" t="s">
        <v>1269</v>
      </c>
      <c r="R129" t="s">
        <v>1270</v>
      </c>
      <c r="S129" s="32"/>
      <c r="AI129" s="10" t="s">
        <v>1131</v>
      </c>
      <c r="AJ129" s="10" t="s">
        <v>2421</v>
      </c>
      <c r="AK129" s="11" t="s">
        <v>1852</v>
      </c>
      <c r="AL129" s="11" t="s">
        <v>429</v>
      </c>
      <c r="AM129" s="12">
        <v>141.07164791092745</v>
      </c>
      <c r="AN129" s="12"/>
      <c r="AO129" s="12"/>
      <c r="AP129" s="12"/>
      <c r="AQ129" s="12">
        <v>609.0142987832875</v>
      </c>
      <c r="AR129" s="12">
        <v>750.085946694215</v>
      </c>
      <c r="AV129" s="34" t="s">
        <v>1963</v>
      </c>
      <c r="AW129" s="35">
        <v>11.4176</v>
      </c>
      <c r="AX129" s="13" t="s">
        <v>552</v>
      </c>
      <c r="BA129" s="28" t="s">
        <v>1271</v>
      </c>
      <c r="BB129" s="31">
        <v>31717.8987824</v>
      </c>
      <c r="BE129" s="1"/>
      <c r="BF129" s="1"/>
    </row>
    <row r="130" spans="17:58" ht="19.5" customHeight="1">
      <c r="Q130" t="s">
        <v>1271</v>
      </c>
      <c r="R130" t="s">
        <v>1272</v>
      </c>
      <c r="S130" s="32"/>
      <c r="AI130" s="10" t="s">
        <v>1131</v>
      </c>
      <c r="AJ130" s="10" t="s">
        <v>2422</v>
      </c>
      <c r="AK130" s="11" t="s">
        <v>1849</v>
      </c>
      <c r="AL130" s="11" t="s">
        <v>430</v>
      </c>
      <c r="AM130" s="12">
        <v>35.3032744949495</v>
      </c>
      <c r="AN130" s="12"/>
      <c r="AO130" s="12"/>
      <c r="AP130" s="12"/>
      <c r="AQ130" s="12">
        <v>218.99342465564737</v>
      </c>
      <c r="AR130" s="12">
        <v>254.29669915059688</v>
      </c>
      <c r="AV130" s="34" t="s">
        <v>1891</v>
      </c>
      <c r="AW130" s="35">
        <v>13.2138</v>
      </c>
      <c r="AX130" s="13" t="s">
        <v>553</v>
      </c>
      <c r="BA130" s="28" t="s">
        <v>1273</v>
      </c>
      <c r="BB130" s="31">
        <v>66071.1382065</v>
      </c>
      <c r="BE130" s="1"/>
      <c r="BF130" s="1"/>
    </row>
    <row r="131" spans="17:58" ht="19.5" customHeight="1">
      <c r="Q131" t="s">
        <v>1273</v>
      </c>
      <c r="R131" t="s">
        <v>1274</v>
      </c>
      <c r="S131" s="32"/>
      <c r="AI131" s="10" t="s">
        <v>1133</v>
      </c>
      <c r="AJ131" s="10" t="s">
        <v>2423</v>
      </c>
      <c r="AK131" s="11" t="s">
        <v>1849</v>
      </c>
      <c r="AL131" s="11" t="s">
        <v>430</v>
      </c>
      <c r="AM131" s="12">
        <v>4.073907644628099</v>
      </c>
      <c r="AN131" s="12"/>
      <c r="AO131" s="12"/>
      <c r="AP131" s="12"/>
      <c r="AQ131" s="12">
        <v>303.32441262626264</v>
      </c>
      <c r="AR131" s="12">
        <v>307.39832027089074</v>
      </c>
      <c r="AV131" s="34" t="s">
        <v>1944</v>
      </c>
      <c r="AW131" s="35">
        <v>11.8826</v>
      </c>
      <c r="AX131" s="13" t="s">
        <v>554</v>
      </c>
      <c r="BA131" s="28" t="s">
        <v>1275</v>
      </c>
      <c r="BB131" s="31">
        <v>7106.00546114</v>
      </c>
      <c r="BE131" s="1"/>
      <c r="BF131" s="1"/>
    </row>
    <row r="132" spans="17:58" ht="19.5" customHeight="1">
      <c r="Q132" t="s">
        <v>1275</v>
      </c>
      <c r="R132" t="s">
        <v>1276</v>
      </c>
      <c r="S132" s="32"/>
      <c r="AI132" s="10" t="s">
        <v>1133</v>
      </c>
      <c r="AJ132" s="10" t="s">
        <v>2424</v>
      </c>
      <c r="AK132" s="11" t="s">
        <v>1850</v>
      </c>
      <c r="AL132" s="11" t="s">
        <v>432</v>
      </c>
      <c r="AM132" s="12">
        <v>391.1041788108356</v>
      </c>
      <c r="AN132" s="12">
        <v>28.86356655188246</v>
      </c>
      <c r="AO132" s="12">
        <v>51.71730578512396</v>
      </c>
      <c r="AP132" s="12"/>
      <c r="AQ132" s="12">
        <v>1798.1529334710744</v>
      </c>
      <c r="AR132" s="12">
        <v>2269.8379846189164</v>
      </c>
      <c r="AV132" s="34" t="s">
        <v>1976</v>
      </c>
      <c r="AW132" s="35">
        <v>13.5659</v>
      </c>
      <c r="AX132" s="13" t="s">
        <v>555</v>
      </c>
      <c r="BA132" s="28" t="s">
        <v>1277</v>
      </c>
      <c r="BB132" s="31">
        <v>5200.13146254</v>
      </c>
      <c r="BE132" s="1"/>
      <c r="BF132" s="1"/>
    </row>
    <row r="133" spans="17:58" ht="19.5" customHeight="1">
      <c r="Q133" t="s">
        <v>1277</v>
      </c>
      <c r="R133" t="s">
        <v>1278</v>
      </c>
      <c r="S133" s="32"/>
      <c r="AI133" s="10" t="s">
        <v>1135</v>
      </c>
      <c r="AJ133" s="10" t="s">
        <v>2425</v>
      </c>
      <c r="AK133" s="11" t="s">
        <v>1923</v>
      </c>
      <c r="AL133" s="11" t="s">
        <v>433</v>
      </c>
      <c r="AM133" s="12">
        <v>675.9480002525253</v>
      </c>
      <c r="AN133" s="12">
        <v>15.319903443526169</v>
      </c>
      <c r="AO133" s="12">
        <v>342.4181361111111</v>
      </c>
      <c r="AP133" s="12"/>
      <c r="AQ133" s="12"/>
      <c r="AR133" s="12">
        <v>1033.6860398071626</v>
      </c>
      <c r="AV133" s="34" t="s">
        <v>1890</v>
      </c>
      <c r="AW133" s="35">
        <v>12.3723</v>
      </c>
      <c r="AX133" s="13" t="s">
        <v>556</v>
      </c>
      <c r="BA133" s="28" t="s">
        <v>1279</v>
      </c>
      <c r="BB133" s="31">
        <v>61174.2253707</v>
      </c>
      <c r="BE133" s="1"/>
      <c r="BF133" s="1"/>
    </row>
    <row r="134" spans="17:58" ht="19.5" customHeight="1">
      <c r="Q134" t="s">
        <v>1279</v>
      </c>
      <c r="R134" t="s">
        <v>1280</v>
      </c>
      <c r="S134" s="32"/>
      <c r="AI134" s="10" t="s">
        <v>1137</v>
      </c>
      <c r="AJ134" s="10" t="s">
        <v>2426</v>
      </c>
      <c r="AK134" s="11" t="s">
        <v>1850</v>
      </c>
      <c r="AL134" s="11" t="s">
        <v>432</v>
      </c>
      <c r="AM134" s="12"/>
      <c r="AN134" s="12"/>
      <c r="AO134" s="12"/>
      <c r="AP134" s="12"/>
      <c r="AQ134" s="12">
        <v>25.94857201561065</v>
      </c>
      <c r="AR134" s="12">
        <v>25.94857201561065</v>
      </c>
      <c r="AV134" s="34" t="s">
        <v>1897</v>
      </c>
      <c r="AW134" s="35">
        <v>12.4431</v>
      </c>
      <c r="AX134" s="13" t="s">
        <v>557</v>
      </c>
      <c r="BA134" s="28" t="s">
        <v>1281</v>
      </c>
      <c r="BB134" s="31">
        <v>1327.9941072</v>
      </c>
      <c r="BE134" s="1"/>
      <c r="BF134" s="1"/>
    </row>
    <row r="135" spans="17:58" ht="19.5" customHeight="1">
      <c r="Q135" t="s">
        <v>1281</v>
      </c>
      <c r="R135" t="s">
        <v>1282</v>
      </c>
      <c r="S135" s="32"/>
      <c r="AI135" s="10" t="s">
        <v>1137</v>
      </c>
      <c r="AJ135" s="10" t="s">
        <v>2427</v>
      </c>
      <c r="AK135" s="11" t="s">
        <v>1923</v>
      </c>
      <c r="AL135" s="11" t="s">
        <v>433</v>
      </c>
      <c r="AM135" s="12">
        <v>407.3260492883379</v>
      </c>
      <c r="AN135" s="12"/>
      <c r="AO135" s="12">
        <v>90.51163415977962</v>
      </c>
      <c r="AP135" s="12"/>
      <c r="AQ135" s="12">
        <v>961.684978466483</v>
      </c>
      <c r="AR135" s="12">
        <v>1459.5226619146006</v>
      </c>
      <c r="AV135" s="34" t="s">
        <v>1888</v>
      </c>
      <c r="AW135" s="35">
        <v>14.8583</v>
      </c>
      <c r="AX135" s="13" t="s">
        <v>558</v>
      </c>
      <c r="BA135" s="28" t="s">
        <v>1283</v>
      </c>
      <c r="BB135" s="31">
        <v>949.679196337</v>
      </c>
      <c r="BE135" s="1"/>
      <c r="BF135" s="1"/>
    </row>
    <row r="136" spans="17:58" ht="19.5" customHeight="1">
      <c r="Q136" t="s">
        <v>1283</v>
      </c>
      <c r="R136" t="s">
        <v>1284</v>
      </c>
      <c r="S136" s="32"/>
      <c r="AI136" s="10" t="s">
        <v>1139</v>
      </c>
      <c r="AJ136" s="10" t="s">
        <v>2428</v>
      </c>
      <c r="AK136" s="11" t="s">
        <v>1856</v>
      </c>
      <c r="AL136" s="11" t="s">
        <v>431</v>
      </c>
      <c r="AM136" s="12">
        <v>145.1134511707989</v>
      </c>
      <c r="AN136" s="12"/>
      <c r="AO136" s="12">
        <v>0.021260674931129476</v>
      </c>
      <c r="AP136" s="12"/>
      <c r="AQ136" s="12">
        <v>304.75039361799816</v>
      </c>
      <c r="AR136" s="12">
        <v>449.8851054637282</v>
      </c>
      <c r="AV136" s="34" t="s">
        <v>1887</v>
      </c>
      <c r="AW136" s="35">
        <v>14.8458</v>
      </c>
      <c r="AX136" s="13" t="s">
        <v>559</v>
      </c>
      <c r="BA136" s="28" t="s">
        <v>1285</v>
      </c>
      <c r="BB136" s="31">
        <v>103.881203324</v>
      </c>
      <c r="BE136" s="1"/>
      <c r="BF136" s="1"/>
    </row>
    <row r="137" spans="17:58" ht="19.5" customHeight="1">
      <c r="Q137" t="s">
        <v>1285</v>
      </c>
      <c r="R137" t="s">
        <v>1286</v>
      </c>
      <c r="S137" s="32"/>
      <c r="AI137" s="10" t="s">
        <v>1139</v>
      </c>
      <c r="AJ137" s="10" t="s">
        <v>2429</v>
      </c>
      <c r="AK137" s="11" t="s">
        <v>1923</v>
      </c>
      <c r="AL137" s="11" t="s">
        <v>433</v>
      </c>
      <c r="AM137" s="12">
        <v>451.8426567722681</v>
      </c>
      <c r="AN137" s="12">
        <v>44.16521900826446</v>
      </c>
      <c r="AO137" s="12">
        <v>122.44528636363636</v>
      </c>
      <c r="AP137" s="12"/>
      <c r="AQ137" s="12">
        <v>474.09798262167124</v>
      </c>
      <c r="AR137" s="12">
        <v>1092.55114476584</v>
      </c>
      <c r="AV137" s="34" t="s">
        <v>1894</v>
      </c>
      <c r="AW137" s="35">
        <v>12.4298</v>
      </c>
      <c r="AX137" s="13" t="s">
        <v>560</v>
      </c>
      <c r="BA137" s="28" t="s">
        <v>1287</v>
      </c>
      <c r="BB137" s="31">
        <v>1017.37162124</v>
      </c>
      <c r="BE137" s="1"/>
      <c r="BF137" s="1"/>
    </row>
    <row r="138" spans="17:58" ht="19.5" customHeight="1">
      <c r="Q138" t="s">
        <v>1287</v>
      </c>
      <c r="R138" t="s">
        <v>1288</v>
      </c>
      <c r="S138" s="32"/>
      <c r="AI138" s="10" t="s">
        <v>1141</v>
      </c>
      <c r="AJ138" s="10" t="s">
        <v>2430</v>
      </c>
      <c r="AK138" s="11" t="s">
        <v>1921</v>
      </c>
      <c r="AL138" s="11" t="s">
        <v>420</v>
      </c>
      <c r="AM138" s="12">
        <v>189.2186406795225</v>
      </c>
      <c r="AN138" s="12">
        <v>0.21127339302112028</v>
      </c>
      <c r="AO138" s="12">
        <v>21.322291483011938</v>
      </c>
      <c r="AP138" s="12"/>
      <c r="AQ138" s="12">
        <v>241.17132646923784</v>
      </c>
      <c r="AR138" s="12">
        <v>451.9235320247934</v>
      </c>
      <c r="AV138" s="34" t="s">
        <v>1947</v>
      </c>
      <c r="AW138" s="35">
        <v>8.73896</v>
      </c>
      <c r="AX138" s="13" t="s">
        <v>561</v>
      </c>
      <c r="BA138" s="28" t="s">
        <v>1289</v>
      </c>
      <c r="BB138" s="31">
        <v>2010.15415602</v>
      </c>
      <c r="BE138" s="1"/>
      <c r="BF138" s="1"/>
    </row>
    <row r="139" spans="17:58" ht="19.5" customHeight="1">
      <c r="Q139" t="s">
        <v>1289</v>
      </c>
      <c r="R139" t="s">
        <v>1290</v>
      </c>
      <c r="S139" s="32"/>
      <c r="AI139" s="10" t="s">
        <v>1141</v>
      </c>
      <c r="AJ139" s="10" t="s">
        <v>2431</v>
      </c>
      <c r="AK139" s="11" t="s">
        <v>1850</v>
      </c>
      <c r="AL139" s="11" t="s">
        <v>432</v>
      </c>
      <c r="AM139" s="12">
        <v>181.0211213728191</v>
      </c>
      <c r="AN139" s="12">
        <v>0.004501056014692378</v>
      </c>
      <c r="AO139" s="12">
        <v>2.54508790174472</v>
      </c>
      <c r="AP139" s="12"/>
      <c r="AQ139" s="12">
        <v>170.36733902662994</v>
      </c>
      <c r="AR139" s="12">
        <v>353.93804935720846</v>
      </c>
      <c r="AV139" s="34" t="s">
        <v>1960</v>
      </c>
      <c r="AW139" s="35">
        <v>3.70042</v>
      </c>
      <c r="AX139" s="13" t="s">
        <v>562</v>
      </c>
      <c r="BA139" s="28" t="s">
        <v>1291</v>
      </c>
      <c r="BB139" s="31">
        <v>2332.43852583</v>
      </c>
      <c r="BE139" s="1"/>
      <c r="BF139" s="1"/>
    </row>
    <row r="140" spans="17:58" ht="19.5" customHeight="1">
      <c r="Q140" t="s">
        <v>1291</v>
      </c>
      <c r="R140" t="s">
        <v>1292</v>
      </c>
      <c r="S140" s="32"/>
      <c r="AI140" s="10" t="s">
        <v>1143</v>
      </c>
      <c r="AJ140" s="10" t="s">
        <v>2432</v>
      </c>
      <c r="AK140" s="11" t="s">
        <v>1921</v>
      </c>
      <c r="AL140" s="11" t="s">
        <v>420</v>
      </c>
      <c r="AM140" s="12">
        <v>8.340031611570248</v>
      </c>
      <c r="AN140" s="12"/>
      <c r="AO140" s="12">
        <v>8.761423278236915</v>
      </c>
      <c r="AP140" s="12"/>
      <c r="AQ140" s="12">
        <v>147.60693089990818</v>
      </c>
      <c r="AR140" s="12">
        <v>164.70838578971535</v>
      </c>
      <c r="AV140" s="34" t="s">
        <v>1889</v>
      </c>
      <c r="AW140" s="35">
        <v>1.355</v>
      </c>
      <c r="AX140" s="13" t="s">
        <v>563</v>
      </c>
      <c r="BA140" s="28" t="s">
        <v>1293</v>
      </c>
      <c r="BB140" s="31">
        <v>2089.50304582</v>
      </c>
      <c r="BE140" s="1"/>
      <c r="BF140" s="1"/>
    </row>
    <row r="141" spans="17:58" ht="19.5" customHeight="1">
      <c r="Q141" t="s">
        <v>1293</v>
      </c>
      <c r="R141" t="s">
        <v>1294</v>
      </c>
      <c r="S141" s="32"/>
      <c r="AI141" s="10" t="s">
        <v>1143</v>
      </c>
      <c r="AJ141" s="10" t="s">
        <v>2433</v>
      </c>
      <c r="AK141" s="11" t="s">
        <v>1850</v>
      </c>
      <c r="AL141" s="11" t="s">
        <v>432</v>
      </c>
      <c r="AM141" s="12">
        <v>221.78955048209366</v>
      </c>
      <c r="AN141" s="12">
        <v>125.44801889348025</v>
      </c>
      <c r="AO141" s="12">
        <v>331.4207950413223</v>
      </c>
      <c r="AP141" s="12"/>
      <c r="AQ141" s="12">
        <v>936.5260362718091</v>
      </c>
      <c r="AR141" s="12">
        <v>1615.1844006887054</v>
      </c>
      <c r="AV141" s="34" t="s">
        <v>1903</v>
      </c>
      <c r="AW141" s="35">
        <v>5.82394</v>
      </c>
      <c r="AX141" s="13" t="s">
        <v>564</v>
      </c>
      <c r="BA141" s="28" t="s">
        <v>1295</v>
      </c>
      <c r="BB141" s="31">
        <v>334.84151238</v>
      </c>
      <c r="BE141" s="1"/>
      <c r="BF141" s="1"/>
    </row>
    <row r="142" spans="17:58" ht="19.5" customHeight="1">
      <c r="Q142" t="s">
        <v>1295</v>
      </c>
      <c r="R142" t="s">
        <v>1296</v>
      </c>
      <c r="S142" s="32"/>
      <c r="AI142" s="10" t="s">
        <v>1145</v>
      </c>
      <c r="AJ142" s="10" t="s">
        <v>2434</v>
      </c>
      <c r="AK142" s="11" t="s">
        <v>1848</v>
      </c>
      <c r="AL142" s="11" t="s">
        <v>426</v>
      </c>
      <c r="AM142" s="12"/>
      <c r="AN142" s="12"/>
      <c r="AO142" s="12"/>
      <c r="AP142" s="12"/>
      <c r="AQ142" s="12">
        <v>0.6140575528007347</v>
      </c>
      <c r="AR142" s="12">
        <v>0.6140575528007347</v>
      </c>
      <c r="AV142" s="34" t="s">
        <v>1978</v>
      </c>
      <c r="AW142" s="35">
        <v>8.96878</v>
      </c>
      <c r="AX142" s="13" t="s">
        <v>565</v>
      </c>
      <c r="BA142" s="28" t="s">
        <v>1297</v>
      </c>
      <c r="BB142" s="31">
        <v>6654.92069704</v>
      </c>
      <c r="BE142" s="1"/>
      <c r="BF142" s="1"/>
    </row>
    <row r="143" spans="17:58" ht="19.5" customHeight="1">
      <c r="Q143" t="s">
        <v>1297</v>
      </c>
      <c r="R143" t="s">
        <v>1298</v>
      </c>
      <c r="S143" s="32"/>
      <c r="AI143" s="10" t="s">
        <v>1145</v>
      </c>
      <c r="AJ143" s="10" t="s">
        <v>2435</v>
      </c>
      <c r="AK143" s="11" t="s">
        <v>1917</v>
      </c>
      <c r="AL143" s="11" t="s">
        <v>427</v>
      </c>
      <c r="AM143" s="12">
        <v>683.2845952938476</v>
      </c>
      <c r="AN143" s="12">
        <v>72.63183751147842</v>
      </c>
      <c r="AO143" s="12">
        <v>350.25148044077133</v>
      </c>
      <c r="AP143" s="12"/>
      <c r="AQ143" s="12">
        <v>4490.090402364554</v>
      </c>
      <c r="AR143" s="12">
        <v>5596.258315610652</v>
      </c>
      <c r="AV143" s="34" t="s">
        <v>1964</v>
      </c>
      <c r="AW143" s="35">
        <v>10.7909</v>
      </c>
      <c r="AX143" s="13" t="s">
        <v>566</v>
      </c>
      <c r="BA143" s="28" t="s">
        <v>1299</v>
      </c>
      <c r="BB143" s="31">
        <v>15538.5679549</v>
      </c>
      <c r="BE143" s="1"/>
      <c r="BF143" s="1"/>
    </row>
    <row r="144" spans="17:58" ht="19.5" customHeight="1">
      <c r="Q144" t="s">
        <v>1299</v>
      </c>
      <c r="R144" t="s">
        <v>1300</v>
      </c>
      <c r="S144" s="32"/>
      <c r="AI144" s="10" t="s">
        <v>1147</v>
      </c>
      <c r="AJ144" s="10" t="s">
        <v>2436</v>
      </c>
      <c r="AK144" s="11" t="s">
        <v>1850</v>
      </c>
      <c r="AL144" s="11" t="s">
        <v>432</v>
      </c>
      <c r="AM144" s="12">
        <v>211.80796492194673</v>
      </c>
      <c r="AN144" s="12">
        <v>24.60162208448118</v>
      </c>
      <c r="AO144" s="12">
        <v>780.0027416207529</v>
      </c>
      <c r="AP144" s="12"/>
      <c r="AQ144" s="12">
        <v>1663.0584493801655</v>
      </c>
      <c r="AR144" s="12">
        <v>2679.4707780073463</v>
      </c>
      <c r="AV144" s="34" t="s">
        <v>1900</v>
      </c>
      <c r="AW144" s="35">
        <v>11.3755</v>
      </c>
      <c r="AX144" s="13" t="s">
        <v>567</v>
      </c>
      <c r="BA144" s="28" t="s">
        <v>1301</v>
      </c>
      <c r="BB144" s="31">
        <v>1097.68957147</v>
      </c>
      <c r="BE144" s="1"/>
      <c r="BF144" s="1"/>
    </row>
    <row r="145" spans="17:58" ht="19.5" customHeight="1">
      <c r="Q145" t="s">
        <v>1301</v>
      </c>
      <c r="R145" t="s">
        <v>1302</v>
      </c>
      <c r="S145" s="32"/>
      <c r="AI145" s="10" t="s">
        <v>1149</v>
      </c>
      <c r="AJ145" s="10" t="s">
        <v>2437</v>
      </c>
      <c r="AK145" s="11" t="s">
        <v>1850</v>
      </c>
      <c r="AL145" s="11" t="s">
        <v>432</v>
      </c>
      <c r="AM145" s="12">
        <v>242.3034119375574</v>
      </c>
      <c r="AN145" s="12"/>
      <c r="AO145" s="12">
        <v>91.30582451790633</v>
      </c>
      <c r="AP145" s="12"/>
      <c r="AQ145" s="12">
        <v>545.7567225206611</v>
      </c>
      <c r="AR145" s="12">
        <v>879.3659589761248</v>
      </c>
      <c r="AV145" s="34" t="s">
        <v>1966</v>
      </c>
      <c r="AW145" s="35">
        <v>11.205</v>
      </c>
      <c r="AX145" s="13" t="s">
        <v>568</v>
      </c>
      <c r="BA145" s="28" t="s">
        <v>1303</v>
      </c>
      <c r="BB145" s="31">
        <v>1274.90001658</v>
      </c>
      <c r="BE145" s="1"/>
      <c r="BF145" s="1"/>
    </row>
    <row r="146" spans="17:58" ht="19.5" customHeight="1">
      <c r="Q146" t="s">
        <v>1303</v>
      </c>
      <c r="R146" t="s">
        <v>1304</v>
      </c>
      <c r="S146" s="32"/>
      <c r="AI146" s="10" t="s">
        <v>1149</v>
      </c>
      <c r="AJ146" s="10" t="s">
        <v>2438</v>
      </c>
      <c r="AK146" s="11" t="s">
        <v>1923</v>
      </c>
      <c r="AL146" s="11" t="s">
        <v>433</v>
      </c>
      <c r="AM146" s="12">
        <v>100.68205964187328</v>
      </c>
      <c r="AN146" s="12"/>
      <c r="AO146" s="12">
        <v>49.40850670339761</v>
      </c>
      <c r="AP146" s="12"/>
      <c r="AQ146" s="12">
        <v>592.7687464876033</v>
      </c>
      <c r="AR146" s="12">
        <v>742.8593128328741</v>
      </c>
      <c r="AV146" s="34" t="s">
        <v>1906</v>
      </c>
      <c r="AW146" s="35">
        <v>7.60839</v>
      </c>
      <c r="AX146" s="13" t="s">
        <v>569</v>
      </c>
      <c r="BA146" s="28" t="s">
        <v>1305</v>
      </c>
      <c r="BB146" s="31">
        <v>1249.79258708</v>
      </c>
      <c r="BE146" s="1"/>
      <c r="BF146" s="1"/>
    </row>
    <row r="147" spans="17:58" ht="19.5" customHeight="1">
      <c r="Q147" t="s">
        <v>1305</v>
      </c>
      <c r="R147" t="s">
        <v>1306</v>
      </c>
      <c r="S147" s="32"/>
      <c r="AI147" s="10" t="s">
        <v>1151</v>
      </c>
      <c r="AJ147" s="10" t="s">
        <v>2439</v>
      </c>
      <c r="AK147" s="11" t="s">
        <v>1923</v>
      </c>
      <c r="AL147" s="11" t="s">
        <v>433</v>
      </c>
      <c r="AM147" s="12">
        <v>384.83173886593204</v>
      </c>
      <c r="AN147" s="12"/>
      <c r="AO147" s="12">
        <v>44.41889687786961</v>
      </c>
      <c r="AP147" s="12"/>
      <c r="AQ147" s="12">
        <v>387.4331379476584</v>
      </c>
      <c r="AR147" s="12">
        <v>816.68377369146</v>
      </c>
      <c r="AV147" s="34" t="s">
        <v>1905</v>
      </c>
      <c r="AW147" s="35">
        <v>10.9521</v>
      </c>
      <c r="AX147" s="13" t="s">
        <v>570</v>
      </c>
      <c r="BA147" s="28" t="s">
        <v>1307</v>
      </c>
      <c r="BB147" s="31">
        <v>1461.93053481</v>
      </c>
      <c r="BE147" s="1"/>
      <c r="BF147" s="1"/>
    </row>
    <row r="148" spans="17:58" ht="19.5" customHeight="1">
      <c r="Q148" t="s">
        <v>1307</v>
      </c>
      <c r="R148" t="s">
        <v>1308</v>
      </c>
      <c r="S148" s="32"/>
      <c r="AI148" s="10" t="s">
        <v>1153</v>
      </c>
      <c r="AJ148" s="10" t="s">
        <v>2440</v>
      </c>
      <c r="AK148" s="11" t="s">
        <v>1849</v>
      </c>
      <c r="AL148" s="11" t="s">
        <v>430</v>
      </c>
      <c r="AM148" s="12">
        <v>2064.3043373966943</v>
      </c>
      <c r="AN148" s="12">
        <v>93.85349320477502</v>
      </c>
      <c r="AO148" s="12">
        <v>283.25679217171717</v>
      </c>
      <c r="AP148" s="12"/>
      <c r="AQ148" s="12">
        <v>1862.5698716023874</v>
      </c>
      <c r="AR148" s="12">
        <v>4303.984494375574</v>
      </c>
      <c r="AV148" s="34" t="s">
        <v>1912</v>
      </c>
      <c r="AW148" s="35">
        <v>7.5566</v>
      </c>
      <c r="AX148" s="13" t="s">
        <v>571</v>
      </c>
      <c r="BA148" s="28" t="s">
        <v>1309</v>
      </c>
      <c r="BB148" s="31">
        <v>14879.804085</v>
      </c>
      <c r="BE148" s="1"/>
      <c r="BF148" s="1"/>
    </row>
    <row r="149" spans="17:58" ht="19.5" customHeight="1">
      <c r="Q149" t="s">
        <v>1311</v>
      </c>
      <c r="R149" t="s">
        <v>1312</v>
      </c>
      <c r="S149" s="32"/>
      <c r="AI149" s="10" t="s">
        <v>1153</v>
      </c>
      <c r="AJ149" s="10" t="s">
        <v>2441</v>
      </c>
      <c r="AK149" s="11" t="s">
        <v>1850</v>
      </c>
      <c r="AL149" s="11" t="s">
        <v>432</v>
      </c>
      <c r="AM149" s="12">
        <v>134.21132780073464</v>
      </c>
      <c r="AN149" s="12">
        <v>18.535566505968777</v>
      </c>
      <c r="AO149" s="12">
        <v>52.830504201101924</v>
      </c>
      <c r="AP149" s="12"/>
      <c r="AQ149" s="12">
        <v>431.4281415289256</v>
      </c>
      <c r="AR149" s="12">
        <v>637.005540036731</v>
      </c>
      <c r="AV149" s="34" t="s">
        <v>1948</v>
      </c>
      <c r="AW149" s="35">
        <v>3.40199</v>
      </c>
      <c r="AX149" s="13" t="s">
        <v>572</v>
      </c>
      <c r="BA149" s="28" t="s">
        <v>1311</v>
      </c>
      <c r="BB149" s="31">
        <v>1831.40547736</v>
      </c>
      <c r="BE149" s="1"/>
      <c r="BF149" s="1"/>
    </row>
    <row r="150" spans="17:58" ht="19.5" customHeight="1">
      <c r="Q150" t="s">
        <v>1309</v>
      </c>
      <c r="R150" t="s">
        <v>1310</v>
      </c>
      <c r="S150" s="32"/>
      <c r="AI150" s="10" t="s">
        <v>1153</v>
      </c>
      <c r="AJ150" s="10" t="s">
        <v>2442</v>
      </c>
      <c r="AK150" s="11" t="s">
        <v>1923</v>
      </c>
      <c r="AL150" s="11" t="s">
        <v>433</v>
      </c>
      <c r="AM150" s="12">
        <v>678.8087620752984</v>
      </c>
      <c r="AN150" s="12">
        <v>31.47960082644628</v>
      </c>
      <c r="AO150" s="12">
        <v>25.76958200183655</v>
      </c>
      <c r="AP150" s="12"/>
      <c r="AQ150" s="12">
        <v>1041.584172543618</v>
      </c>
      <c r="AR150" s="12">
        <v>1777.6421174471993</v>
      </c>
      <c r="AV150" s="34" t="s">
        <v>413</v>
      </c>
      <c r="AW150" s="35">
        <v>2.65788</v>
      </c>
      <c r="AX150" s="13" t="s">
        <v>573</v>
      </c>
      <c r="BA150" s="28" t="s">
        <v>1313</v>
      </c>
      <c r="BB150" s="31">
        <v>1803.9833720604001</v>
      </c>
      <c r="BE150" s="1"/>
      <c r="BF150" s="1"/>
    </row>
    <row r="151" spans="17:58" ht="19.5" customHeight="1">
      <c r="Q151" t="s">
        <v>1317</v>
      </c>
      <c r="R151" t="s">
        <v>1318</v>
      </c>
      <c r="S151" s="32"/>
      <c r="AI151" s="10" t="s">
        <v>1155</v>
      </c>
      <c r="AJ151" s="10" t="s">
        <v>2443</v>
      </c>
      <c r="AK151" s="11" t="s">
        <v>1850</v>
      </c>
      <c r="AL151" s="11" t="s">
        <v>432</v>
      </c>
      <c r="AM151" s="12">
        <v>259.0785320247934</v>
      </c>
      <c r="AN151" s="12">
        <v>60.94618140495868</v>
      </c>
      <c r="AO151" s="12">
        <v>92.13242623966943</v>
      </c>
      <c r="AP151" s="12"/>
      <c r="AQ151" s="12">
        <v>1256.8968160927457</v>
      </c>
      <c r="AR151" s="12">
        <v>1669.053955762167</v>
      </c>
      <c r="AV151" s="34" t="s">
        <v>1979</v>
      </c>
      <c r="AW151" s="35">
        <v>6.12306</v>
      </c>
      <c r="AX151" s="13" t="s">
        <v>574</v>
      </c>
      <c r="BA151" s="28" t="s">
        <v>1315</v>
      </c>
      <c r="BB151" s="31">
        <v>1784.38373112</v>
      </c>
      <c r="BE151" s="1"/>
      <c r="BF151" s="1"/>
    </row>
    <row r="152" spans="17:58" ht="19.5" customHeight="1">
      <c r="Q152" t="s">
        <v>1313</v>
      </c>
      <c r="R152" t="s">
        <v>1314</v>
      </c>
      <c r="S152" s="32"/>
      <c r="AI152" s="10" t="s">
        <v>1157</v>
      </c>
      <c r="AJ152" s="10" t="s">
        <v>2444</v>
      </c>
      <c r="AK152" s="11" t="s">
        <v>1917</v>
      </c>
      <c r="AL152" s="11" t="s">
        <v>427</v>
      </c>
      <c r="AM152" s="12">
        <v>372.8358385445363</v>
      </c>
      <c r="AN152" s="12">
        <v>119.50420369605142</v>
      </c>
      <c r="AO152" s="12">
        <v>91.92843383838384</v>
      </c>
      <c r="AP152" s="12"/>
      <c r="AQ152" s="12">
        <v>832.7577803719009</v>
      </c>
      <c r="AR152" s="12">
        <v>1417.0262564508726</v>
      </c>
      <c r="AV152" s="34" t="s">
        <v>1952</v>
      </c>
      <c r="AW152" s="35">
        <v>7.68333</v>
      </c>
      <c r="AX152" s="13" t="s">
        <v>575</v>
      </c>
      <c r="BA152" s="28" t="s">
        <v>1317</v>
      </c>
      <c r="BB152" s="31">
        <v>1006.90858375</v>
      </c>
      <c r="BE152" s="1"/>
      <c r="BF152" s="1"/>
    </row>
    <row r="153" spans="17:58" ht="19.5" customHeight="1">
      <c r="Q153" t="s">
        <v>1315</v>
      </c>
      <c r="R153" t="s">
        <v>1316</v>
      </c>
      <c r="S153" s="32"/>
      <c r="AI153" s="10" t="s">
        <v>1157</v>
      </c>
      <c r="AJ153" s="10" t="s">
        <v>2445</v>
      </c>
      <c r="AK153" s="11" t="s">
        <v>1849</v>
      </c>
      <c r="AL153" s="11" t="s">
        <v>430</v>
      </c>
      <c r="AM153" s="12">
        <v>454.28449010560144</v>
      </c>
      <c r="AN153" s="12">
        <v>67.82972463269054</v>
      </c>
      <c r="AO153" s="12">
        <v>129.65686928374654</v>
      </c>
      <c r="AP153" s="12"/>
      <c r="AQ153" s="12">
        <v>1517.167753741965</v>
      </c>
      <c r="AR153" s="12">
        <v>2168.9388377640034</v>
      </c>
      <c r="BA153" s="28" t="s">
        <v>1319</v>
      </c>
      <c r="BB153" s="31">
        <v>147.692009338</v>
      </c>
      <c r="BE153" s="1"/>
      <c r="BF153" s="1"/>
    </row>
    <row r="154" spans="17:58" ht="19.5" customHeight="1">
      <c r="Q154" t="s">
        <v>1319</v>
      </c>
      <c r="R154" t="s">
        <v>1320</v>
      </c>
      <c r="S154" s="32"/>
      <c r="AI154" s="10" t="s">
        <v>1159</v>
      </c>
      <c r="AJ154" s="10" t="s">
        <v>2446</v>
      </c>
      <c r="AK154" s="11" t="s">
        <v>1923</v>
      </c>
      <c r="AL154" s="11" t="s">
        <v>433</v>
      </c>
      <c r="AM154" s="12">
        <v>914.2635648301194</v>
      </c>
      <c r="AN154" s="12">
        <v>32.94460254820937</v>
      </c>
      <c r="AO154" s="12">
        <v>354.6423687557392</v>
      </c>
      <c r="AP154" s="12"/>
      <c r="AQ154" s="12">
        <v>381.3872933654729</v>
      </c>
      <c r="AR154" s="12">
        <v>1683.237829499541</v>
      </c>
      <c r="BA154" s="28" t="s">
        <v>1321</v>
      </c>
      <c r="BB154" s="31">
        <v>297.374500733</v>
      </c>
      <c r="BE154" s="1"/>
      <c r="BF154" s="1"/>
    </row>
    <row r="155" spans="17:58" ht="19.5" customHeight="1">
      <c r="Q155" t="s">
        <v>1321</v>
      </c>
      <c r="R155" t="s">
        <v>1322</v>
      </c>
      <c r="S155" s="32"/>
      <c r="AI155" s="10" t="s">
        <v>1161</v>
      </c>
      <c r="AJ155" s="10" t="s">
        <v>2447</v>
      </c>
      <c r="AK155" s="11" t="s">
        <v>1923</v>
      </c>
      <c r="AL155" s="11" t="s">
        <v>433</v>
      </c>
      <c r="AM155" s="12">
        <v>634.903391046832</v>
      </c>
      <c r="AN155" s="12"/>
      <c r="AO155" s="12">
        <v>86.00802573461891</v>
      </c>
      <c r="AP155" s="12"/>
      <c r="AQ155" s="12">
        <v>464.87094940312215</v>
      </c>
      <c r="AR155" s="12">
        <v>1185.7823661845732</v>
      </c>
      <c r="BA155" s="28" t="s">
        <v>1323</v>
      </c>
      <c r="BB155" s="31">
        <v>910.220066072</v>
      </c>
      <c r="BE155" s="1"/>
      <c r="BF155" s="1"/>
    </row>
    <row r="156" spans="17:58" ht="19.5" customHeight="1">
      <c r="Q156" t="s">
        <v>1323</v>
      </c>
      <c r="R156" t="s">
        <v>1324</v>
      </c>
      <c r="S156" s="32"/>
      <c r="AI156" s="10" t="s">
        <v>1163</v>
      </c>
      <c r="AJ156" s="10" t="s">
        <v>2448</v>
      </c>
      <c r="AK156" s="11" t="s">
        <v>1852</v>
      </c>
      <c r="AL156" s="11" t="s">
        <v>429</v>
      </c>
      <c r="AM156" s="12">
        <v>148.0179617768595</v>
      </c>
      <c r="AN156" s="12"/>
      <c r="AO156" s="12">
        <v>15.572103122130395</v>
      </c>
      <c r="AP156" s="12"/>
      <c r="AQ156" s="12">
        <v>765.2775032139577</v>
      </c>
      <c r="AR156" s="12">
        <v>928.8675681129477</v>
      </c>
      <c r="BA156" s="28" t="s">
        <v>1325</v>
      </c>
      <c r="BB156" s="31">
        <v>2449.94577286</v>
      </c>
      <c r="BE156" s="1"/>
      <c r="BF156" s="1"/>
    </row>
    <row r="157" spans="17:58" ht="19.5" customHeight="1">
      <c r="Q157" t="s">
        <v>1325</v>
      </c>
      <c r="R157" t="s">
        <v>1326</v>
      </c>
      <c r="S157" s="32"/>
      <c r="AI157" s="10" t="s">
        <v>1163</v>
      </c>
      <c r="AJ157" s="10" t="s">
        <v>2449</v>
      </c>
      <c r="AK157" s="11" t="s">
        <v>1849</v>
      </c>
      <c r="AL157" s="11" t="s">
        <v>430</v>
      </c>
      <c r="AM157" s="12">
        <v>654.5565337695133</v>
      </c>
      <c r="AN157" s="12">
        <v>44.92229331955923</v>
      </c>
      <c r="AO157" s="12">
        <v>73.05664125344353</v>
      </c>
      <c r="AP157" s="12"/>
      <c r="AQ157" s="12">
        <v>2031.0809214646463</v>
      </c>
      <c r="AR157" s="12">
        <v>2803.6163898071622</v>
      </c>
      <c r="BA157" s="28" t="s">
        <v>1327</v>
      </c>
      <c r="BB157" s="31">
        <v>633.904466787</v>
      </c>
      <c r="BE157" s="1"/>
      <c r="BF157" s="1"/>
    </row>
    <row r="158" spans="17:58" ht="19.5" customHeight="1">
      <c r="Q158" t="s">
        <v>1327</v>
      </c>
      <c r="R158" t="s">
        <v>1328</v>
      </c>
      <c r="S158" s="32"/>
      <c r="AI158" s="10" t="s">
        <v>1165</v>
      </c>
      <c r="AJ158" s="10" t="s">
        <v>2450</v>
      </c>
      <c r="AK158" s="11" t="s">
        <v>1850</v>
      </c>
      <c r="AL158" s="11" t="s">
        <v>432</v>
      </c>
      <c r="AM158" s="12"/>
      <c r="AN158" s="12"/>
      <c r="AO158" s="12"/>
      <c r="AP158" s="12"/>
      <c r="AQ158" s="12">
        <v>14.033250734618916</v>
      </c>
      <c r="AR158" s="12">
        <v>14.033250734618916</v>
      </c>
      <c r="BA158" s="28" t="s">
        <v>1329</v>
      </c>
      <c r="BB158" s="31">
        <v>383.862169289</v>
      </c>
      <c r="BE158" s="1"/>
      <c r="BF158" s="1"/>
    </row>
    <row r="159" spans="17:58" ht="19.5" customHeight="1">
      <c r="Q159" t="s">
        <v>1329</v>
      </c>
      <c r="R159" t="s">
        <v>1330</v>
      </c>
      <c r="S159" s="32"/>
      <c r="AI159" s="10" t="s">
        <v>1165</v>
      </c>
      <c r="AJ159" s="10" t="s">
        <v>2451</v>
      </c>
      <c r="AK159" s="11" t="s">
        <v>1923</v>
      </c>
      <c r="AL159" s="11" t="s">
        <v>433</v>
      </c>
      <c r="AM159" s="12">
        <v>250.23224527089073</v>
      </c>
      <c r="AN159" s="12"/>
      <c r="AO159" s="12">
        <v>42.23323657024793</v>
      </c>
      <c r="AP159" s="12"/>
      <c r="AQ159" s="12">
        <v>898.6331676538108</v>
      </c>
      <c r="AR159" s="12">
        <v>1191.0986494949495</v>
      </c>
      <c r="BA159" s="28" t="s">
        <v>1331</v>
      </c>
      <c r="BB159" s="31">
        <v>563.177590065</v>
      </c>
      <c r="BE159" s="1"/>
      <c r="BF159" s="1"/>
    </row>
    <row r="160" spans="17:58" ht="19.5" customHeight="1">
      <c r="Q160" t="s">
        <v>1331</v>
      </c>
      <c r="R160" t="s">
        <v>1332</v>
      </c>
      <c r="S160" s="32"/>
      <c r="AI160" s="10" t="s">
        <v>1167</v>
      </c>
      <c r="AJ160" s="10" t="s">
        <v>2452</v>
      </c>
      <c r="AK160" s="11" t="s">
        <v>1850</v>
      </c>
      <c r="AL160" s="11" t="s">
        <v>432</v>
      </c>
      <c r="AM160" s="12">
        <v>362.0708478650138</v>
      </c>
      <c r="AN160" s="12">
        <v>1.6590341597796145</v>
      </c>
      <c r="AO160" s="12">
        <v>321.2295699265381</v>
      </c>
      <c r="AP160" s="12">
        <v>0.03150523415977961</v>
      </c>
      <c r="AQ160" s="12">
        <v>2066.165045798898</v>
      </c>
      <c r="AR160" s="12">
        <v>2751.1560029843895</v>
      </c>
      <c r="BA160" s="28" t="s">
        <v>1333</v>
      </c>
      <c r="BB160" s="31">
        <v>446.456693724</v>
      </c>
      <c r="BE160" s="1"/>
      <c r="BF160" s="1"/>
    </row>
    <row r="161" spans="17:58" ht="19.5" customHeight="1">
      <c r="Q161" t="s">
        <v>1333</v>
      </c>
      <c r="R161" t="s">
        <v>1334</v>
      </c>
      <c r="S161" s="32"/>
      <c r="AI161" s="10" t="s">
        <v>1169</v>
      </c>
      <c r="AJ161" s="10" t="s">
        <v>2453</v>
      </c>
      <c r="AK161" s="11" t="s">
        <v>1849</v>
      </c>
      <c r="AL161" s="11" t="s">
        <v>430</v>
      </c>
      <c r="AM161" s="12">
        <v>337.85574568411386</v>
      </c>
      <c r="AN161" s="12">
        <v>17.877197842056933</v>
      </c>
      <c r="AO161" s="12">
        <v>39.44019678604224</v>
      </c>
      <c r="AP161" s="12"/>
      <c r="AQ161" s="12">
        <v>273.603346671258</v>
      </c>
      <c r="AR161" s="12">
        <v>668.776486983471</v>
      </c>
      <c r="BA161" s="28" t="s">
        <v>1335</v>
      </c>
      <c r="BB161" s="31">
        <v>7789.60493122</v>
      </c>
      <c r="BE161" s="1"/>
      <c r="BF161" s="1"/>
    </row>
    <row r="162" spans="17:58" ht="19.5" customHeight="1">
      <c r="Q162" t="s">
        <v>1335</v>
      </c>
      <c r="R162" t="s">
        <v>1336</v>
      </c>
      <c r="S162" s="32"/>
      <c r="AI162" s="10" t="s">
        <v>1171</v>
      </c>
      <c r="AJ162" s="10" t="s">
        <v>2454</v>
      </c>
      <c r="AK162" s="11" t="s">
        <v>1921</v>
      </c>
      <c r="AL162" s="11" t="s">
        <v>420</v>
      </c>
      <c r="AM162" s="12">
        <v>173.71732073002755</v>
      </c>
      <c r="AN162" s="12">
        <v>11.244001767676767</v>
      </c>
      <c r="AO162" s="12">
        <v>36.203903374655646</v>
      </c>
      <c r="AP162" s="12"/>
      <c r="AQ162" s="12">
        <v>382.80221836547287</v>
      </c>
      <c r="AR162" s="12">
        <v>603.9674442378329</v>
      </c>
      <c r="BA162" s="28" t="s">
        <v>1337</v>
      </c>
      <c r="BB162" s="31">
        <v>2519.91586958</v>
      </c>
      <c r="BE162" s="1"/>
      <c r="BF162" s="1"/>
    </row>
    <row r="163" spans="17:58" ht="19.5" customHeight="1">
      <c r="Q163" t="s">
        <v>1337</v>
      </c>
      <c r="R163" t="s">
        <v>1338</v>
      </c>
      <c r="S163" s="32"/>
      <c r="AI163" s="10" t="s">
        <v>1171</v>
      </c>
      <c r="AJ163" s="10" t="s">
        <v>2455</v>
      </c>
      <c r="AK163" s="11" t="s">
        <v>1850</v>
      </c>
      <c r="AL163" s="11" t="s">
        <v>432</v>
      </c>
      <c r="AM163" s="12">
        <v>1.9428128099173556</v>
      </c>
      <c r="AN163" s="12"/>
      <c r="AO163" s="12"/>
      <c r="AP163" s="12"/>
      <c r="AQ163" s="12">
        <v>43.86188604224059</v>
      </c>
      <c r="AR163" s="12">
        <v>45.80469885215795</v>
      </c>
      <c r="BA163" s="28" t="s">
        <v>1339</v>
      </c>
      <c r="BB163" s="31">
        <v>619.045483006</v>
      </c>
      <c r="BE163" s="1"/>
      <c r="BF163" s="1"/>
    </row>
    <row r="164" spans="17:58" ht="19.5" customHeight="1">
      <c r="Q164" t="s">
        <v>1339</v>
      </c>
      <c r="R164" t="s">
        <v>1340</v>
      </c>
      <c r="S164" s="32"/>
      <c r="AI164" s="10" t="s">
        <v>1173</v>
      </c>
      <c r="AJ164" s="10" t="s">
        <v>2456</v>
      </c>
      <c r="AK164" s="11" t="s">
        <v>1856</v>
      </c>
      <c r="AL164" s="11" t="s">
        <v>431</v>
      </c>
      <c r="AM164" s="12">
        <v>180.88268785583105</v>
      </c>
      <c r="AN164" s="12"/>
      <c r="AO164" s="12">
        <v>18.394983195592285</v>
      </c>
      <c r="AP164" s="12"/>
      <c r="AQ164" s="12">
        <v>499.14313264462805</v>
      </c>
      <c r="AR164" s="12">
        <v>698.4208036960514</v>
      </c>
      <c r="BA164" s="28" t="s">
        <v>1341</v>
      </c>
      <c r="BB164" s="31">
        <v>1357.64911948</v>
      </c>
      <c r="BE164" s="1"/>
      <c r="BF164" s="1"/>
    </row>
    <row r="165" spans="17:58" ht="19.5" customHeight="1">
      <c r="Q165" t="s">
        <v>1341</v>
      </c>
      <c r="R165" t="s">
        <v>1342</v>
      </c>
      <c r="S165" s="32"/>
      <c r="AI165" s="10" t="s">
        <v>1173</v>
      </c>
      <c r="AJ165" s="10" t="s">
        <v>2457</v>
      </c>
      <c r="AK165" s="11" t="s">
        <v>1923</v>
      </c>
      <c r="AL165" s="11" t="s">
        <v>433</v>
      </c>
      <c r="AM165" s="12">
        <v>503.8965102157943</v>
      </c>
      <c r="AN165" s="12">
        <v>7.503636662075299</v>
      </c>
      <c r="AO165" s="12">
        <v>245.22591758494033</v>
      </c>
      <c r="AP165" s="12"/>
      <c r="AQ165" s="12">
        <v>379.13597637741043</v>
      </c>
      <c r="AR165" s="12">
        <v>1135.7620408402204</v>
      </c>
      <c r="BA165" s="28" t="s">
        <v>1343</v>
      </c>
      <c r="BB165" s="31">
        <v>870.164216864</v>
      </c>
      <c r="BE165" s="1"/>
      <c r="BF165" s="1"/>
    </row>
    <row r="166" spans="17:58" ht="19.5" customHeight="1">
      <c r="Q166" t="s">
        <v>1343</v>
      </c>
      <c r="R166" t="s">
        <v>1344</v>
      </c>
      <c r="S166" s="32"/>
      <c r="AI166" s="10" t="s">
        <v>1175</v>
      </c>
      <c r="AJ166" s="10" t="s">
        <v>2458</v>
      </c>
      <c r="AK166" s="11" t="s">
        <v>1852</v>
      </c>
      <c r="AL166" s="11" t="s">
        <v>429</v>
      </c>
      <c r="AM166" s="12">
        <v>663.8170685720845</v>
      </c>
      <c r="AN166" s="12"/>
      <c r="AO166" s="12"/>
      <c r="AP166" s="12"/>
      <c r="AQ166" s="12">
        <v>610.3456510101009</v>
      </c>
      <c r="AR166" s="12">
        <v>1274.1627195821854</v>
      </c>
      <c r="BA166" s="28" t="s">
        <v>1345</v>
      </c>
      <c r="BB166" s="31">
        <v>1009.41631637</v>
      </c>
      <c r="BE166" s="1"/>
      <c r="BF166" s="1"/>
    </row>
    <row r="167" spans="17:58" ht="19.5" customHeight="1">
      <c r="Q167" t="s">
        <v>1345</v>
      </c>
      <c r="R167" t="s">
        <v>1346</v>
      </c>
      <c r="S167" s="32"/>
      <c r="AI167" s="10" t="s">
        <v>1175</v>
      </c>
      <c r="AJ167" s="10" t="s">
        <v>2459</v>
      </c>
      <c r="AK167" s="11" t="s">
        <v>1849</v>
      </c>
      <c r="AL167" s="11" t="s">
        <v>430</v>
      </c>
      <c r="AM167" s="12">
        <v>71.3252535123967</v>
      </c>
      <c r="AN167" s="12">
        <v>0.714270041322314</v>
      </c>
      <c r="AO167" s="12">
        <v>31.951822658402204</v>
      </c>
      <c r="AP167" s="12"/>
      <c r="AQ167" s="12">
        <v>367.2167701561065</v>
      </c>
      <c r="AR167" s="12">
        <v>471.2081163682277</v>
      </c>
      <c r="BA167" s="28" t="s">
        <v>1347</v>
      </c>
      <c r="BB167" s="31">
        <v>174.835786991</v>
      </c>
      <c r="BE167" s="1"/>
      <c r="BF167" s="1"/>
    </row>
    <row r="168" spans="17:58" ht="19.5" customHeight="1">
      <c r="Q168" t="s">
        <v>1347</v>
      </c>
      <c r="R168" t="s">
        <v>1348</v>
      </c>
      <c r="S168" s="32"/>
      <c r="AI168" s="10" t="s">
        <v>1177</v>
      </c>
      <c r="AJ168" s="10" t="s">
        <v>2460</v>
      </c>
      <c r="AK168" s="11" t="s">
        <v>1849</v>
      </c>
      <c r="AL168" s="11" t="s">
        <v>430</v>
      </c>
      <c r="AM168" s="12">
        <v>16.457941620752987</v>
      </c>
      <c r="AN168" s="12">
        <v>119.82768916437098</v>
      </c>
      <c r="AO168" s="12">
        <v>150.23148480257117</v>
      </c>
      <c r="AP168" s="12"/>
      <c r="AQ168" s="12">
        <v>2871.099679958678</v>
      </c>
      <c r="AR168" s="12">
        <v>3157.616795546373</v>
      </c>
      <c r="BA168" s="28" t="s">
        <v>1349</v>
      </c>
      <c r="BB168" s="31">
        <v>7429.63260908</v>
      </c>
      <c r="BE168" s="1"/>
      <c r="BF168" s="1"/>
    </row>
    <row r="169" spans="17:58" ht="19.5" customHeight="1">
      <c r="Q169" t="s">
        <v>1349</v>
      </c>
      <c r="R169" t="s">
        <v>1350</v>
      </c>
      <c r="S169" s="32"/>
      <c r="AI169" s="10" t="s">
        <v>1177</v>
      </c>
      <c r="AJ169" s="10" t="s">
        <v>2461</v>
      </c>
      <c r="AK169" s="11" t="s">
        <v>1850</v>
      </c>
      <c r="AL169" s="11" t="s">
        <v>432</v>
      </c>
      <c r="AM169" s="12"/>
      <c r="AN169" s="12"/>
      <c r="AO169" s="12"/>
      <c r="AP169" s="12"/>
      <c r="AQ169" s="12">
        <v>39.107928650137744</v>
      </c>
      <c r="AR169" s="12">
        <v>39.107928650137744</v>
      </c>
      <c r="BA169" s="28" t="s">
        <v>1351</v>
      </c>
      <c r="BB169" s="31">
        <v>23146.9529433</v>
      </c>
      <c r="BE169" s="1"/>
      <c r="BF169" s="1"/>
    </row>
    <row r="170" spans="17:58" ht="19.5" customHeight="1">
      <c r="Q170" t="s">
        <v>1351</v>
      </c>
      <c r="R170" t="s">
        <v>1352</v>
      </c>
      <c r="S170" s="32"/>
      <c r="AI170" s="10" t="s">
        <v>1179</v>
      </c>
      <c r="AJ170" s="10" t="s">
        <v>2462</v>
      </c>
      <c r="AK170" s="11" t="s">
        <v>1849</v>
      </c>
      <c r="AL170" s="11" t="s">
        <v>430</v>
      </c>
      <c r="AM170" s="12">
        <v>44.193914325068874</v>
      </c>
      <c r="AN170" s="12"/>
      <c r="AO170" s="12"/>
      <c r="AP170" s="12"/>
      <c r="AQ170" s="12">
        <v>5.610307483930211</v>
      </c>
      <c r="AR170" s="12">
        <v>49.80422180899909</v>
      </c>
      <c r="BA170" s="28" t="s">
        <v>1353</v>
      </c>
      <c r="BB170" s="31">
        <v>37284.3233608</v>
      </c>
      <c r="BE170" s="1"/>
      <c r="BF170" s="1"/>
    </row>
    <row r="171" spans="17:58" ht="19.5" customHeight="1">
      <c r="Q171" t="s">
        <v>1353</v>
      </c>
      <c r="R171" t="s">
        <v>1354</v>
      </c>
      <c r="S171" s="32"/>
      <c r="AI171" s="10" t="s">
        <v>1179</v>
      </c>
      <c r="AJ171" s="10" t="s">
        <v>2463</v>
      </c>
      <c r="AK171" s="11" t="s">
        <v>1923</v>
      </c>
      <c r="AL171" s="11" t="s">
        <v>433</v>
      </c>
      <c r="AM171" s="12">
        <v>402.18834267676766</v>
      </c>
      <c r="AN171" s="12">
        <v>0.3177023645546373</v>
      </c>
      <c r="AO171" s="12">
        <v>31.09861248852158</v>
      </c>
      <c r="AP171" s="12"/>
      <c r="AQ171" s="12">
        <v>11.742809159779615</v>
      </c>
      <c r="AR171" s="12">
        <v>445.34746668962345</v>
      </c>
      <c r="BA171" s="28" t="s">
        <v>1355</v>
      </c>
      <c r="BB171" s="31">
        <v>135.818233942</v>
      </c>
      <c r="BE171" s="1"/>
      <c r="BF171" s="1"/>
    </row>
    <row r="172" spans="17:58" ht="19.5" customHeight="1">
      <c r="Q172" t="s">
        <v>1355</v>
      </c>
      <c r="R172" t="s">
        <v>1356</v>
      </c>
      <c r="S172" s="32"/>
      <c r="AI172" s="10" t="s">
        <v>1181</v>
      </c>
      <c r="AJ172" s="10" t="s">
        <v>2464</v>
      </c>
      <c r="AK172" s="11" t="s">
        <v>1923</v>
      </c>
      <c r="AL172" s="11" t="s">
        <v>433</v>
      </c>
      <c r="AM172" s="12">
        <v>1246.2283946740129</v>
      </c>
      <c r="AN172" s="12">
        <v>11.794030762167125</v>
      </c>
      <c r="AO172" s="12">
        <v>257.604208815427</v>
      </c>
      <c r="AP172" s="12"/>
      <c r="AQ172" s="12">
        <v>2470.400028374656</v>
      </c>
      <c r="AR172" s="12">
        <v>3986.026662626263</v>
      </c>
      <c r="BA172" s="28" t="s">
        <v>1357</v>
      </c>
      <c r="BB172" s="31">
        <v>3133.5484121</v>
      </c>
      <c r="BE172" s="1"/>
      <c r="BF172" s="1"/>
    </row>
    <row r="173" spans="17:58" ht="19.5" customHeight="1">
      <c r="Q173" t="s">
        <v>1357</v>
      </c>
      <c r="R173" t="s">
        <v>1358</v>
      </c>
      <c r="S173" s="32"/>
      <c r="AI173" s="10" t="s">
        <v>1183</v>
      </c>
      <c r="AJ173" s="10" t="s">
        <v>2465</v>
      </c>
      <c r="AK173" s="11" t="s">
        <v>1921</v>
      </c>
      <c r="AL173" s="11" t="s">
        <v>420</v>
      </c>
      <c r="AM173" s="12">
        <v>15.491449931129477</v>
      </c>
      <c r="AN173" s="12">
        <v>18.51363767217631</v>
      </c>
      <c r="AO173" s="12">
        <v>60.745951744719925</v>
      </c>
      <c r="AP173" s="12"/>
      <c r="AQ173" s="12">
        <v>451.6414796602387</v>
      </c>
      <c r="AR173" s="12">
        <v>546.3925190082643</v>
      </c>
      <c r="BA173" s="28" t="s">
        <v>1359</v>
      </c>
      <c r="BB173" s="31">
        <v>1673.08567278</v>
      </c>
      <c r="BE173" s="1"/>
      <c r="BF173" s="1"/>
    </row>
    <row r="174" spans="17:58" ht="19.5" customHeight="1">
      <c r="Q174" t="s">
        <v>1359</v>
      </c>
      <c r="R174" t="s">
        <v>1360</v>
      </c>
      <c r="S174" s="32"/>
      <c r="AI174" s="10" t="s">
        <v>1183</v>
      </c>
      <c r="AJ174" s="10" t="s">
        <v>2466</v>
      </c>
      <c r="AK174" s="11" t="s">
        <v>1850</v>
      </c>
      <c r="AL174" s="11" t="s">
        <v>432</v>
      </c>
      <c r="AM174" s="12">
        <v>311.7840393250689</v>
      </c>
      <c r="AN174" s="12"/>
      <c r="AO174" s="12"/>
      <c r="AP174" s="12"/>
      <c r="AQ174" s="12">
        <v>956.9259929522498</v>
      </c>
      <c r="AR174" s="12">
        <v>1268.7100322773185</v>
      </c>
      <c r="BA174" s="28" t="s">
        <v>1361</v>
      </c>
      <c r="BB174" s="31">
        <v>210.163799642</v>
      </c>
      <c r="BE174" s="1"/>
      <c r="BF174" s="1"/>
    </row>
    <row r="175" spans="17:58" ht="19.5" customHeight="1">
      <c r="Q175" t="s">
        <v>1361</v>
      </c>
      <c r="R175" t="s">
        <v>2330</v>
      </c>
      <c r="S175" s="32"/>
      <c r="AI175" s="10" t="s">
        <v>1183</v>
      </c>
      <c r="AJ175" s="10" t="s">
        <v>2467</v>
      </c>
      <c r="AK175" s="11" t="s">
        <v>1923</v>
      </c>
      <c r="AL175" s="11" t="s">
        <v>433</v>
      </c>
      <c r="AM175" s="12">
        <v>40.370780027548214</v>
      </c>
      <c r="AN175" s="12">
        <v>10.799443067033977</v>
      </c>
      <c r="AO175" s="12"/>
      <c r="AP175" s="12"/>
      <c r="AQ175" s="12">
        <v>1047.718340312213</v>
      </c>
      <c r="AR175" s="12">
        <v>1098.8885634067954</v>
      </c>
      <c r="BA175" s="28" t="s">
        <v>2331</v>
      </c>
      <c r="BB175" s="31">
        <v>41093.6094631</v>
      </c>
      <c r="BE175" s="1"/>
      <c r="BF175" s="1"/>
    </row>
    <row r="176" spans="17:58" ht="19.5" customHeight="1">
      <c r="Q176" t="s">
        <v>2331</v>
      </c>
      <c r="R176" t="s">
        <v>2332</v>
      </c>
      <c r="S176" s="32"/>
      <c r="AI176" s="10" t="s">
        <v>1185</v>
      </c>
      <c r="AJ176" s="10" t="s">
        <v>2468</v>
      </c>
      <c r="AK176" s="11" t="s">
        <v>1923</v>
      </c>
      <c r="AL176" s="11" t="s">
        <v>433</v>
      </c>
      <c r="AM176" s="12">
        <v>705.7469510789715</v>
      </c>
      <c r="AN176" s="12"/>
      <c r="AO176" s="12">
        <v>28.283006703397614</v>
      </c>
      <c r="AP176" s="12"/>
      <c r="AQ176" s="12"/>
      <c r="AR176" s="12">
        <v>734.0299577823691</v>
      </c>
      <c r="BA176" s="28" t="s">
        <v>2333</v>
      </c>
      <c r="BB176" s="31">
        <v>19973.1061499</v>
      </c>
      <c r="BE176" s="1"/>
      <c r="BF176" s="1"/>
    </row>
    <row r="177" spans="17:58" ht="19.5" customHeight="1">
      <c r="Q177" t="s">
        <v>2333</v>
      </c>
      <c r="R177" t="s">
        <v>2334</v>
      </c>
      <c r="S177" s="32"/>
      <c r="AI177" s="10" t="s">
        <v>1187</v>
      </c>
      <c r="AJ177" s="10" t="s">
        <v>2469</v>
      </c>
      <c r="AK177" s="11" t="s">
        <v>1849</v>
      </c>
      <c r="AL177" s="11" t="s">
        <v>430</v>
      </c>
      <c r="AM177" s="12">
        <v>277.97431802112027</v>
      </c>
      <c r="AN177" s="12">
        <v>97.7079154040404</v>
      </c>
      <c r="AO177" s="12">
        <v>146.1653646235078</v>
      </c>
      <c r="AP177" s="12"/>
      <c r="AQ177" s="12">
        <v>2828.575565794307</v>
      </c>
      <c r="AR177" s="12">
        <v>3350.4231638429756</v>
      </c>
      <c r="BA177" s="28" t="s">
        <v>2335</v>
      </c>
      <c r="BB177" s="31">
        <v>52995.6066273</v>
      </c>
      <c r="BE177" s="1"/>
      <c r="BF177" s="1"/>
    </row>
    <row r="178" spans="17:58" ht="19.5" customHeight="1">
      <c r="Q178" t="s">
        <v>2335</v>
      </c>
      <c r="R178" t="s">
        <v>2336</v>
      </c>
      <c r="S178" s="32"/>
      <c r="AI178" s="10" t="s">
        <v>1189</v>
      </c>
      <c r="AJ178" s="10" t="s">
        <v>2470</v>
      </c>
      <c r="AK178" s="11" t="s">
        <v>1852</v>
      </c>
      <c r="AL178" s="11" t="s">
        <v>429</v>
      </c>
      <c r="AM178" s="12"/>
      <c r="AN178" s="12"/>
      <c r="AO178" s="12"/>
      <c r="AP178" s="12"/>
      <c r="AQ178" s="12">
        <v>34.04214247015611</v>
      </c>
      <c r="AR178" s="12">
        <v>34.04214247015611</v>
      </c>
      <c r="BA178" s="28" t="s">
        <v>2337</v>
      </c>
      <c r="BB178" s="31">
        <v>1552.7781519</v>
      </c>
      <c r="BE178" s="1"/>
      <c r="BF178" s="1"/>
    </row>
    <row r="179" spans="17:58" ht="19.5" customHeight="1">
      <c r="Q179" t="s">
        <v>2337</v>
      </c>
      <c r="R179" t="s">
        <v>2338</v>
      </c>
      <c r="S179" s="32"/>
      <c r="AI179" s="10" t="s">
        <v>1189</v>
      </c>
      <c r="AJ179" s="10" t="s">
        <v>2471</v>
      </c>
      <c r="AK179" s="11" t="s">
        <v>1849</v>
      </c>
      <c r="AL179" s="11" t="s">
        <v>430</v>
      </c>
      <c r="AM179" s="12">
        <v>339.6630938475666</v>
      </c>
      <c r="AN179" s="12">
        <v>0.6744164370982553</v>
      </c>
      <c r="AO179" s="12">
        <v>26.35659005968779</v>
      </c>
      <c r="AP179" s="12"/>
      <c r="AQ179" s="12">
        <v>927.0229706611569</v>
      </c>
      <c r="AR179" s="12">
        <v>1293.7170710055095</v>
      </c>
      <c r="BA179" s="28" t="s">
        <v>2339</v>
      </c>
      <c r="BB179" s="31">
        <v>7303.68457134</v>
      </c>
      <c r="BE179" s="1"/>
      <c r="BF179" s="1"/>
    </row>
    <row r="180" spans="17:58" ht="19.5" customHeight="1">
      <c r="Q180" t="s">
        <v>2339</v>
      </c>
      <c r="R180" t="s">
        <v>2340</v>
      </c>
      <c r="S180" s="32"/>
      <c r="AI180" s="10" t="s">
        <v>1191</v>
      </c>
      <c r="AJ180" s="10" t="s">
        <v>2472</v>
      </c>
      <c r="AK180" s="11" t="s">
        <v>1852</v>
      </c>
      <c r="AL180" s="11" t="s">
        <v>429</v>
      </c>
      <c r="AM180" s="12">
        <v>0.27424990817263545</v>
      </c>
      <c r="AN180" s="12"/>
      <c r="AO180" s="12">
        <v>0.37689100091827366</v>
      </c>
      <c r="AP180" s="12"/>
      <c r="AQ180" s="12"/>
      <c r="AR180" s="12">
        <v>0.651140909090909</v>
      </c>
      <c r="BA180" s="28" t="s">
        <v>2341</v>
      </c>
      <c r="BB180" s="31">
        <v>1658.39960258</v>
      </c>
      <c r="BE180" s="1"/>
      <c r="BF180" s="1"/>
    </row>
    <row r="181" spans="17:58" ht="19.5" customHeight="1">
      <c r="Q181" t="s">
        <v>2341</v>
      </c>
      <c r="R181" t="s">
        <v>2342</v>
      </c>
      <c r="S181" s="32"/>
      <c r="AI181" s="10" t="s">
        <v>1191</v>
      </c>
      <c r="AJ181" s="10" t="s">
        <v>2473</v>
      </c>
      <c r="AK181" s="11" t="s">
        <v>1849</v>
      </c>
      <c r="AL181" s="11" t="s">
        <v>430</v>
      </c>
      <c r="AM181" s="12">
        <v>150.63070550964187</v>
      </c>
      <c r="AN181" s="12"/>
      <c r="AO181" s="12"/>
      <c r="AP181" s="12"/>
      <c r="AQ181" s="12">
        <v>26.705295730027547</v>
      </c>
      <c r="AR181" s="12">
        <v>177.33600123966943</v>
      </c>
      <c r="BA181" s="28" t="s">
        <v>2343</v>
      </c>
      <c r="BB181" s="31">
        <v>1377.76291512</v>
      </c>
      <c r="BE181" s="1"/>
      <c r="BF181" s="1"/>
    </row>
    <row r="182" spans="17:58" ht="19.5" customHeight="1">
      <c r="Q182" t="s">
        <v>2343</v>
      </c>
      <c r="R182" t="s">
        <v>2344</v>
      </c>
      <c r="S182" s="32"/>
      <c r="AI182" s="10" t="s">
        <v>1191</v>
      </c>
      <c r="AJ182" s="10" t="s">
        <v>2474</v>
      </c>
      <c r="AK182" s="11" t="s">
        <v>1856</v>
      </c>
      <c r="AL182" s="11" t="s">
        <v>431</v>
      </c>
      <c r="AM182" s="12">
        <v>101.75503604224059</v>
      </c>
      <c r="AN182" s="12"/>
      <c r="AO182" s="12">
        <v>39.828695890725434</v>
      </c>
      <c r="AP182" s="12"/>
      <c r="AQ182" s="12">
        <v>354.7126892102847</v>
      </c>
      <c r="AR182" s="12">
        <v>496.2964211432507</v>
      </c>
      <c r="BA182" s="28" t="s">
        <v>2345</v>
      </c>
      <c r="BB182" s="31">
        <v>43829.6079215</v>
      </c>
      <c r="BE182" s="1"/>
      <c r="BF182" s="1"/>
    </row>
    <row r="183" spans="17:58" ht="19.5" customHeight="1">
      <c r="Q183" t="s">
        <v>2345</v>
      </c>
      <c r="R183" t="s">
        <v>2346</v>
      </c>
      <c r="S183" s="32"/>
      <c r="AI183" s="10" t="s">
        <v>1193</v>
      </c>
      <c r="AJ183" s="10" t="s">
        <v>2475</v>
      </c>
      <c r="AK183" s="11" t="s">
        <v>1849</v>
      </c>
      <c r="AL183" s="11" t="s">
        <v>430</v>
      </c>
      <c r="AM183" s="12">
        <v>5.163023117539027</v>
      </c>
      <c r="AN183" s="12"/>
      <c r="AO183" s="12"/>
      <c r="AP183" s="12"/>
      <c r="AQ183" s="12">
        <v>123.14400123966942</v>
      </c>
      <c r="AR183" s="12">
        <v>128.30702435720846</v>
      </c>
      <c r="BA183" s="28" t="s">
        <v>2347</v>
      </c>
      <c r="BB183" s="31">
        <v>751.816074399</v>
      </c>
      <c r="BE183" s="1"/>
      <c r="BF183" s="1"/>
    </row>
    <row r="184" spans="17:58" ht="19.5" customHeight="1">
      <c r="Q184" t="s">
        <v>2347</v>
      </c>
      <c r="R184" t="s">
        <v>2348</v>
      </c>
      <c r="S184" s="32"/>
      <c r="AI184" s="10" t="s">
        <v>1193</v>
      </c>
      <c r="AJ184" s="10" t="s">
        <v>2476</v>
      </c>
      <c r="AK184" s="11" t="s">
        <v>1850</v>
      </c>
      <c r="AL184" s="11" t="s">
        <v>432</v>
      </c>
      <c r="AM184" s="12">
        <v>307.7389853535353</v>
      </c>
      <c r="AN184" s="12">
        <v>26.937178650137742</v>
      </c>
      <c r="AO184" s="12">
        <v>102.34848422865014</v>
      </c>
      <c r="AP184" s="12"/>
      <c r="AQ184" s="12">
        <v>1346.5401571625343</v>
      </c>
      <c r="AR184" s="12">
        <v>1783.5648053948576</v>
      </c>
      <c r="BA184" s="28" t="s">
        <v>2349</v>
      </c>
      <c r="BB184" s="31">
        <v>192.097961386</v>
      </c>
      <c r="BE184" s="1"/>
      <c r="BF184" s="1"/>
    </row>
    <row r="185" spans="17:58" ht="19.5" customHeight="1">
      <c r="Q185" t="s">
        <v>2349</v>
      </c>
      <c r="R185" t="s">
        <v>2350</v>
      </c>
      <c r="S185" s="32"/>
      <c r="AI185" s="10" t="s">
        <v>1195</v>
      </c>
      <c r="AJ185" s="10" t="s">
        <v>2477</v>
      </c>
      <c r="AK185" s="11" t="s">
        <v>1850</v>
      </c>
      <c r="AL185" s="11" t="s">
        <v>432</v>
      </c>
      <c r="AM185" s="12">
        <v>563.4057884067952</v>
      </c>
      <c r="AN185" s="12">
        <v>9.086736593204774</v>
      </c>
      <c r="AO185" s="12">
        <v>71.6278641184573</v>
      </c>
      <c r="AP185" s="12"/>
      <c r="AQ185" s="12">
        <v>819.9144329889807</v>
      </c>
      <c r="AR185" s="12">
        <v>1464.034822107438</v>
      </c>
      <c r="BA185" s="28" t="s">
        <v>2351</v>
      </c>
      <c r="BB185" s="31">
        <v>916.483680598</v>
      </c>
      <c r="BE185" s="1"/>
      <c r="BF185" s="1"/>
    </row>
    <row r="186" spans="17:58" ht="19.5" customHeight="1">
      <c r="Q186" t="s">
        <v>2351</v>
      </c>
      <c r="R186" t="s">
        <v>2352</v>
      </c>
      <c r="S186" s="32"/>
      <c r="AI186" s="10" t="s">
        <v>1197</v>
      </c>
      <c r="AJ186" s="10" t="s">
        <v>2478</v>
      </c>
      <c r="AK186" s="11" t="s">
        <v>1849</v>
      </c>
      <c r="AL186" s="11" t="s">
        <v>430</v>
      </c>
      <c r="AM186" s="12">
        <v>13.187159090909091</v>
      </c>
      <c r="AN186" s="12">
        <v>19.517805899908172</v>
      </c>
      <c r="AO186" s="12">
        <v>5.39372398989899</v>
      </c>
      <c r="AP186" s="12"/>
      <c r="AQ186" s="12">
        <v>254.27262435720846</v>
      </c>
      <c r="AR186" s="12">
        <v>292.3713133379247</v>
      </c>
      <c r="BA186" s="28" t="s">
        <v>2353</v>
      </c>
      <c r="BB186" s="31">
        <v>859.043605942</v>
      </c>
      <c r="BE186" s="1"/>
      <c r="BF186" s="1"/>
    </row>
    <row r="187" spans="17:58" ht="19.5" customHeight="1">
      <c r="Q187" t="s">
        <v>2353</v>
      </c>
      <c r="R187" t="s">
        <v>2354</v>
      </c>
      <c r="S187" s="32"/>
      <c r="AI187" s="10" t="s">
        <v>1197</v>
      </c>
      <c r="AJ187" s="10" t="s">
        <v>2479</v>
      </c>
      <c r="AK187" s="11" t="s">
        <v>1850</v>
      </c>
      <c r="AL187" s="11" t="s">
        <v>432</v>
      </c>
      <c r="AM187" s="12">
        <v>82.47029295224978</v>
      </c>
      <c r="AN187" s="12">
        <v>6.710536707988981</v>
      </c>
      <c r="AO187" s="12">
        <v>187.84164903581268</v>
      </c>
      <c r="AP187" s="12"/>
      <c r="AQ187" s="12">
        <v>1732.7995174701562</v>
      </c>
      <c r="AR187" s="12">
        <v>2009.8219961662076</v>
      </c>
      <c r="BA187" s="28" t="s">
        <v>2355</v>
      </c>
      <c r="BB187" s="31">
        <v>5111.47658581</v>
      </c>
      <c r="BE187" s="1"/>
      <c r="BF187" s="1"/>
    </row>
    <row r="188" spans="17:58" ht="19.5" customHeight="1">
      <c r="Q188" t="s">
        <v>2355</v>
      </c>
      <c r="R188" t="s">
        <v>2356</v>
      </c>
      <c r="S188" s="32"/>
      <c r="AI188" s="10" t="s">
        <v>1199</v>
      </c>
      <c r="AJ188" s="10" t="s">
        <v>2480</v>
      </c>
      <c r="AK188" s="11" t="s">
        <v>1849</v>
      </c>
      <c r="AL188" s="11" t="s">
        <v>430</v>
      </c>
      <c r="AM188" s="12">
        <v>198.75799451331497</v>
      </c>
      <c r="AN188" s="12"/>
      <c r="AO188" s="12"/>
      <c r="AP188" s="12"/>
      <c r="AQ188" s="12">
        <v>261.60829563820016</v>
      </c>
      <c r="AR188" s="12">
        <v>460.36629015151516</v>
      </c>
      <c r="BA188" s="28" t="s">
        <v>2357</v>
      </c>
      <c r="BB188" s="31">
        <v>4145.34907507</v>
      </c>
      <c r="BE188" s="1"/>
      <c r="BF188" s="1"/>
    </row>
    <row r="189" spans="17:58" ht="19.5" customHeight="1">
      <c r="Q189" t="s">
        <v>2357</v>
      </c>
      <c r="R189" t="s">
        <v>2358</v>
      </c>
      <c r="S189" s="32"/>
      <c r="AI189" s="10" t="s">
        <v>1199</v>
      </c>
      <c r="AJ189" s="10" t="s">
        <v>2481</v>
      </c>
      <c r="AK189" s="11" t="s">
        <v>1923</v>
      </c>
      <c r="AL189" s="11" t="s">
        <v>433</v>
      </c>
      <c r="AM189" s="12">
        <v>90.38588980716253</v>
      </c>
      <c r="AN189" s="12"/>
      <c r="AO189" s="12">
        <v>0.05501953627180899</v>
      </c>
      <c r="AP189" s="12"/>
      <c r="AQ189" s="12">
        <v>149.8790646694215</v>
      </c>
      <c r="AR189" s="12">
        <v>240.31997401285582</v>
      </c>
      <c r="BA189" s="28" t="s">
        <v>2359</v>
      </c>
      <c r="BB189" s="31">
        <v>21849.6749913</v>
      </c>
      <c r="BE189" s="1"/>
      <c r="BF189" s="1"/>
    </row>
    <row r="190" spans="17:58" ht="19.5" customHeight="1">
      <c r="Q190" t="s">
        <v>2359</v>
      </c>
      <c r="R190" t="s">
        <v>2360</v>
      </c>
      <c r="S190" s="32"/>
      <c r="AI190" s="10" t="s">
        <v>1201</v>
      </c>
      <c r="AJ190" s="10" t="s">
        <v>2482</v>
      </c>
      <c r="AK190" s="11" t="s">
        <v>1852</v>
      </c>
      <c r="AL190" s="11" t="s">
        <v>429</v>
      </c>
      <c r="AM190" s="12">
        <v>467.00449621212124</v>
      </c>
      <c r="AN190" s="12">
        <v>79.14060778236914</v>
      </c>
      <c r="AO190" s="12">
        <v>91.7242223829201</v>
      </c>
      <c r="AP190" s="12"/>
      <c r="AQ190" s="12">
        <v>2674.8146241735535</v>
      </c>
      <c r="AR190" s="12">
        <v>3312.683950550964</v>
      </c>
      <c r="BA190" s="28" t="s">
        <v>2361</v>
      </c>
      <c r="BB190" s="31">
        <v>10858.2126348</v>
      </c>
      <c r="BE190" s="1"/>
      <c r="BF190" s="1"/>
    </row>
    <row r="191" spans="17:58" ht="19.5" customHeight="1">
      <c r="Q191" t="s">
        <v>2361</v>
      </c>
      <c r="R191" t="s">
        <v>2362</v>
      </c>
      <c r="S191" s="32"/>
      <c r="AI191" s="10" t="s">
        <v>1201</v>
      </c>
      <c r="AJ191" s="10" t="s">
        <v>2483</v>
      </c>
      <c r="AK191" s="11" t="s">
        <v>1849</v>
      </c>
      <c r="AL191" s="11" t="s">
        <v>430</v>
      </c>
      <c r="AM191" s="12">
        <v>277.3753848714417</v>
      </c>
      <c r="AN191" s="12"/>
      <c r="AO191" s="12">
        <v>6.408682897153352</v>
      </c>
      <c r="AP191" s="12"/>
      <c r="AQ191" s="12">
        <v>656.4168402662993</v>
      </c>
      <c r="AR191" s="12">
        <v>940.2009080348944</v>
      </c>
      <c r="BA191" s="28" t="s">
        <v>2363</v>
      </c>
      <c r="BB191" s="31">
        <v>34303.10134041953</v>
      </c>
      <c r="BE191" s="1"/>
      <c r="BF191" s="1"/>
    </row>
    <row r="192" spans="17:58" ht="19.5" customHeight="1">
      <c r="Q192" t="s">
        <v>2363</v>
      </c>
      <c r="R192" t="s">
        <v>2364</v>
      </c>
      <c r="S192" s="32"/>
      <c r="AI192" s="10" t="s">
        <v>1203</v>
      </c>
      <c r="AJ192" s="10" t="s">
        <v>2484</v>
      </c>
      <c r="AK192" s="11" t="s">
        <v>1891</v>
      </c>
      <c r="AL192" s="11" t="s">
        <v>553</v>
      </c>
      <c r="AM192" s="12">
        <v>0.016177364554637284</v>
      </c>
      <c r="AN192" s="12"/>
      <c r="AO192" s="12">
        <v>10.147284664830119</v>
      </c>
      <c r="AP192" s="12"/>
      <c r="AQ192" s="12">
        <v>334.91863668503214</v>
      </c>
      <c r="AR192" s="12">
        <v>345.0820987144169</v>
      </c>
      <c r="BA192" s="28" t="s">
        <v>2365</v>
      </c>
      <c r="BB192" s="31">
        <v>27892.1197109</v>
      </c>
      <c r="BE192" s="1"/>
      <c r="BF192" s="1"/>
    </row>
    <row r="193" spans="17:58" ht="19.5" customHeight="1">
      <c r="Q193" t="s">
        <v>2365</v>
      </c>
      <c r="R193" t="s">
        <v>2366</v>
      </c>
      <c r="S193" s="32"/>
      <c r="AI193" s="10" t="s">
        <v>1203</v>
      </c>
      <c r="AJ193" s="10" t="s">
        <v>2485</v>
      </c>
      <c r="AK193" s="11" t="s">
        <v>1944</v>
      </c>
      <c r="AL193" s="11" t="s">
        <v>554</v>
      </c>
      <c r="AM193" s="12">
        <v>0.816916207529844</v>
      </c>
      <c r="AN193" s="12"/>
      <c r="AO193" s="12">
        <v>12.196561685032139</v>
      </c>
      <c r="AP193" s="12">
        <v>0.011457162534435262</v>
      </c>
      <c r="AQ193" s="12">
        <v>1254.055584802571</v>
      </c>
      <c r="AR193" s="12">
        <v>1267.0805198576675</v>
      </c>
      <c r="BA193" s="28" t="s">
        <v>2367</v>
      </c>
      <c r="BB193" s="31">
        <v>11944.575668</v>
      </c>
      <c r="BE193" s="1"/>
      <c r="BF193" s="1"/>
    </row>
    <row r="194" spans="17:58" ht="19.5" customHeight="1">
      <c r="Q194" t="s">
        <v>2367</v>
      </c>
      <c r="R194" t="s">
        <v>2368</v>
      </c>
      <c r="S194" s="32"/>
      <c r="AI194" s="10" t="s">
        <v>1203</v>
      </c>
      <c r="AJ194" s="10" t="s">
        <v>2486</v>
      </c>
      <c r="AK194" s="11" t="s">
        <v>1888</v>
      </c>
      <c r="AL194" s="11" t="s">
        <v>558</v>
      </c>
      <c r="AM194" s="12">
        <v>75.42870746097337</v>
      </c>
      <c r="AN194" s="12">
        <v>258.0478218089991</v>
      </c>
      <c r="AO194" s="12">
        <v>4500.8361696510565</v>
      </c>
      <c r="AP194" s="12">
        <v>24.614191620752983</v>
      </c>
      <c r="AQ194" s="12">
        <v>11144.857097337008</v>
      </c>
      <c r="AR194" s="12">
        <v>16003.783987878789</v>
      </c>
      <c r="BA194" s="28" t="s">
        <v>2369</v>
      </c>
      <c r="BB194" s="31">
        <v>19777.2308873</v>
      </c>
      <c r="BE194" s="1"/>
      <c r="BF194" s="1"/>
    </row>
    <row r="195" spans="17:58" ht="19.5" customHeight="1">
      <c r="Q195" t="s">
        <v>2369</v>
      </c>
      <c r="R195" t="s">
        <v>2370</v>
      </c>
      <c r="S195" s="32"/>
      <c r="AI195" s="10" t="s">
        <v>1203</v>
      </c>
      <c r="AJ195" s="10" t="s">
        <v>2487</v>
      </c>
      <c r="AK195" s="11" t="s">
        <v>1887</v>
      </c>
      <c r="AL195" s="11" t="s">
        <v>559</v>
      </c>
      <c r="AM195" s="12"/>
      <c r="AN195" s="12"/>
      <c r="AO195" s="12"/>
      <c r="AP195" s="12"/>
      <c r="AQ195" s="12">
        <v>0.018572130394857667</v>
      </c>
      <c r="AR195" s="12">
        <v>0.018572130394857667</v>
      </c>
      <c r="BA195" s="28" t="s">
        <v>2371</v>
      </c>
      <c r="BB195" s="31">
        <v>24510.0021257</v>
      </c>
      <c r="BE195" s="1"/>
      <c r="BF195" s="1"/>
    </row>
    <row r="196" spans="17:58" ht="19.5" customHeight="1">
      <c r="Q196" t="s">
        <v>2371</v>
      </c>
      <c r="R196" t="s">
        <v>2372</v>
      </c>
      <c r="S196" s="32"/>
      <c r="AI196" s="10" t="s">
        <v>1203</v>
      </c>
      <c r="AJ196" s="10" t="s">
        <v>2488</v>
      </c>
      <c r="AK196" s="11" t="s">
        <v>1894</v>
      </c>
      <c r="AL196" s="11" t="s">
        <v>560</v>
      </c>
      <c r="AM196" s="12">
        <v>48.285900528007346</v>
      </c>
      <c r="AN196" s="12">
        <v>523.6568366391185</v>
      </c>
      <c r="AO196" s="12">
        <v>13080.914057323233</v>
      </c>
      <c r="AP196" s="12">
        <v>23.71800906795225</v>
      </c>
      <c r="AQ196" s="12">
        <v>17390.47485580808</v>
      </c>
      <c r="AR196" s="12">
        <v>31067.049659366392</v>
      </c>
      <c r="BA196" s="28" t="s">
        <v>2373</v>
      </c>
      <c r="BB196" s="31">
        <v>61022.3872409</v>
      </c>
      <c r="BE196" s="1"/>
      <c r="BF196" s="1"/>
    </row>
    <row r="197" spans="17:58" ht="19.5" customHeight="1">
      <c r="Q197" t="s">
        <v>2373</v>
      </c>
      <c r="R197" t="s">
        <v>2374</v>
      </c>
      <c r="S197" s="32"/>
      <c r="AI197" s="10" t="s">
        <v>1203</v>
      </c>
      <c r="AJ197" s="10" t="s">
        <v>2489</v>
      </c>
      <c r="AK197" s="11" t="s">
        <v>1947</v>
      </c>
      <c r="AL197" s="11" t="s">
        <v>561</v>
      </c>
      <c r="AM197" s="12"/>
      <c r="AN197" s="12"/>
      <c r="AO197" s="12">
        <v>606.970599701561</v>
      </c>
      <c r="AP197" s="12"/>
      <c r="AQ197" s="12"/>
      <c r="AR197" s="12">
        <v>606.970599701561</v>
      </c>
      <c r="BA197" s="28" t="s">
        <v>2375</v>
      </c>
      <c r="BB197" s="31">
        <v>28451.3074105</v>
      </c>
      <c r="BE197" s="1"/>
      <c r="BF197" s="1"/>
    </row>
    <row r="198" spans="17:58" ht="19.5" customHeight="1">
      <c r="Q198" t="s">
        <v>2375</v>
      </c>
      <c r="R198" t="s">
        <v>2376</v>
      </c>
      <c r="S198" s="32"/>
      <c r="AI198" s="10" t="s">
        <v>1205</v>
      </c>
      <c r="AJ198" s="10" t="s">
        <v>2490</v>
      </c>
      <c r="AK198" s="11" t="s">
        <v>1986</v>
      </c>
      <c r="AL198" s="11" t="s">
        <v>2093</v>
      </c>
      <c r="AM198" s="12"/>
      <c r="AN198" s="12"/>
      <c r="AO198" s="12">
        <v>0.0019643939393939394</v>
      </c>
      <c r="AP198" s="12"/>
      <c r="AQ198" s="12">
        <v>87.85397219926539</v>
      </c>
      <c r="AR198" s="12">
        <v>87.85593659320477</v>
      </c>
      <c r="BA198" s="28" t="s">
        <v>2377</v>
      </c>
      <c r="BB198" s="31">
        <v>758.453355448</v>
      </c>
      <c r="BE198" s="1"/>
      <c r="BF198" s="1"/>
    </row>
    <row r="199" spans="17:58" ht="19.5" customHeight="1">
      <c r="Q199" t="s">
        <v>2377</v>
      </c>
      <c r="R199" t="s">
        <v>2378</v>
      </c>
      <c r="S199" s="32"/>
      <c r="AI199" s="10" t="s">
        <v>1205</v>
      </c>
      <c r="AJ199" s="10" t="s">
        <v>2491</v>
      </c>
      <c r="AK199" s="11" t="s">
        <v>1939</v>
      </c>
      <c r="AL199" s="11" t="s">
        <v>2099</v>
      </c>
      <c r="AM199" s="12">
        <v>22.975953810835627</v>
      </c>
      <c r="AN199" s="12"/>
      <c r="AO199" s="12">
        <v>0.0010972910927456382</v>
      </c>
      <c r="AP199" s="12"/>
      <c r="AQ199" s="12">
        <v>236.8717010560147</v>
      </c>
      <c r="AR199" s="12">
        <v>259.84875215794307</v>
      </c>
      <c r="BA199" s="28" t="s">
        <v>2379</v>
      </c>
      <c r="BB199" s="31">
        <v>12028.006481</v>
      </c>
      <c r="BE199" s="1"/>
      <c r="BF199" s="1"/>
    </row>
    <row r="200" spans="17:58" ht="19.5" customHeight="1">
      <c r="Q200" t="s">
        <v>2379</v>
      </c>
      <c r="R200" t="s">
        <v>2380</v>
      </c>
      <c r="S200" s="32"/>
      <c r="AI200" s="10" t="s">
        <v>1207</v>
      </c>
      <c r="AJ200" s="10" t="s">
        <v>2492</v>
      </c>
      <c r="AK200" s="11" t="s">
        <v>1958</v>
      </c>
      <c r="AL200" s="11" t="s">
        <v>2085</v>
      </c>
      <c r="AM200" s="12"/>
      <c r="AN200" s="12"/>
      <c r="AO200" s="12">
        <v>9.139222865013775</v>
      </c>
      <c r="AP200" s="12"/>
      <c r="AQ200" s="12">
        <v>23.334125160697887</v>
      </c>
      <c r="AR200" s="12">
        <v>32.47334802571166</v>
      </c>
      <c r="BA200" s="28" t="s">
        <v>2381</v>
      </c>
      <c r="BB200" s="31">
        <v>19951.2258771</v>
      </c>
      <c r="BE200" s="1"/>
      <c r="BF200" s="1"/>
    </row>
    <row r="201" spans="17:58" ht="19.5" customHeight="1">
      <c r="Q201" t="s">
        <v>2381</v>
      </c>
      <c r="R201" t="s">
        <v>2382</v>
      </c>
      <c r="S201" s="32"/>
      <c r="AI201" s="10" t="s">
        <v>1207</v>
      </c>
      <c r="AJ201" s="10" t="s">
        <v>2493</v>
      </c>
      <c r="AK201" s="11" t="s">
        <v>1984</v>
      </c>
      <c r="AL201" s="11" t="s">
        <v>2089</v>
      </c>
      <c r="AM201" s="12">
        <v>82.66247297979798</v>
      </c>
      <c r="AN201" s="12"/>
      <c r="AO201" s="12">
        <v>74.5971643939394</v>
      </c>
      <c r="AP201" s="12"/>
      <c r="AQ201" s="12">
        <v>195.63538250688705</v>
      </c>
      <c r="AR201" s="12">
        <v>352.89501988062443</v>
      </c>
      <c r="BA201" s="28" t="s">
        <v>2383</v>
      </c>
      <c r="BB201" s="31">
        <v>44153.7977656</v>
      </c>
      <c r="BE201" s="1"/>
      <c r="BF201" s="1"/>
    </row>
    <row r="202" spans="17:58" ht="19.5" customHeight="1">
      <c r="Q202" t="s">
        <v>2383</v>
      </c>
      <c r="R202" t="s">
        <v>2384</v>
      </c>
      <c r="S202" s="32"/>
      <c r="AI202" s="10" t="s">
        <v>1207</v>
      </c>
      <c r="AJ202" s="10" t="s">
        <v>2494</v>
      </c>
      <c r="AK202" s="11" t="s">
        <v>1985</v>
      </c>
      <c r="AL202" s="11" t="s">
        <v>2090</v>
      </c>
      <c r="AM202" s="12">
        <v>4.909707920110193</v>
      </c>
      <c r="AN202" s="12"/>
      <c r="AO202" s="12">
        <v>46.582092447199265</v>
      </c>
      <c r="AP202" s="12"/>
      <c r="AQ202" s="12">
        <v>179.28273103764923</v>
      </c>
      <c r="AR202" s="12">
        <v>230.77453140495868</v>
      </c>
      <c r="BA202" s="28" t="s">
        <v>1643</v>
      </c>
      <c r="BB202" s="31">
        <v>2181.9282036</v>
      </c>
      <c r="BE202" s="1"/>
      <c r="BF202" s="1"/>
    </row>
    <row r="203" spans="17:58" ht="19.5" customHeight="1">
      <c r="Q203" t="s">
        <v>2385</v>
      </c>
      <c r="R203" t="s">
        <v>2386</v>
      </c>
      <c r="S203" s="32"/>
      <c r="AI203" s="10" t="s">
        <v>1209</v>
      </c>
      <c r="AJ203" s="10" t="s">
        <v>2495</v>
      </c>
      <c r="AK203" s="11" t="s">
        <v>1958</v>
      </c>
      <c r="AL203" s="11" t="s">
        <v>2085</v>
      </c>
      <c r="AM203" s="12">
        <v>0.06532752525252525</v>
      </c>
      <c r="AN203" s="12"/>
      <c r="AO203" s="12">
        <v>0.125503145087236</v>
      </c>
      <c r="AP203" s="12"/>
      <c r="AQ203" s="12"/>
      <c r="AR203" s="12">
        <v>0.19083067033976125</v>
      </c>
      <c r="BA203" s="28" t="s">
        <v>350</v>
      </c>
      <c r="BB203" s="31">
        <v>3444.54348945</v>
      </c>
      <c r="BE203" s="1"/>
      <c r="BF203" s="1"/>
    </row>
    <row r="204" spans="17:58" ht="19.5" customHeight="1">
      <c r="Q204" t="s">
        <v>2387</v>
      </c>
      <c r="R204" t="s">
        <v>2388</v>
      </c>
      <c r="S204" s="32"/>
      <c r="AI204" s="10" t="s">
        <v>1209</v>
      </c>
      <c r="AJ204" s="10" t="s">
        <v>2496</v>
      </c>
      <c r="AK204" s="11" t="s">
        <v>1875</v>
      </c>
      <c r="AL204" s="11" t="s">
        <v>2087</v>
      </c>
      <c r="AM204" s="12"/>
      <c r="AN204" s="12"/>
      <c r="AO204" s="12">
        <v>67.7756629476584</v>
      </c>
      <c r="AP204" s="12"/>
      <c r="AQ204" s="12">
        <v>43.72497222222222</v>
      </c>
      <c r="AR204" s="12">
        <v>111.50063516988062</v>
      </c>
      <c r="BA204" s="28" t="s">
        <v>1644</v>
      </c>
      <c r="BB204" s="31">
        <v>735.241741141</v>
      </c>
      <c r="BE204" s="1"/>
      <c r="BF204" s="1"/>
    </row>
    <row r="205" spans="17:58" ht="19.5" customHeight="1">
      <c r="Q205" t="s">
        <v>2389</v>
      </c>
      <c r="R205" t="s">
        <v>2390</v>
      </c>
      <c r="S205" s="32"/>
      <c r="AI205" s="10" t="s">
        <v>1209</v>
      </c>
      <c r="AJ205" s="10" t="s">
        <v>2497</v>
      </c>
      <c r="AK205" s="11" t="s">
        <v>1984</v>
      </c>
      <c r="AL205" s="11" t="s">
        <v>2089</v>
      </c>
      <c r="AM205" s="12">
        <v>305.83129024334255</v>
      </c>
      <c r="AN205" s="12">
        <v>11.090362786960513</v>
      </c>
      <c r="AO205" s="12">
        <v>644.6698181129477</v>
      </c>
      <c r="AP205" s="12"/>
      <c r="AQ205" s="12">
        <v>1047.2983280991734</v>
      </c>
      <c r="AR205" s="12">
        <v>2008.8897992424243</v>
      </c>
      <c r="BA205" s="28" t="s">
        <v>351</v>
      </c>
      <c r="BB205" s="31">
        <v>2809.57217043</v>
      </c>
      <c r="BE205" s="1"/>
      <c r="BF205" s="1"/>
    </row>
    <row r="206" spans="17:58" ht="19.5" customHeight="1">
      <c r="Q206" t="s">
        <v>2391</v>
      </c>
      <c r="R206" t="s">
        <v>2392</v>
      </c>
      <c r="S206" s="32"/>
      <c r="AI206" s="10" t="s">
        <v>1209</v>
      </c>
      <c r="AJ206" s="10" t="s">
        <v>2498</v>
      </c>
      <c r="AK206" s="11" t="s">
        <v>1985</v>
      </c>
      <c r="AL206" s="11" t="s">
        <v>2090</v>
      </c>
      <c r="AM206" s="12">
        <v>369.19796253443525</v>
      </c>
      <c r="AN206" s="12">
        <v>23.941354981634525</v>
      </c>
      <c r="AO206" s="12">
        <v>339.1822248852158</v>
      </c>
      <c r="AP206" s="12"/>
      <c r="AQ206" s="12">
        <v>835.1205965794306</v>
      </c>
      <c r="AR206" s="12">
        <v>1567.4421389807162</v>
      </c>
      <c r="BA206" s="28" t="s">
        <v>1645</v>
      </c>
      <c r="BB206" s="31">
        <v>2511.15384191</v>
      </c>
      <c r="BE206" s="1"/>
      <c r="BF206" s="1"/>
    </row>
    <row r="207" spans="17:58" ht="19.5" customHeight="1">
      <c r="Q207" t="s">
        <v>2393</v>
      </c>
      <c r="R207" t="s">
        <v>2394</v>
      </c>
      <c r="S207" s="32"/>
      <c r="AI207" s="10" t="s">
        <v>1209</v>
      </c>
      <c r="AJ207" s="10" t="s">
        <v>2499</v>
      </c>
      <c r="AK207" s="11" t="s">
        <v>1874</v>
      </c>
      <c r="AL207" s="11" t="s">
        <v>2091</v>
      </c>
      <c r="AM207" s="12">
        <v>346.2447526170799</v>
      </c>
      <c r="AN207" s="12">
        <v>29.520266437098257</v>
      </c>
      <c r="AO207" s="12">
        <v>554.3131406795225</v>
      </c>
      <c r="AP207" s="12"/>
      <c r="AQ207" s="12">
        <v>872.4911083103766</v>
      </c>
      <c r="AR207" s="12">
        <v>1802.5692680440773</v>
      </c>
      <c r="BA207" s="28" t="s">
        <v>1646</v>
      </c>
      <c r="BB207" s="31">
        <v>907.236962172</v>
      </c>
      <c r="BE207" s="1"/>
      <c r="BF207" s="1"/>
    </row>
    <row r="208" spans="17:58" ht="19.5" customHeight="1">
      <c r="Q208" t="s">
        <v>2395</v>
      </c>
      <c r="R208" t="s">
        <v>2396</v>
      </c>
      <c r="S208" s="32"/>
      <c r="AI208" s="10" t="s">
        <v>1211</v>
      </c>
      <c r="AJ208" s="10" t="s">
        <v>2500</v>
      </c>
      <c r="AK208" s="11" t="s">
        <v>1874</v>
      </c>
      <c r="AL208" s="11" t="s">
        <v>2091</v>
      </c>
      <c r="AM208" s="12">
        <v>210.0601896235078</v>
      </c>
      <c r="AN208" s="12"/>
      <c r="AO208" s="12">
        <v>153.5740829201102</v>
      </c>
      <c r="AP208" s="12">
        <v>2.6196846418732784</v>
      </c>
      <c r="AQ208" s="12">
        <v>96.53404777318642</v>
      </c>
      <c r="AR208" s="12">
        <v>462.7880049586777</v>
      </c>
      <c r="BA208" s="28" t="s">
        <v>352</v>
      </c>
      <c r="BB208" s="31">
        <v>6621.86617565</v>
      </c>
      <c r="BE208" s="1"/>
      <c r="BF208" s="1"/>
    </row>
    <row r="209" spans="17:58" ht="19.5" customHeight="1">
      <c r="Q209" t="s">
        <v>2397</v>
      </c>
      <c r="R209" t="s">
        <v>2398</v>
      </c>
      <c r="S209" s="32"/>
      <c r="AI209" s="10" t="s">
        <v>1211</v>
      </c>
      <c r="AJ209" s="10" t="s">
        <v>2501</v>
      </c>
      <c r="AK209" s="11" t="s">
        <v>1878</v>
      </c>
      <c r="AL209" s="11" t="s">
        <v>2092</v>
      </c>
      <c r="AM209" s="12">
        <v>118.2445168503214</v>
      </c>
      <c r="AN209" s="12">
        <v>7.758197314049587</v>
      </c>
      <c r="AO209" s="12">
        <v>146.80182357667584</v>
      </c>
      <c r="AP209" s="12"/>
      <c r="AQ209" s="12">
        <v>404.07728406795223</v>
      </c>
      <c r="AR209" s="12">
        <v>676.8818218089991</v>
      </c>
      <c r="BA209" s="28" t="s">
        <v>1647</v>
      </c>
      <c r="BB209" s="31">
        <v>808.181565163</v>
      </c>
      <c r="BE209" s="1"/>
      <c r="BF209" s="1"/>
    </row>
    <row r="210" spans="17:58" ht="19.5" customHeight="1">
      <c r="Q210" t="s">
        <v>2399</v>
      </c>
      <c r="R210" t="s">
        <v>2400</v>
      </c>
      <c r="S210" s="32"/>
      <c r="AI210" s="10" t="s">
        <v>1211</v>
      </c>
      <c r="AJ210" s="10" t="s">
        <v>2502</v>
      </c>
      <c r="AK210" s="11" t="s">
        <v>1986</v>
      </c>
      <c r="AL210" s="11" t="s">
        <v>2093</v>
      </c>
      <c r="AM210" s="12">
        <v>238.6683904040404</v>
      </c>
      <c r="AN210" s="12">
        <v>11.61781671258035</v>
      </c>
      <c r="AO210" s="12">
        <v>2.004839439853076</v>
      </c>
      <c r="AP210" s="12"/>
      <c r="AQ210" s="12">
        <v>696.2682258264463</v>
      </c>
      <c r="AR210" s="12">
        <v>948.5592723829201</v>
      </c>
      <c r="BA210" s="28" t="s">
        <v>353</v>
      </c>
      <c r="BB210" s="31">
        <v>1878.58021465</v>
      </c>
      <c r="BE210" s="1"/>
      <c r="BF210" s="1"/>
    </row>
    <row r="211" spans="17:58" ht="19.5" customHeight="1">
      <c r="Q211" t="s">
        <v>2401</v>
      </c>
      <c r="R211" t="s">
        <v>2402</v>
      </c>
      <c r="S211" s="32"/>
      <c r="AI211" s="10" t="s">
        <v>1213</v>
      </c>
      <c r="AJ211" s="10" t="s">
        <v>2503</v>
      </c>
      <c r="AK211" s="11" t="s">
        <v>1874</v>
      </c>
      <c r="AL211" s="11" t="s">
        <v>2091</v>
      </c>
      <c r="AM211" s="12">
        <v>449.51514449035807</v>
      </c>
      <c r="AN211" s="12">
        <v>0.019884618916437096</v>
      </c>
      <c r="AO211" s="12">
        <v>3.388850045913682</v>
      </c>
      <c r="AP211" s="12"/>
      <c r="AQ211" s="12">
        <v>992.3834516299356</v>
      </c>
      <c r="AR211" s="12">
        <v>1445.3073307851237</v>
      </c>
      <c r="BA211" s="28" t="s">
        <v>354</v>
      </c>
      <c r="BB211" s="31">
        <v>9030.79937397</v>
      </c>
      <c r="BE211" s="1"/>
      <c r="BF211" s="1"/>
    </row>
    <row r="212" spans="17:58" ht="19.5" customHeight="1">
      <c r="Q212" t="s">
        <v>2403</v>
      </c>
      <c r="R212" t="s">
        <v>2404</v>
      </c>
      <c r="S212" s="32"/>
      <c r="AI212" s="10" t="s">
        <v>1213</v>
      </c>
      <c r="AJ212" s="10" t="s">
        <v>2504</v>
      </c>
      <c r="AK212" s="11" t="s">
        <v>1878</v>
      </c>
      <c r="AL212" s="11" t="s">
        <v>2092</v>
      </c>
      <c r="AM212" s="12">
        <v>214.55741407254362</v>
      </c>
      <c r="AN212" s="12">
        <v>44.244515472910926</v>
      </c>
      <c r="AO212" s="12">
        <v>682.4998315197429</v>
      </c>
      <c r="AP212" s="12"/>
      <c r="AQ212" s="12">
        <v>2541.253064807163</v>
      </c>
      <c r="AR212" s="12">
        <v>3482.55482587236</v>
      </c>
      <c r="BA212" s="28" t="s">
        <v>355</v>
      </c>
      <c r="BB212" s="31">
        <v>2464.66502982</v>
      </c>
      <c r="BE212" s="1"/>
      <c r="BF212" s="1"/>
    </row>
    <row r="213" spans="17:58" ht="19.5" customHeight="1">
      <c r="Q213" t="s">
        <v>2405</v>
      </c>
      <c r="R213" t="s">
        <v>2406</v>
      </c>
      <c r="S213" s="32"/>
      <c r="AI213" s="10" t="s">
        <v>1213</v>
      </c>
      <c r="AJ213" s="10" t="s">
        <v>2505</v>
      </c>
      <c r="AK213" s="11" t="s">
        <v>1986</v>
      </c>
      <c r="AL213" s="11" t="s">
        <v>2093</v>
      </c>
      <c r="AM213" s="12">
        <v>159.99108420569328</v>
      </c>
      <c r="AN213" s="12"/>
      <c r="AO213" s="12">
        <v>150.35477481634527</v>
      </c>
      <c r="AP213" s="12">
        <v>12.165371418732782</v>
      </c>
      <c r="AQ213" s="12">
        <v>1776.3211188246098</v>
      </c>
      <c r="AR213" s="12">
        <v>2098.8323492653813</v>
      </c>
      <c r="BA213" s="28" t="s">
        <v>356</v>
      </c>
      <c r="BB213" s="31">
        <v>6334.40295726</v>
      </c>
      <c r="BE213" s="1"/>
      <c r="BF213" s="1"/>
    </row>
    <row r="214" spans="17:58" ht="19.5" customHeight="1">
      <c r="Q214" t="s">
        <v>2407</v>
      </c>
      <c r="R214" t="s">
        <v>2408</v>
      </c>
      <c r="S214" s="32"/>
      <c r="AI214" s="10" t="s">
        <v>1213</v>
      </c>
      <c r="AJ214" s="10" t="s">
        <v>2506</v>
      </c>
      <c r="AK214" s="11" t="s">
        <v>1939</v>
      </c>
      <c r="AL214" s="11" t="s">
        <v>2099</v>
      </c>
      <c r="AM214" s="12">
        <v>5.184135376492195</v>
      </c>
      <c r="AN214" s="12">
        <v>66.25344591368227</v>
      </c>
      <c r="AO214" s="12">
        <v>459.0084735766759</v>
      </c>
      <c r="AP214" s="12"/>
      <c r="AQ214" s="12">
        <v>1107.8806472681358</v>
      </c>
      <c r="AR214" s="12">
        <v>1638.3267021349861</v>
      </c>
      <c r="BA214" s="28" t="s">
        <v>357</v>
      </c>
      <c r="BB214" s="31">
        <v>4002.73959947</v>
      </c>
      <c r="BE214" s="1"/>
      <c r="BF214" s="1"/>
    </row>
    <row r="215" spans="17:58" ht="19.5" customHeight="1">
      <c r="Q215" t="s">
        <v>2409</v>
      </c>
      <c r="R215" t="s">
        <v>1415</v>
      </c>
      <c r="S215" s="32"/>
      <c r="AI215" s="10" t="s">
        <v>1215</v>
      </c>
      <c r="AJ215" s="10" t="s">
        <v>2507</v>
      </c>
      <c r="AK215" s="11" t="s">
        <v>1877</v>
      </c>
      <c r="AL215" s="11" t="s">
        <v>2086</v>
      </c>
      <c r="AM215" s="12">
        <v>7.917730211202938</v>
      </c>
      <c r="AN215" s="12"/>
      <c r="AO215" s="12"/>
      <c r="AP215" s="12"/>
      <c r="AQ215" s="12">
        <v>146.16128188705235</v>
      </c>
      <c r="AR215" s="12">
        <v>154.0790120982553</v>
      </c>
      <c r="BA215" s="28" t="s">
        <v>358</v>
      </c>
      <c r="BB215" s="31">
        <v>16642.93231</v>
      </c>
      <c r="BE215" s="1"/>
      <c r="BF215" s="1"/>
    </row>
    <row r="216" spans="17:58" ht="19.5" customHeight="1">
      <c r="Q216" t="s">
        <v>1416</v>
      </c>
      <c r="R216" t="s">
        <v>1417</v>
      </c>
      <c r="S216" s="32"/>
      <c r="AI216" s="10" t="s">
        <v>1215</v>
      </c>
      <c r="AJ216" s="10" t="s">
        <v>2508</v>
      </c>
      <c r="AK216" s="11" t="s">
        <v>1875</v>
      </c>
      <c r="AL216" s="11" t="s">
        <v>2087</v>
      </c>
      <c r="AM216" s="12">
        <v>84.17647993572085</v>
      </c>
      <c r="AN216" s="12">
        <v>57.279312947658404</v>
      </c>
      <c r="AO216" s="12">
        <v>1400.8486841138658</v>
      </c>
      <c r="AP216" s="12"/>
      <c r="AQ216" s="12">
        <v>3773.9939132231407</v>
      </c>
      <c r="AR216" s="12">
        <v>5316.298390220386</v>
      </c>
      <c r="BA216" s="28" t="s">
        <v>359</v>
      </c>
      <c r="BB216" s="31">
        <v>1913.98726106</v>
      </c>
      <c r="BE216" s="1"/>
      <c r="BF216" s="1"/>
    </row>
    <row r="217" spans="17:58" ht="19.5" customHeight="1">
      <c r="Q217" t="s">
        <v>1418</v>
      </c>
      <c r="R217" t="s">
        <v>1419</v>
      </c>
      <c r="S217" s="32"/>
      <c r="AI217" s="10" t="s">
        <v>1215</v>
      </c>
      <c r="AJ217" s="10" t="s">
        <v>2509</v>
      </c>
      <c r="AK217" s="11" t="s">
        <v>1984</v>
      </c>
      <c r="AL217" s="11" t="s">
        <v>2089</v>
      </c>
      <c r="AM217" s="12">
        <v>56.59440470615243</v>
      </c>
      <c r="AN217" s="12">
        <v>4.034945454545454</v>
      </c>
      <c r="AO217" s="12">
        <v>96.38619630394858</v>
      </c>
      <c r="AP217" s="12"/>
      <c r="AQ217" s="12">
        <v>349.5133947199265</v>
      </c>
      <c r="AR217" s="12">
        <v>506.528941184573</v>
      </c>
      <c r="BA217" s="28" t="s">
        <v>360</v>
      </c>
      <c r="BB217" s="31">
        <v>2174.42171273</v>
      </c>
      <c r="BE217" s="1"/>
      <c r="BF217" s="1"/>
    </row>
    <row r="218" spans="17:58" ht="19.5" customHeight="1">
      <c r="Q218" t="s">
        <v>1420</v>
      </c>
      <c r="R218" t="s">
        <v>1421</v>
      </c>
      <c r="S218" s="32"/>
      <c r="AI218" s="10" t="s">
        <v>1215</v>
      </c>
      <c r="AJ218" s="10" t="s">
        <v>2510</v>
      </c>
      <c r="AK218" s="11" t="s">
        <v>1985</v>
      </c>
      <c r="AL218" s="11" t="s">
        <v>2090</v>
      </c>
      <c r="AM218" s="12">
        <v>13.265408402203855</v>
      </c>
      <c r="AN218" s="12">
        <v>55.97800080348944</v>
      </c>
      <c r="AO218" s="12">
        <v>2413.092345408632</v>
      </c>
      <c r="AP218" s="12"/>
      <c r="AQ218" s="12">
        <v>5238.703878168044</v>
      </c>
      <c r="AR218" s="12">
        <v>7721.039632782369</v>
      </c>
      <c r="BA218" s="28" t="s">
        <v>1648</v>
      </c>
      <c r="BB218" s="31">
        <v>1429.34129088</v>
      </c>
      <c r="BE218" s="1"/>
      <c r="BF218" s="1"/>
    </row>
    <row r="219" spans="17:58" ht="19.5" customHeight="1">
      <c r="Q219" t="s">
        <v>1422</v>
      </c>
      <c r="R219" t="s">
        <v>1423</v>
      </c>
      <c r="S219" s="32"/>
      <c r="AI219" s="10" t="s">
        <v>1215</v>
      </c>
      <c r="AJ219" s="10" t="s">
        <v>2511</v>
      </c>
      <c r="AK219" s="11" t="s">
        <v>1874</v>
      </c>
      <c r="AL219" s="11" t="s">
        <v>2091</v>
      </c>
      <c r="AM219" s="12">
        <v>4.224914210284665</v>
      </c>
      <c r="AN219" s="12"/>
      <c r="AO219" s="12">
        <v>29.461729522497706</v>
      </c>
      <c r="AP219" s="12"/>
      <c r="AQ219" s="12">
        <v>125.09847348484848</v>
      </c>
      <c r="AR219" s="12">
        <v>158.78511721763084</v>
      </c>
      <c r="BA219" s="28" t="s">
        <v>361</v>
      </c>
      <c r="BB219" s="31">
        <v>2293.22294671</v>
      </c>
      <c r="BE219" s="1"/>
      <c r="BF219" s="1"/>
    </row>
    <row r="220" spans="17:58" ht="19.5" customHeight="1">
      <c r="Q220" t="s">
        <v>1424</v>
      </c>
      <c r="R220" t="s">
        <v>1425</v>
      </c>
      <c r="S220" s="32"/>
      <c r="AI220" s="10" t="s">
        <v>1215</v>
      </c>
      <c r="AJ220" s="10" t="s">
        <v>2512</v>
      </c>
      <c r="AK220" s="11" t="s">
        <v>1878</v>
      </c>
      <c r="AL220" s="11" t="s">
        <v>2092</v>
      </c>
      <c r="AM220" s="12">
        <v>8.608423347107438</v>
      </c>
      <c r="AN220" s="12"/>
      <c r="AO220" s="12">
        <v>3.9659539026629935</v>
      </c>
      <c r="AP220" s="12"/>
      <c r="AQ220" s="12">
        <v>77.46105562442608</v>
      </c>
      <c r="AR220" s="12">
        <v>90.03543287419652</v>
      </c>
      <c r="BA220" s="28" t="s">
        <v>1649</v>
      </c>
      <c r="BB220" s="31">
        <v>1830.79563753</v>
      </c>
      <c r="BE220" s="1"/>
      <c r="BF220" s="1"/>
    </row>
    <row r="221" spans="17:58" ht="19.5" customHeight="1">
      <c r="Q221" t="s">
        <v>1426</v>
      </c>
      <c r="R221" t="s">
        <v>1427</v>
      </c>
      <c r="S221" s="32"/>
      <c r="AI221" s="10" t="s">
        <v>1217</v>
      </c>
      <c r="AJ221" s="10" t="s">
        <v>2513</v>
      </c>
      <c r="AK221" s="11" t="s">
        <v>1987</v>
      </c>
      <c r="AL221" s="11" t="s">
        <v>2100</v>
      </c>
      <c r="AM221" s="12">
        <v>220.70002805325984</v>
      </c>
      <c r="AN221" s="12">
        <v>43.15160957300275</v>
      </c>
      <c r="AO221" s="12">
        <v>251.9815247704316</v>
      </c>
      <c r="AP221" s="12"/>
      <c r="AQ221" s="12">
        <v>2825.7534008034895</v>
      </c>
      <c r="AR221" s="12">
        <v>3341.5865632001837</v>
      </c>
      <c r="BA221" s="28" t="s">
        <v>1650</v>
      </c>
      <c r="BB221" s="31">
        <v>1786.19023895</v>
      </c>
      <c r="BE221" s="1"/>
      <c r="BF221" s="1"/>
    </row>
    <row r="222" spans="17:58" ht="19.5" customHeight="1">
      <c r="Q222" t="s">
        <v>1428</v>
      </c>
      <c r="R222" t="s">
        <v>1429</v>
      </c>
      <c r="S222" s="32"/>
      <c r="AI222" s="10" t="s">
        <v>1217</v>
      </c>
      <c r="AJ222" s="10" t="s">
        <v>2514</v>
      </c>
      <c r="AK222" s="11" t="s">
        <v>1942</v>
      </c>
      <c r="AL222" s="11" t="s">
        <v>2101</v>
      </c>
      <c r="AM222" s="12">
        <v>9.929570844811755</v>
      </c>
      <c r="AN222" s="12"/>
      <c r="AO222" s="12">
        <v>203.97396740128556</v>
      </c>
      <c r="AP222" s="12"/>
      <c r="AQ222" s="12">
        <v>1297.90018771809</v>
      </c>
      <c r="AR222" s="12">
        <v>1511.8037259641872</v>
      </c>
      <c r="BA222" s="28" t="s">
        <v>362</v>
      </c>
      <c r="BB222" s="31">
        <v>3282.42066568</v>
      </c>
      <c r="BE222" s="1"/>
      <c r="BF222" s="1"/>
    </row>
    <row r="223" spans="17:58" ht="19.5" customHeight="1">
      <c r="Q223" t="s">
        <v>1430</v>
      </c>
      <c r="R223" t="s">
        <v>1431</v>
      </c>
      <c r="S223" s="32"/>
      <c r="AI223" s="10" t="s">
        <v>1219</v>
      </c>
      <c r="AJ223" s="10" t="s">
        <v>2515</v>
      </c>
      <c r="AK223" s="11" t="s">
        <v>1939</v>
      </c>
      <c r="AL223" s="11" t="s">
        <v>2099</v>
      </c>
      <c r="AM223" s="12">
        <v>241.1790659090909</v>
      </c>
      <c r="AN223" s="12"/>
      <c r="AO223" s="12">
        <v>115.51582575757575</v>
      </c>
      <c r="AP223" s="12"/>
      <c r="AQ223" s="12">
        <v>1178.3359559458218</v>
      </c>
      <c r="AR223" s="12">
        <v>1535.0308476124883</v>
      </c>
      <c r="BA223" s="28" t="s">
        <v>1651</v>
      </c>
      <c r="BB223" s="31">
        <v>7800.61558764</v>
      </c>
      <c r="BE223" s="1"/>
      <c r="BF223" s="1"/>
    </row>
    <row r="224" spans="17:58" ht="19.5" customHeight="1">
      <c r="Q224" t="s">
        <v>1432</v>
      </c>
      <c r="R224" t="s">
        <v>1433</v>
      </c>
      <c r="S224" s="32"/>
      <c r="AI224" s="10" t="s">
        <v>1221</v>
      </c>
      <c r="AJ224" s="10" t="s">
        <v>2516</v>
      </c>
      <c r="AK224" s="11" t="s">
        <v>1939</v>
      </c>
      <c r="AL224" s="11" t="s">
        <v>2099</v>
      </c>
      <c r="AM224" s="12">
        <v>38.06349807162535</v>
      </c>
      <c r="AN224" s="12">
        <v>0.8722890495867769</v>
      </c>
      <c r="AO224" s="12">
        <v>275.43956072084484</v>
      </c>
      <c r="AP224" s="12"/>
      <c r="AQ224" s="12">
        <v>1267.447851882461</v>
      </c>
      <c r="AR224" s="12">
        <v>1581.823199724518</v>
      </c>
      <c r="BA224" s="28" t="s">
        <v>2385</v>
      </c>
      <c r="BB224" s="31">
        <v>4751.49540008</v>
      </c>
      <c r="BE224" s="1"/>
      <c r="BF224" s="1"/>
    </row>
    <row r="225" spans="17:58" ht="19.5" customHeight="1">
      <c r="Q225" t="s">
        <v>1434</v>
      </c>
      <c r="R225" t="s">
        <v>1435</v>
      </c>
      <c r="S225" s="32"/>
      <c r="AI225" s="10" t="s">
        <v>1221</v>
      </c>
      <c r="AJ225" s="10" t="s">
        <v>2517</v>
      </c>
      <c r="AK225" s="11" t="s">
        <v>1987</v>
      </c>
      <c r="AL225" s="11" t="s">
        <v>2100</v>
      </c>
      <c r="AM225" s="12">
        <v>242.35325890725437</v>
      </c>
      <c r="AN225" s="12">
        <v>84.00084641873279</v>
      </c>
      <c r="AO225" s="12">
        <v>288.201612855831</v>
      </c>
      <c r="AP225" s="12"/>
      <c r="AQ225" s="12">
        <v>2086.074125849403</v>
      </c>
      <c r="AR225" s="12">
        <v>2700.629844031221</v>
      </c>
      <c r="BA225" s="28" t="s">
        <v>2387</v>
      </c>
      <c r="BB225" s="31">
        <v>11243.9872125</v>
      </c>
      <c r="BE225" s="1"/>
      <c r="BF225" s="1"/>
    </row>
    <row r="226" spans="17:58" ht="19.5" customHeight="1">
      <c r="Q226" t="s">
        <v>1436</v>
      </c>
      <c r="R226" t="s">
        <v>1437</v>
      </c>
      <c r="S226" s="32"/>
      <c r="AI226" s="10" t="s">
        <v>1223</v>
      </c>
      <c r="AJ226" s="10" t="s">
        <v>2518</v>
      </c>
      <c r="AK226" s="11" t="s">
        <v>1878</v>
      </c>
      <c r="AL226" s="11" t="s">
        <v>2092</v>
      </c>
      <c r="AM226" s="12"/>
      <c r="AN226" s="12">
        <v>68.37676290174471</v>
      </c>
      <c r="AO226" s="12">
        <v>806.7028011019285</v>
      </c>
      <c r="AP226" s="12"/>
      <c r="AQ226" s="12">
        <v>171.76914706152434</v>
      </c>
      <c r="AR226" s="12">
        <v>1046.8487110651974</v>
      </c>
      <c r="BA226" s="28" t="s">
        <v>2389</v>
      </c>
      <c r="BB226" s="31">
        <v>9538.48470502</v>
      </c>
      <c r="BE226" s="1"/>
      <c r="BF226" s="1"/>
    </row>
    <row r="227" spans="17:58" ht="19.5" customHeight="1">
      <c r="Q227" t="s">
        <v>1438</v>
      </c>
      <c r="R227" t="s">
        <v>1439</v>
      </c>
      <c r="S227" s="32"/>
      <c r="AI227" s="10" t="s">
        <v>1223</v>
      </c>
      <c r="AJ227" s="10" t="s">
        <v>2519</v>
      </c>
      <c r="AK227" s="11" t="s">
        <v>1940</v>
      </c>
      <c r="AL227" s="11" t="s">
        <v>2096</v>
      </c>
      <c r="AM227" s="12"/>
      <c r="AN227" s="12">
        <v>109.4297493801653</v>
      </c>
      <c r="AO227" s="12">
        <v>628.8369335169881</v>
      </c>
      <c r="AP227" s="12"/>
      <c r="AQ227" s="12">
        <v>1960.4287004820937</v>
      </c>
      <c r="AR227" s="12">
        <v>2698.6953833792472</v>
      </c>
      <c r="BA227" s="28" t="s">
        <v>2391</v>
      </c>
      <c r="BB227" s="31">
        <v>12609.1196923</v>
      </c>
      <c r="BE227" s="1"/>
      <c r="BF227" s="1"/>
    </row>
    <row r="228" spans="17:58" ht="19.5" customHeight="1">
      <c r="Q228" t="s">
        <v>1440</v>
      </c>
      <c r="R228" t="s">
        <v>1441</v>
      </c>
      <c r="S228" s="32"/>
      <c r="AI228" s="10" t="s">
        <v>1225</v>
      </c>
      <c r="AJ228" s="10" t="s">
        <v>2520</v>
      </c>
      <c r="AK228" s="11" t="s">
        <v>1986</v>
      </c>
      <c r="AL228" s="11" t="s">
        <v>2093</v>
      </c>
      <c r="AM228" s="12">
        <v>386.619229912764</v>
      </c>
      <c r="AN228" s="12"/>
      <c r="AO228" s="12"/>
      <c r="AP228" s="12"/>
      <c r="AQ228" s="12">
        <v>342.5672870982553</v>
      </c>
      <c r="AR228" s="12">
        <v>729.1865170110193</v>
      </c>
      <c r="BA228" s="28" t="s">
        <v>2393</v>
      </c>
      <c r="BB228" s="31">
        <v>36137.7506053</v>
      </c>
      <c r="BE228" s="1"/>
      <c r="BF228" s="1"/>
    </row>
    <row r="229" spans="17:58" ht="19.5" customHeight="1">
      <c r="Q229" t="s">
        <v>1442</v>
      </c>
      <c r="R229" t="s">
        <v>1443</v>
      </c>
      <c r="S229" s="32"/>
      <c r="AI229" s="10" t="s">
        <v>1225</v>
      </c>
      <c r="AJ229" s="10" t="s">
        <v>2521</v>
      </c>
      <c r="AK229" s="11" t="s">
        <v>1939</v>
      </c>
      <c r="AL229" s="11" t="s">
        <v>2099</v>
      </c>
      <c r="AM229" s="12">
        <v>82.70872887970616</v>
      </c>
      <c r="AN229" s="12"/>
      <c r="AO229" s="12">
        <v>0.5124432506887052</v>
      </c>
      <c r="AP229" s="12"/>
      <c r="AQ229" s="12">
        <v>1053.3249070018367</v>
      </c>
      <c r="AR229" s="12">
        <v>1136.5460791322316</v>
      </c>
      <c r="BA229" s="28" t="s">
        <v>2395</v>
      </c>
      <c r="BB229" s="31">
        <v>5884.3833714</v>
      </c>
      <c r="BE229" s="1"/>
      <c r="BF229" s="1"/>
    </row>
    <row r="230" spans="17:58" ht="19.5" customHeight="1">
      <c r="Q230" t="s">
        <v>1444</v>
      </c>
      <c r="R230" t="s">
        <v>1445</v>
      </c>
      <c r="S230" s="32"/>
      <c r="AI230" s="10" t="s">
        <v>1227</v>
      </c>
      <c r="AJ230" s="10" t="s">
        <v>2522</v>
      </c>
      <c r="AK230" s="11" t="s">
        <v>1882</v>
      </c>
      <c r="AL230" s="11" t="s">
        <v>2098</v>
      </c>
      <c r="AM230" s="12">
        <v>106.80381062901746</v>
      </c>
      <c r="AN230" s="12">
        <v>969.6010781221304</v>
      </c>
      <c r="AO230" s="12">
        <v>5799.189370156107</v>
      </c>
      <c r="AP230" s="12">
        <v>39.672900091827366</v>
      </c>
      <c r="AQ230" s="12">
        <v>7294.096895224977</v>
      </c>
      <c r="AR230" s="12">
        <v>14209.36405422406</v>
      </c>
      <c r="BA230" s="28" t="s">
        <v>2397</v>
      </c>
      <c r="BB230" s="31">
        <v>7678.84376967</v>
      </c>
      <c r="BE230" s="1"/>
      <c r="BF230" s="1"/>
    </row>
    <row r="231" spans="17:58" ht="19.5" customHeight="1">
      <c r="Q231" t="s">
        <v>1446</v>
      </c>
      <c r="R231" t="s">
        <v>1447</v>
      </c>
      <c r="S231" s="32"/>
      <c r="AI231" s="10" t="s">
        <v>1227</v>
      </c>
      <c r="AJ231" s="10" t="s">
        <v>2523</v>
      </c>
      <c r="AK231" s="11" t="s">
        <v>1988</v>
      </c>
      <c r="AL231" s="11" t="s">
        <v>2595</v>
      </c>
      <c r="AM231" s="12"/>
      <c r="AN231" s="12"/>
      <c r="AO231" s="12">
        <v>0.5652938016528926</v>
      </c>
      <c r="AP231" s="12"/>
      <c r="AQ231" s="12">
        <v>2.142876675849403</v>
      </c>
      <c r="AR231" s="12">
        <v>2.7081704775022954</v>
      </c>
      <c r="BA231" s="28" t="s">
        <v>2399</v>
      </c>
      <c r="BB231" s="31">
        <v>12201.1252085</v>
      </c>
      <c r="BE231" s="1"/>
      <c r="BF231" s="1"/>
    </row>
    <row r="232" spans="17:58" ht="19.5" customHeight="1">
      <c r="Q232" t="s">
        <v>1448</v>
      </c>
      <c r="R232" t="s">
        <v>1449</v>
      </c>
      <c r="S232" s="32"/>
      <c r="AI232" s="10" t="s">
        <v>1227</v>
      </c>
      <c r="AJ232" s="10" t="s">
        <v>2524</v>
      </c>
      <c r="AK232" s="11" t="s">
        <v>1942</v>
      </c>
      <c r="AL232" s="11" t="s">
        <v>2101</v>
      </c>
      <c r="AM232" s="12">
        <v>291.22933257575755</v>
      </c>
      <c r="AN232" s="12">
        <v>152.43353539944903</v>
      </c>
      <c r="AO232" s="12">
        <v>504.56786333792473</v>
      </c>
      <c r="AP232" s="12"/>
      <c r="AQ232" s="12">
        <v>1998.7517687098255</v>
      </c>
      <c r="AR232" s="12">
        <v>2946.9825000229566</v>
      </c>
      <c r="BA232" s="28" t="s">
        <v>2401</v>
      </c>
      <c r="BB232" s="31">
        <v>17140.5372629</v>
      </c>
      <c r="BE232" s="1"/>
      <c r="BF232" s="1"/>
    </row>
    <row r="233" spans="17:58" ht="19.5" customHeight="1">
      <c r="Q233" t="s">
        <v>1450</v>
      </c>
      <c r="R233" t="s">
        <v>1451</v>
      </c>
      <c r="S233" s="32"/>
      <c r="AI233" s="10" t="s">
        <v>1227</v>
      </c>
      <c r="AJ233" s="10" t="s">
        <v>2525</v>
      </c>
      <c r="AK233" s="11" t="s">
        <v>1885</v>
      </c>
      <c r="AL233" s="11" t="s">
        <v>2102</v>
      </c>
      <c r="AM233" s="12"/>
      <c r="AN233" s="12">
        <v>54.26296838842975</v>
      </c>
      <c r="AO233" s="12">
        <v>48.73224609733701</v>
      </c>
      <c r="AP233" s="12"/>
      <c r="AQ233" s="12">
        <v>309.63559878328743</v>
      </c>
      <c r="AR233" s="12">
        <v>412.6308132690542</v>
      </c>
      <c r="BA233" s="28" t="s">
        <v>2403</v>
      </c>
      <c r="BB233" s="31">
        <v>10264.2928777</v>
      </c>
      <c r="BE233" s="1"/>
      <c r="BF233" s="1"/>
    </row>
    <row r="234" spans="17:58" ht="19.5" customHeight="1">
      <c r="Q234" t="s">
        <v>1452</v>
      </c>
      <c r="R234" t="s">
        <v>1453</v>
      </c>
      <c r="S234" s="32"/>
      <c r="AI234" s="10" t="s">
        <v>1227</v>
      </c>
      <c r="AJ234" s="10" t="s">
        <v>2526</v>
      </c>
      <c r="AK234" s="11" t="s">
        <v>1890</v>
      </c>
      <c r="AL234" s="11" t="s">
        <v>556</v>
      </c>
      <c r="AM234" s="12"/>
      <c r="AN234" s="12">
        <v>22.101145844811754</v>
      </c>
      <c r="AO234" s="12">
        <v>322.2540909550046</v>
      </c>
      <c r="AP234" s="12">
        <v>1.3942567263544536</v>
      </c>
      <c r="AQ234" s="12">
        <v>1083.3644755280072</v>
      </c>
      <c r="AR234" s="12">
        <v>1429.1139690541781</v>
      </c>
      <c r="BA234" s="28" t="s">
        <v>2405</v>
      </c>
      <c r="BB234" s="31">
        <v>29996.2893716</v>
      </c>
      <c r="BE234" s="1"/>
      <c r="BF234" s="1"/>
    </row>
    <row r="235" spans="17:58" ht="19.5" customHeight="1">
      <c r="Q235" t="s">
        <v>1454</v>
      </c>
      <c r="R235" t="s">
        <v>1455</v>
      </c>
      <c r="S235" s="32"/>
      <c r="AI235" s="10" t="s">
        <v>1229</v>
      </c>
      <c r="AJ235" s="10" t="s">
        <v>2527</v>
      </c>
      <c r="AK235" s="11" t="s">
        <v>1958</v>
      </c>
      <c r="AL235" s="11" t="s">
        <v>2085</v>
      </c>
      <c r="AM235" s="12">
        <v>0.012608930211202938</v>
      </c>
      <c r="AN235" s="12"/>
      <c r="AO235" s="12"/>
      <c r="AP235" s="12"/>
      <c r="AQ235" s="12"/>
      <c r="AR235" s="12">
        <v>0.012608930211202938</v>
      </c>
      <c r="BA235" s="28" t="s">
        <v>2407</v>
      </c>
      <c r="BB235" s="31">
        <v>967.782053242</v>
      </c>
      <c r="BE235" s="1"/>
      <c r="BF235" s="1"/>
    </row>
    <row r="236" spans="17:58" ht="19.5" customHeight="1">
      <c r="Q236" t="s">
        <v>1456</v>
      </c>
      <c r="R236" t="s">
        <v>1457</v>
      </c>
      <c r="S236" s="32"/>
      <c r="AI236" s="10" t="s">
        <v>1229</v>
      </c>
      <c r="AJ236" s="10" t="s">
        <v>2528</v>
      </c>
      <c r="AK236" s="11" t="s">
        <v>1874</v>
      </c>
      <c r="AL236" s="11" t="s">
        <v>2091</v>
      </c>
      <c r="AM236" s="12">
        <v>9.155805142332415</v>
      </c>
      <c r="AN236" s="12"/>
      <c r="AO236" s="12">
        <v>25.03303790174472</v>
      </c>
      <c r="AP236" s="12"/>
      <c r="AQ236" s="12">
        <v>168.21515505050505</v>
      </c>
      <c r="AR236" s="12">
        <v>202.40399809458216</v>
      </c>
      <c r="BA236" s="28" t="s">
        <v>2409</v>
      </c>
      <c r="BB236" s="31">
        <v>1080.30044894</v>
      </c>
      <c r="BE236" s="1"/>
      <c r="BF236" s="1"/>
    </row>
    <row r="237" spans="17:58" ht="19.5" customHeight="1">
      <c r="Q237" t="s">
        <v>1458</v>
      </c>
      <c r="R237" t="s">
        <v>1459</v>
      </c>
      <c r="S237" s="32"/>
      <c r="AI237" s="10" t="s">
        <v>1231</v>
      </c>
      <c r="AJ237" s="10" t="s">
        <v>2529</v>
      </c>
      <c r="AK237" s="11" t="s">
        <v>1874</v>
      </c>
      <c r="AL237" s="11" t="s">
        <v>2091</v>
      </c>
      <c r="AM237" s="12">
        <v>509.9361210743802</v>
      </c>
      <c r="AN237" s="12">
        <v>42.85296850321396</v>
      </c>
      <c r="AO237" s="12">
        <v>491.39278445821856</v>
      </c>
      <c r="AP237" s="12"/>
      <c r="AQ237" s="12">
        <v>3236.0067804407713</v>
      </c>
      <c r="AR237" s="12">
        <v>4280.188654476584</v>
      </c>
      <c r="BA237" s="28" t="s">
        <v>1416</v>
      </c>
      <c r="BB237" s="31">
        <v>1588.1274134</v>
      </c>
      <c r="BE237" s="1"/>
      <c r="BF237" s="1"/>
    </row>
    <row r="238" spans="17:58" ht="19.5" customHeight="1">
      <c r="Q238" t="s">
        <v>1460</v>
      </c>
      <c r="R238" t="s">
        <v>1461</v>
      </c>
      <c r="S238" s="32"/>
      <c r="AI238" s="10" t="s">
        <v>1231</v>
      </c>
      <c r="AJ238" s="10" t="s">
        <v>2530</v>
      </c>
      <c r="AK238" s="11" t="s">
        <v>1878</v>
      </c>
      <c r="AL238" s="11" t="s">
        <v>2092</v>
      </c>
      <c r="AM238" s="12"/>
      <c r="AN238" s="12">
        <v>78.7635414600551</v>
      </c>
      <c r="AO238" s="12">
        <v>670.2588160009183</v>
      </c>
      <c r="AP238" s="12"/>
      <c r="AQ238" s="12">
        <v>1249.2387397612488</v>
      </c>
      <c r="AR238" s="12">
        <v>1998.2610972222221</v>
      </c>
      <c r="BA238" s="28" t="s">
        <v>1418</v>
      </c>
      <c r="BB238" s="31">
        <v>1448.41019965</v>
      </c>
      <c r="BE238" s="1"/>
      <c r="BF238" s="1"/>
    </row>
    <row r="239" spans="17:58" ht="19.5" customHeight="1">
      <c r="Q239" t="s">
        <v>1462</v>
      </c>
      <c r="R239" t="s">
        <v>1463</v>
      </c>
      <c r="S239" s="32"/>
      <c r="AI239" s="10" t="s">
        <v>1233</v>
      </c>
      <c r="AJ239" s="10" t="s">
        <v>2531</v>
      </c>
      <c r="AK239" s="11" t="s">
        <v>1940</v>
      </c>
      <c r="AL239" s="11" t="s">
        <v>2096</v>
      </c>
      <c r="AM239" s="12"/>
      <c r="AN239" s="12">
        <v>28.03740041322314</v>
      </c>
      <c r="AO239" s="12">
        <v>219.17326620752985</v>
      </c>
      <c r="AP239" s="12"/>
      <c r="AQ239" s="12">
        <v>341.8537089302112</v>
      </c>
      <c r="AR239" s="12">
        <v>589.0643755509642</v>
      </c>
      <c r="BA239" s="28" t="s">
        <v>1420</v>
      </c>
      <c r="BB239" s="31">
        <v>10010.6299346</v>
      </c>
      <c r="BE239" s="1"/>
      <c r="BF239" s="1"/>
    </row>
    <row r="240" spans="17:58" ht="19.5" customHeight="1">
      <c r="Q240" t="s">
        <v>1464</v>
      </c>
      <c r="R240" t="s">
        <v>1465</v>
      </c>
      <c r="S240" s="32"/>
      <c r="AI240" s="10" t="s">
        <v>1233</v>
      </c>
      <c r="AJ240" s="10" t="s">
        <v>2532</v>
      </c>
      <c r="AK240" s="11" t="s">
        <v>1988</v>
      </c>
      <c r="AL240" s="11" t="s">
        <v>2595</v>
      </c>
      <c r="AM240" s="12">
        <v>68.58314561524334</v>
      </c>
      <c r="AN240" s="12">
        <v>19.573520684113866</v>
      </c>
      <c r="AO240" s="12">
        <v>763.9485018595042</v>
      </c>
      <c r="AP240" s="12"/>
      <c r="AQ240" s="12">
        <v>2842.0408360881543</v>
      </c>
      <c r="AR240" s="12">
        <v>3694.1460042470158</v>
      </c>
      <c r="BA240" s="28" t="s">
        <v>1422</v>
      </c>
      <c r="BB240" s="31">
        <v>497.755219128</v>
      </c>
      <c r="BE240" s="1"/>
      <c r="BF240" s="1"/>
    </row>
    <row r="241" spans="17:58" ht="19.5" customHeight="1">
      <c r="Q241" t="s">
        <v>1466</v>
      </c>
      <c r="R241" t="s">
        <v>1467</v>
      </c>
      <c r="S241" s="32"/>
      <c r="AI241" s="10" t="s">
        <v>1235</v>
      </c>
      <c r="AJ241" s="10" t="s">
        <v>2533</v>
      </c>
      <c r="AK241" s="11" t="s">
        <v>1940</v>
      </c>
      <c r="AL241" s="11" t="s">
        <v>2096</v>
      </c>
      <c r="AM241" s="12"/>
      <c r="AN241" s="12"/>
      <c r="AO241" s="12">
        <v>0.1786327134986226</v>
      </c>
      <c r="AP241" s="12"/>
      <c r="AQ241" s="12">
        <v>228.7325601469238</v>
      </c>
      <c r="AR241" s="12">
        <v>228.9111928604224</v>
      </c>
      <c r="BA241" s="28" t="s">
        <v>1424</v>
      </c>
      <c r="BB241" s="31">
        <v>13832.76042</v>
      </c>
      <c r="BE241" s="1"/>
      <c r="BF241" s="1"/>
    </row>
    <row r="242" spans="17:58" ht="19.5" customHeight="1">
      <c r="Q242" t="s">
        <v>1468</v>
      </c>
      <c r="R242" t="s">
        <v>1469</v>
      </c>
      <c r="S242" s="32"/>
      <c r="AI242" s="10" t="s">
        <v>1235</v>
      </c>
      <c r="AJ242" s="10" t="s">
        <v>2534</v>
      </c>
      <c r="AK242" s="11" t="s">
        <v>1883</v>
      </c>
      <c r="AL242" s="11" t="s">
        <v>2097</v>
      </c>
      <c r="AM242" s="12">
        <v>6.611831014692378</v>
      </c>
      <c r="AN242" s="12">
        <v>37.80033544536272</v>
      </c>
      <c r="AO242" s="12">
        <v>444.69814527089073</v>
      </c>
      <c r="AP242" s="12"/>
      <c r="AQ242" s="12">
        <v>943.035005188246</v>
      </c>
      <c r="AR242" s="12">
        <v>1432.1453169191918</v>
      </c>
      <c r="BA242" s="28" t="s">
        <v>1426</v>
      </c>
      <c r="BB242" s="31">
        <v>637.499668257</v>
      </c>
      <c r="BE242" s="1"/>
      <c r="BF242" s="1"/>
    </row>
    <row r="243" spans="17:58" ht="19.5" customHeight="1">
      <c r="Q243" t="s">
        <v>1470</v>
      </c>
      <c r="R243" t="s">
        <v>1471</v>
      </c>
      <c r="S243" s="32"/>
      <c r="AI243" s="10" t="s">
        <v>1235</v>
      </c>
      <c r="AJ243" s="10" t="s">
        <v>2535</v>
      </c>
      <c r="AK243" s="11" t="s">
        <v>1882</v>
      </c>
      <c r="AL243" s="11" t="s">
        <v>2098</v>
      </c>
      <c r="AM243" s="12"/>
      <c r="AN243" s="12">
        <v>15.57419370982553</v>
      </c>
      <c r="AO243" s="12">
        <v>250.25776962809917</v>
      </c>
      <c r="AP243" s="12"/>
      <c r="AQ243" s="12">
        <v>624.4011867309458</v>
      </c>
      <c r="AR243" s="12">
        <v>890.2331500688706</v>
      </c>
      <c r="BA243" s="28" t="s">
        <v>1428</v>
      </c>
      <c r="BB243" s="31">
        <v>11530.0645449</v>
      </c>
      <c r="BE243" s="1"/>
      <c r="BF243" s="1"/>
    </row>
    <row r="244" spans="17:58" ht="19.5" customHeight="1">
      <c r="Q244" t="s">
        <v>1472</v>
      </c>
      <c r="R244" t="s">
        <v>1473</v>
      </c>
      <c r="S244" s="32"/>
      <c r="AI244" s="10" t="s">
        <v>1235</v>
      </c>
      <c r="AJ244" s="10" t="s">
        <v>2536</v>
      </c>
      <c r="AK244" s="11" t="s">
        <v>1988</v>
      </c>
      <c r="AL244" s="11" t="s">
        <v>2595</v>
      </c>
      <c r="AM244" s="12">
        <v>18.157881703397614</v>
      </c>
      <c r="AN244" s="12">
        <v>83.71961480716254</v>
      </c>
      <c r="AO244" s="12">
        <v>1750.627406221304</v>
      </c>
      <c r="AP244" s="12"/>
      <c r="AQ244" s="12">
        <v>3931.9339644628103</v>
      </c>
      <c r="AR244" s="12">
        <v>5784.4388671946745</v>
      </c>
      <c r="BA244" s="28" t="s">
        <v>1430</v>
      </c>
      <c r="BB244" s="31">
        <v>721.456247466</v>
      </c>
      <c r="BE244" s="1"/>
      <c r="BF244" s="1"/>
    </row>
    <row r="245" spans="17:58" ht="19.5" customHeight="1">
      <c r="Q245" t="s">
        <v>1474</v>
      </c>
      <c r="R245" t="s">
        <v>1475</v>
      </c>
      <c r="S245" s="32"/>
      <c r="AI245" s="10" t="s">
        <v>1237</v>
      </c>
      <c r="AJ245" s="10" t="s">
        <v>2537</v>
      </c>
      <c r="AK245" s="11" t="s">
        <v>1985</v>
      </c>
      <c r="AL245" s="11" t="s">
        <v>2090</v>
      </c>
      <c r="AM245" s="12">
        <v>22.94980220385675</v>
      </c>
      <c r="AN245" s="12">
        <v>15.203416322314048</v>
      </c>
      <c r="AO245" s="12">
        <v>329.1821438705234</v>
      </c>
      <c r="AP245" s="12"/>
      <c r="AQ245" s="12">
        <v>1199.9872632231404</v>
      </c>
      <c r="AR245" s="12">
        <v>1567.3226256198345</v>
      </c>
      <c r="BA245" s="28" t="s">
        <v>1432</v>
      </c>
      <c r="BB245" s="31">
        <v>1340.45004119</v>
      </c>
      <c r="BE245" s="1"/>
      <c r="BF245" s="1"/>
    </row>
    <row r="246" spans="17:58" ht="19.5" customHeight="1">
      <c r="Q246" t="s">
        <v>1476</v>
      </c>
      <c r="R246" t="s">
        <v>1477</v>
      </c>
      <c r="S246" s="32"/>
      <c r="AI246" s="10" t="s">
        <v>1237</v>
      </c>
      <c r="AJ246" s="10" t="s">
        <v>2538</v>
      </c>
      <c r="AK246" s="11" t="s">
        <v>1874</v>
      </c>
      <c r="AL246" s="11" t="s">
        <v>2091</v>
      </c>
      <c r="AM246" s="12">
        <v>386.99146606978877</v>
      </c>
      <c r="AN246" s="12">
        <v>114.14047892561983</v>
      </c>
      <c r="AO246" s="12">
        <v>2318.8971146464646</v>
      </c>
      <c r="AP246" s="12"/>
      <c r="AQ246" s="12">
        <v>6322.453380073462</v>
      </c>
      <c r="AR246" s="12">
        <v>9142.482439715335</v>
      </c>
      <c r="BA246" s="28" t="s">
        <v>1434</v>
      </c>
      <c r="BB246" s="31">
        <v>803.029642012</v>
      </c>
      <c r="BE246" s="1"/>
      <c r="BF246" s="1"/>
    </row>
    <row r="247" spans="17:58" ht="19.5" customHeight="1">
      <c r="Q247" t="s">
        <v>1478</v>
      </c>
      <c r="R247" t="s">
        <v>1479</v>
      </c>
      <c r="S247" s="32"/>
      <c r="AI247" s="10" t="s">
        <v>1237</v>
      </c>
      <c r="AJ247" s="10" t="s">
        <v>2539</v>
      </c>
      <c r="AK247" s="11" t="s">
        <v>1878</v>
      </c>
      <c r="AL247" s="11" t="s">
        <v>2092</v>
      </c>
      <c r="AM247" s="12">
        <v>30.851820523415977</v>
      </c>
      <c r="AN247" s="12">
        <v>42.67722545913683</v>
      </c>
      <c r="AO247" s="12">
        <v>1258.3688434113865</v>
      </c>
      <c r="AP247" s="12"/>
      <c r="AQ247" s="12">
        <v>1967.6953171028465</v>
      </c>
      <c r="AR247" s="12">
        <v>3299.5932064967856</v>
      </c>
      <c r="BA247" s="28" t="s">
        <v>1436</v>
      </c>
      <c r="BB247" s="31">
        <v>13712.1338023</v>
      </c>
      <c r="BE247" s="1"/>
      <c r="BF247" s="1"/>
    </row>
    <row r="248" spans="17:58" ht="19.5" customHeight="1">
      <c r="Q248" t="s">
        <v>1480</v>
      </c>
      <c r="R248" t="s">
        <v>1481</v>
      </c>
      <c r="S248" s="32"/>
      <c r="AI248" s="10" t="s">
        <v>1239</v>
      </c>
      <c r="AJ248" s="10" t="s">
        <v>2540</v>
      </c>
      <c r="AK248" s="11" t="s">
        <v>1942</v>
      </c>
      <c r="AL248" s="11" t="s">
        <v>2101</v>
      </c>
      <c r="AM248" s="12">
        <v>117.7057469237833</v>
      </c>
      <c r="AN248" s="12">
        <v>14.994273438934803</v>
      </c>
      <c r="AO248" s="12">
        <v>163.71020433884297</v>
      </c>
      <c r="AP248" s="12"/>
      <c r="AQ248" s="12">
        <v>2157.277692630854</v>
      </c>
      <c r="AR248" s="12">
        <v>2453.687917332415</v>
      </c>
      <c r="BA248" s="28" t="s">
        <v>1652</v>
      </c>
      <c r="BB248" s="31">
        <v>7016.46306087</v>
      </c>
      <c r="BE248" s="1"/>
      <c r="BF248" s="1"/>
    </row>
    <row r="249" spans="17:58" ht="19.5" customHeight="1">
      <c r="Q249" t="s">
        <v>1482</v>
      </c>
      <c r="R249" t="s">
        <v>1483</v>
      </c>
      <c r="S249" s="32"/>
      <c r="AI249" s="10" t="s">
        <v>1241</v>
      </c>
      <c r="AJ249" s="10" t="s">
        <v>2541</v>
      </c>
      <c r="AK249" s="11" t="s">
        <v>1882</v>
      </c>
      <c r="AL249" s="11" t="s">
        <v>2098</v>
      </c>
      <c r="AM249" s="12">
        <v>42.73097754820937</v>
      </c>
      <c r="AN249" s="12">
        <v>1416.1854328971533</v>
      </c>
      <c r="AO249" s="12">
        <v>7041.662467722681</v>
      </c>
      <c r="AP249" s="12"/>
      <c r="AQ249" s="12">
        <v>11804.378119628098</v>
      </c>
      <c r="AR249" s="12">
        <v>20304.956997796144</v>
      </c>
      <c r="BA249" s="28" t="s">
        <v>1653</v>
      </c>
      <c r="BB249" s="31">
        <v>74.0276962182</v>
      </c>
      <c r="BE249" s="1"/>
      <c r="BF249" s="1"/>
    </row>
    <row r="250" spans="17:58" ht="19.5" customHeight="1">
      <c r="Q250" t="s">
        <v>1484</v>
      </c>
      <c r="R250" t="s">
        <v>1485</v>
      </c>
      <c r="S250" s="32"/>
      <c r="AI250" s="10" t="s">
        <v>1241</v>
      </c>
      <c r="AJ250" s="10" t="s">
        <v>2542</v>
      </c>
      <c r="AK250" s="11" t="s">
        <v>1988</v>
      </c>
      <c r="AL250" s="11" t="s">
        <v>2595</v>
      </c>
      <c r="AM250" s="12">
        <v>6.814290495867769</v>
      </c>
      <c r="AN250" s="12">
        <v>36.619857300275484</v>
      </c>
      <c r="AO250" s="12">
        <v>480.29374825528004</v>
      </c>
      <c r="AP250" s="12"/>
      <c r="AQ250" s="12">
        <v>545.3754962121212</v>
      </c>
      <c r="AR250" s="12">
        <v>1069.1033922635445</v>
      </c>
      <c r="BA250" s="28" t="s">
        <v>1654</v>
      </c>
      <c r="BB250" s="31">
        <v>146.22440774</v>
      </c>
      <c r="BE250" s="1"/>
      <c r="BF250" s="1"/>
    </row>
    <row r="251" spans="17:58" ht="19.5" customHeight="1">
      <c r="Q251" t="s">
        <v>1486</v>
      </c>
      <c r="R251" t="s">
        <v>1487</v>
      </c>
      <c r="S251" s="32"/>
      <c r="AI251" s="10" t="s">
        <v>1241</v>
      </c>
      <c r="AJ251" s="10" t="s">
        <v>2543</v>
      </c>
      <c r="AK251" s="11" t="s">
        <v>1976</v>
      </c>
      <c r="AL251" s="11" t="s">
        <v>555</v>
      </c>
      <c r="AM251" s="12"/>
      <c r="AN251" s="12"/>
      <c r="AO251" s="12"/>
      <c r="AP251" s="12"/>
      <c r="AQ251" s="12">
        <v>267.73467364554637</v>
      </c>
      <c r="AR251" s="12">
        <v>267.73467364554637</v>
      </c>
      <c r="BA251" s="28" t="s">
        <v>1655</v>
      </c>
      <c r="BB251" s="31">
        <v>850.416881617</v>
      </c>
      <c r="BE251" s="1"/>
      <c r="BF251" s="1"/>
    </row>
    <row r="252" spans="17:58" ht="19.5" customHeight="1">
      <c r="Q252" t="s">
        <v>1488</v>
      </c>
      <c r="R252" t="s">
        <v>1489</v>
      </c>
      <c r="S252" s="32"/>
      <c r="AI252" s="10" t="s">
        <v>1241</v>
      </c>
      <c r="AJ252" s="10" t="s">
        <v>2544</v>
      </c>
      <c r="AK252" s="11" t="s">
        <v>1890</v>
      </c>
      <c r="AL252" s="11" t="s">
        <v>556</v>
      </c>
      <c r="AM252" s="12"/>
      <c r="AN252" s="12">
        <v>150.01364717630852</v>
      </c>
      <c r="AO252" s="12">
        <v>3169.6224527548206</v>
      </c>
      <c r="AP252" s="12"/>
      <c r="AQ252" s="12">
        <v>570.20454956382</v>
      </c>
      <c r="AR252" s="12">
        <v>3889.840649494949</v>
      </c>
      <c r="BA252" s="28" t="s">
        <v>1656</v>
      </c>
      <c r="BB252" s="31">
        <v>1223.84648639</v>
      </c>
      <c r="BE252" s="1"/>
      <c r="BF252" s="1"/>
    </row>
    <row r="253" spans="17:58" ht="19.5" customHeight="1">
      <c r="Q253" t="s">
        <v>1490</v>
      </c>
      <c r="R253" t="s">
        <v>1491</v>
      </c>
      <c r="S253" s="32"/>
      <c r="AI253" s="10" t="s">
        <v>1243</v>
      </c>
      <c r="AJ253" s="10" t="s">
        <v>2545</v>
      </c>
      <c r="AK253" s="11" t="s">
        <v>1882</v>
      </c>
      <c r="AL253" s="11" t="s">
        <v>2098</v>
      </c>
      <c r="AM253" s="12">
        <v>5.332813820018365</v>
      </c>
      <c r="AN253" s="12">
        <v>52.44241184573003</v>
      </c>
      <c r="AO253" s="12">
        <v>63.951445569329664</v>
      </c>
      <c r="AP253" s="12"/>
      <c r="AQ253" s="12">
        <v>677.4889722451791</v>
      </c>
      <c r="AR253" s="12">
        <v>799.2156434802571</v>
      </c>
      <c r="BA253" s="28" t="s">
        <v>1657</v>
      </c>
      <c r="BB253" s="31">
        <v>13589.4326235</v>
      </c>
      <c r="BE253" s="1"/>
      <c r="BF253" s="1"/>
    </row>
    <row r="254" spans="17:58" ht="19.5" customHeight="1">
      <c r="Q254" t="s">
        <v>1492</v>
      </c>
      <c r="R254" t="s">
        <v>1493</v>
      </c>
      <c r="S254" s="32"/>
      <c r="AI254" s="10" t="s">
        <v>1245</v>
      </c>
      <c r="AJ254" s="10" t="s">
        <v>2546</v>
      </c>
      <c r="AK254" s="11" t="s">
        <v>1939</v>
      </c>
      <c r="AL254" s="11" t="s">
        <v>2099</v>
      </c>
      <c r="AM254" s="12">
        <v>33.07074859963269</v>
      </c>
      <c r="AN254" s="12">
        <v>7.707888521579431</v>
      </c>
      <c r="AO254" s="12">
        <v>225.88192559687786</v>
      </c>
      <c r="AP254" s="12"/>
      <c r="AQ254" s="12">
        <v>1726.616392470156</v>
      </c>
      <c r="AR254" s="12">
        <v>1993.276955188246</v>
      </c>
      <c r="BA254" s="28" t="s">
        <v>1365</v>
      </c>
      <c r="BB254" s="31">
        <v>6497.42265445</v>
      </c>
      <c r="BE254" s="1"/>
      <c r="BF254" s="1"/>
    </row>
    <row r="255" spans="17:58" ht="19.5" customHeight="1">
      <c r="Q255" t="s">
        <v>1494</v>
      </c>
      <c r="R255" t="s">
        <v>1495</v>
      </c>
      <c r="S255" s="32"/>
      <c r="AI255" s="10" t="s">
        <v>1245</v>
      </c>
      <c r="AJ255" s="10" t="s">
        <v>2547</v>
      </c>
      <c r="AK255" s="11" t="s">
        <v>1987</v>
      </c>
      <c r="AL255" s="11" t="s">
        <v>2100</v>
      </c>
      <c r="AM255" s="12">
        <v>87.03342082185492</v>
      </c>
      <c r="AN255" s="12">
        <v>140.42614855371903</v>
      </c>
      <c r="AO255" s="12">
        <v>678.2517785353535</v>
      </c>
      <c r="AP255" s="12"/>
      <c r="AQ255" s="12">
        <v>3599.244664921947</v>
      </c>
      <c r="AR255" s="12">
        <v>4504.956012832874</v>
      </c>
      <c r="BA255" s="28" t="s">
        <v>1366</v>
      </c>
      <c r="BB255" s="31">
        <v>3580.15780169</v>
      </c>
      <c r="BE255" s="1"/>
      <c r="BF255" s="1"/>
    </row>
    <row r="256" spans="17:58" ht="19.5" customHeight="1">
      <c r="Q256" t="s">
        <v>1496</v>
      </c>
      <c r="R256" t="s">
        <v>1497</v>
      </c>
      <c r="S256" s="32"/>
      <c r="AI256" s="10" t="s">
        <v>1245</v>
      </c>
      <c r="AJ256" s="10" t="s">
        <v>2548</v>
      </c>
      <c r="AK256" s="11" t="s">
        <v>1942</v>
      </c>
      <c r="AL256" s="11" t="s">
        <v>2101</v>
      </c>
      <c r="AM256" s="12">
        <v>52.90972623966942</v>
      </c>
      <c r="AN256" s="12">
        <v>26.176172337006427</v>
      </c>
      <c r="AO256" s="12">
        <v>277.6796950642792</v>
      </c>
      <c r="AP256" s="12"/>
      <c r="AQ256" s="12">
        <v>2614.8590265151515</v>
      </c>
      <c r="AR256" s="12">
        <v>2971.6246201561066</v>
      </c>
      <c r="BA256" s="28" t="s">
        <v>1658</v>
      </c>
      <c r="BB256" s="31">
        <v>4195.10938204</v>
      </c>
      <c r="BE256" s="1"/>
      <c r="BF256" s="1"/>
    </row>
    <row r="257" spans="17:58" ht="19.5" customHeight="1">
      <c r="Q257" t="s">
        <v>1498</v>
      </c>
      <c r="R257" t="s">
        <v>1499</v>
      </c>
      <c r="S257" s="32"/>
      <c r="AI257" s="10" t="s">
        <v>1247</v>
      </c>
      <c r="AJ257" s="10" t="s">
        <v>2549</v>
      </c>
      <c r="AK257" s="11" t="s">
        <v>1878</v>
      </c>
      <c r="AL257" s="11" t="s">
        <v>2092</v>
      </c>
      <c r="AM257" s="12">
        <v>9.772822612488522</v>
      </c>
      <c r="AN257" s="12"/>
      <c r="AO257" s="12"/>
      <c r="AP257" s="12"/>
      <c r="AQ257" s="12">
        <v>182.691013292011</v>
      </c>
      <c r="AR257" s="12">
        <v>192.46383590449952</v>
      </c>
      <c r="BA257" s="28" t="s">
        <v>1659</v>
      </c>
      <c r="BB257" s="31">
        <v>803.001932947</v>
      </c>
      <c r="BE257" s="1"/>
      <c r="BF257" s="1"/>
    </row>
    <row r="258" spans="17:58" ht="19.5" customHeight="1">
      <c r="Q258" t="s">
        <v>1500</v>
      </c>
      <c r="R258" t="s">
        <v>1501</v>
      </c>
      <c r="S258" s="32"/>
      <c r="AI258" s="10" t="s">
        <v>1247</v>
      </c>
      <c r="AJ258" s="10" t="s">
        <v>2550</v>
      </c>
      <c r="AK258" s="11" t="s">
        <v>1940</v>
      </c>
      <c r="AL258" s="11" t="s">
        <v>2096</v>
      </c>
      <c r="AM258" s="12">
        <v>49.20786542699724</v>
      </c>
      <c r="AN258" s="12">
        <v>182.3281441460055</v>
      </c>
      <c r="AO258" s="12">
        <v>194.77812520661155</v>
      </c>
      <c r="AP258" s="12"/>
      <c r="AQ258" s="12">
        <v>1222.767508838384</v>
      </c>
      <c r="AR258" s="12">
        <v>1649.0816436179982</v>
      </c>
      <c r="BA258" s="28" t="s">
        <v>1660</v>
      </c>
      <c r="BB258" s="31">
        <v>952.303322598</v>
      </c>
      <c r="BE258" s="1"/>
      <c r="BF258" s="1"/>
    </row>
    <row r="259" spans="17:58" ht="19.5" customHeight="1">
      <c r="Q259" t="s">
        <v>1502</v>
      </c>
      <c r="R259" t="s">
        <v>1503</v>
      </c>
      <c r="S259" s="32"/>
      <c r="AI259" s="10" t="s">
        <v>1247</v>
      </c>
      <c r="AJ259" s="10" t="s">
        <v>2551</v>
      </c>
      <c r="AK259" s="11" t="s">
        <v>1988</v>
      </c>
      <c r="AL259" s="11" t="s">
        <v>2595</v>
      </c>
      <c r="AM259" s="12"/>
      <c r="AN259" s="12"/>
      <c r="AO259" s="12"/>
      <c r="AP259" s="12"/>
      <c r="AQ259" s="12">
        <v>9.345844100091828</v>
      </c>
      <c r="AR259" s="12">
        <v>9.345844100091828</v>
      </c>
      <c r="BA259" s="28" t="s">
        <v>1661</v>
      </c>
      <c r="BB259" s="31">
        <v>847.002269409</v>
      </c>
      <c r="BE259" s="1"/>
      <c r="BF259" s="1"/>
    </row>
    <row r="260" spans="17:58" ht="19.5" customHeight="1">
      <c r="Q260" t="s">
        <v>1504</v>
      </c>
      <c r="R260" t="s">
        <v>1505</v>
      </c>
      <c r="S260" s="32"/>
      <c r="AI260" s="10" t="s">
        <v>1249</v>
      </c>
      <c r="AJ260" s="10" t="s">
        <v>2552</v>
      </c>
      <c r="AK260" s="11" t="s">
        <v>1882</v>
      </c>
      <c r="AL260" s="11" t="s">
        <v>2098</v>
      </c>
      <c r="AM260" s="12"/>
      <c r="AN260" s="12"/>
      <c r="AO260" s="12">
        <v>3.390674265381084</v>
      </c>
      <c r="AP260" s="12"/>
      <c r="AQ260" s="12">
        <v>20.345149265381085</v>
      </c>
      <c r="AR260" s="12">
        <v>23.73582353076217</v>
      </c>
      <c r="BA260" s="28" t="s">
        <v>1438</v>
      </c>
      <c r="BB260" s="31">
        <v>17713.8153464</v>
      </c>
      <c r="BE260" s="1"/>
      <c r="BF260" s="1"/>
    </row>
    <row r="261" spans="17:58" ht="19.5" customHeight="1">
      <c r="Q261" t="s">
        <v>1506</v>
      </c>
      <c r="R261" t="s">
        <v>1507</v>
      </c>
      <c r="S261" s="32"/>
      <c r="AI261" s="10" t="s">
        <v>1249</v>
      </c>
      <c r="AJ261" s="10" t="s">
        <v>2553</v>
      </c>
      <c r="AK261" s="11" t="s">
        <v>1988</v>
      </c>
      <c r="AL261" s="11" t="s">
        <v>2595</v>
      </c>
      <c r="AM261" s="12"/>
      <c r="AN261" s="12">
        <v>91.22103441230487</v>
      </c>
      <c r="AO261" s="12">
        <v>465.83427649219465</v>
      </c>
      <c r="AP261" s="12"/>
      <c r="AQ261" s="12">
        <v>1651.3997674471993</v>
      </c>
      <c r="AR261" s="12">
        <v>2208.455078351699</v>
      </c>
      <c r="BA261" s="28" t="s">
        <v>1440</v>
      </c>
      <c r="BB261" s="31">
        <v>13279.8731525</v>
      </c>
      <c r="BE261" s="1"/>
      <c r="BF261" s="1"/>
    </row>
    <row r="262" spans="17:58" ht="19.5" customHeight="1">
      <c r="Q262" t="s">
        <v>1508</v>
      </c>
      <c r="R262" t="s">
        <v>1509</v>
      </c>
      <c r="S262" s="32"/>
      <c r="AI262" s="10" t="s">
        <v>1249</v>
      </c>
      <c r="AJ262" s="10" t="s">
        <v>2554</v>
      </c>
      <c r="AK262" s="11" t="s">
        <v>1939</v>
      </c>
      <c r="AL262" s="11" t="s">
        <v>2099</v>
      </c>
      <c r="AM262" s="12">
        <v>184.53582672176307</v>
      </c>
      <c r="AN262" s="12">
        <v>93.34872963728192</v>
      </c>
      <c r="AO262" s="12">
        <v>1706.9776724747476</v>
      </c>
      <c r="AP262" s="12"/>
      <c r="AQ262" s="12">
        <v>3220.639950665748</v>
      </c>
      <c r="AR262" s="12">
        <v>5205.502179499541</v>
      </c>
      <c r="BA262" s="28" t="s">
        <v>1442</v>
      </c>
      <c r="BB262" s="31">
        <v>595.598149216</v>
      </c>
      <c r="BE262" s="1"/>
      <c r="BF262" s="1"/>
    </row>
    <row r="263" spans="17:58" ht="19.5" customHeight="1">
      <c r="Q263" t="s">
        <v>1512</v>
      </c>
      <c r="R263" t="s">
        <v>1513</v>
      </c>
      <c r="S263" s="32"/>
      <c r="AI263" s="10" t="s">
        <v>1249</v>
      </c>
      <c r="AJ263" s="10" t="s">
        <v>2555</v>
      </c>
      <c r="AK263" s="11" t="s">
        <v>1942</v>
      </c>
      <c r="AL263" s="11" t="s">
        <v>2101</v>
      </c>
      <c r="AM263" s="12">
        <v>550.5649816804408</v>
      </c>
      <c r="AN263" s="12">
        <v>490.78068471074374</v>
      </c>
      <c r="AO263" s="12">
        <v>1545.8107757575758</v>
      </c>
      <c r="AP263" s="12"/>
      <c r="AQ263" s="12">
        <v>3957.061083838384</v>
      </c>
      <c r="AR263" s="12">
        <v>6544.217525987144</v>
      </c>
      <c r="BA263" s="28" t="s">
        <v>1444</v>
      </c>
      <c r="BB263" s="31">
        <v>621.046646059</v>
      </c>
      <c r="BE263" s="1"/>
      <c r="BF263" s="1"/>
    </row>
    <row r="264" spans="17:58" ht="19.5" customHeight="1">
      <c r="Q264" t="s">
        <v>1510</v>
      </c>
      <c r="R264" t="s">
        <v>1511</v>
      </c>
      <c r="S264" s="32"/>
      <c r="AI264" s="10" t="s">
        <v>1251</v>
      </c>
      <c r="AJ264" s="10" t="s">
        <v>2556</v>
      </c>
      <c r="AK264" s="11" t="s">
        <v>1877</v>
      </c>
      <c r="AL264" s="11" t="s">
        <v>2086</v>
      </c>
      <c r="AM264" s="12">
        <v>3157.5377613406795</v>
      </c>
      <c r="AN264" s="12">
        <v>372.41259651056015</v>
      </c>
      <c r="AO264" s="12">
        <v>3088.4022176078975</v>
      </c>
      <c r="AP264" s="12">
        <v>10.99975142332415</v>
      </c>
      <c r="AQ264" s="12">
        <v>1857.6251579889806</v>
      </c>
      <c r="AR264" s="12">
        <v>8486.977484871442</v>
      </c>
      <c r="BA264" s="28" t="s">
        <v>1446</v>
      </c>
      <c r="BB264" s="31">
        <v>917.124388078</v>
      </c>
      <c r="BE264" s="1"/>
      <c r="BF264" s="1"/>
    </row>
    <row r="265" spans="17:58" ht="19.5" customHeight="1">
      <c r="Q265" t="s">
        <v>1514</v>
      </c>
      <c r="R265" t="s">
        <v>1515</v>
      </c>
      <c r="S265" s="32"/>
      <c r="AI265" s="10" t="s">
        <v>1251</v>
      </c>
      <c r="AJ265" s="10" t="s">
        <v>2557</v>
      </c>
      <c r="AK265" s="11" t="s">
        <v>1879</v>
      </c>
      <c r="AL265" s="11" t="s">
        <v>2094</v>
      </c>
      <c r="AM265" s="12">
        <v>1083.518381060606</v>
      </c>
      <c r="AN265" s="12">
        <v>175.3516260560147</v>
      </c>
      <c r="AO265" s="12">
        <v>1084.9259176538108</v>
      </c>
      <c r="AP265" s="12"/>
      <c r="AQ265" s="12">
        <v>2707.4467200183653</v>
      </c>
      <c r="AR265" s="12">
        <v>5051.242644788797</v>
      </c>
      <c r="BA265" s="28" t="s">
        <v>1448</v>
      </c>
      <c r="BB265" s="31">
        <v>21874.5858268</v>
      </c>
      <c r="BE265" s="1"/>
      <c r="BF265" s="1"/>
    </row>
    <row r="266" spans="17:58" ht="19.5" customHeight="1">
      <c r="Q266" t="s">
        <v>1516</v>
      </c>
      <c r="R266" t="s">
        <v>1517</v>
      </c>
      <c r="S266" s="32"/>
      <c r="AI266" s="10" t="s">
        <v>1251</v>
      </c>
      <c r="AJ266" s="10" t="s">
        <v>2558</v>
      </c>
      <c r="AK266" s="11" t="s">
        <v>1940</v>
      </c>
      <c r="AL266" s="11" t="s">
        <v>2096</v>
      </c>
      <c r="AM266" s="12">
        <v>213.29647075298442</v>
      </c>
      <c r="AN266" s="12"/>
      <c r="AO266" s="12">
        <v>114.77102936179982</v>
      </c>
      <c r="AP266" s="12"/>
      <c r="AQ266" s="12">
        <v>493.9098565197429</v>
      </c>
      <c r="AR266" s="12">
        <v>821.9773566345272</v>
      </c>
      <c r="BA266" s="28" t="s">
        <v>1450</v>
      </c>
      <c r="BB266" s="31">
        <v>23675.4035634</v>
      </c>
      <c r="BE266" s="1"/>
      <c r="BF266" s="1"/>
    </row>
    <row r="267" spans="17:58" ht="19.5" customHeight="1">
      <c r="Q267" t="s">
        <v>1518</v>
      </c>
      <c r="R267" t="s">
        <v>1519</v>
      </c>
      <c r="S267" s="32"/>
      <c r="AI267" s="10" t="s">
        <v>1253</v>
      </c>
      <c r="AJ267" s="10" t="s">
        <v>2559</v>
      </c>
      <c r="AK267" s="11" t="s">
        <v>1877</v>
      </c>
      <c r="AL267" s="11" t="s">
        <v>2086</v>
      </c>
      <c r="AM267" s="12">
        <v>82.6566356060606</v>
      </c>
      <c r="AN267" s="12">
        <v>229.19772011019282</v>
      </c>
      <c r="AO267" s="12">
        <v>977.255113865932</v>
      </c>
      <c r="AP267" s="12">
        <v>7.0315863865932045</v>
      </c>
      <c r="AQ267" s="12">
        <v>3524.0448901285586</v>
      </c>
      <c r="AR267" s="12">
        <v>4820.185946097337</v>
      </c>
      <c r="BA267" s="28" t="s">
        <v>1452</v>
      </c>
      <c r="BB267" s="31">
        <v>18327.6485524</v>
      </c>
      <c r="BE267" s="1"/>
      <c r="BF267" s="1"/>
    </row>
    <row r="268" spans="17:58" ht="19.5" customHeight="1">
      <c r="Q268" t="s">
        <v>1520</v>
      </c>
      <c r="R268" t="s">
        <v>1521</v>
      </c>
      <c r="S268" s="32"/>
      <c r="AI268" s="10" t="s">
        <v>1253</v>
      </c>
      <c r="AJ268" s="10" t="s">
        <v>2560</v>
      </c>
      <c r="AK268" s="11" t="s">
        <v>1875</v>
      </c>
      <c r="AL268" s="11" t="s">
        <v>2087</v>
      </c>
      <c r="AM268" s="12"/>
      <c r="AN268" s="12">
        <v>80.28990911386593</v>
      </c>
      <c r="AO268" s="12">
        <v>506.31639432966017</v>
      </c>
      <c r="AP268" s="12">
        <v>52.927472497704315</v>
      </c>
      <c r="AQ268" s="12">
        <v>1637.4962742424243</v>
      </c>
      <c r="AR268" s="12">
        <v>2277.0300501836546</v>
      </c>
      <c r="BA268" s="28" t="s">
        <v>1454</v>
      </c>
      <c r="BB268" s="31">
        <v>691.115823114</v>
      </c>
      <c r="BE268" s="1"/>
      <c r="BF268" s="1"/>
    </row>
    <row r="269" spans="17:58" ht="19.5" customHeight="1">
      <c r="Q269" t="s">
        <v>1522</v>
      </c>
      <c r="R269" t="s">
        <v>1523</v>
      </c>
      <c r="S269" s="32"/>
      <c r="AI269" s="10" t="s">
        <v>1253</v>
      </c>
      <c r="AJ269" s="10" t="s">
        <v>2561</v>
      </c>
      <c r="AK269" s="11" t="s">
        <v>1985</v>
      </c>
      <c r="AL269" s="11" t="s">
        <v>2090</v>
      </c>
      <c r="AM269" s="12">
        <v>6.249522933884297</v>
      </c>
      <c r="AN269" s="12">
        <v>27.44356042240588</v>
      </c>
      <c r="AO269" s="12">
        <v>462.7848976124885</v>
      </c>
      <c r="AP269" s="12">
        <v>55.0533297979798</v>
      </c>
      <c r="AQ269" s="12">
        <v>3296.908098324151</v>
      </c>
      <c r="AR269" s="12">
        <v>3848.4394090909095</v>
      </c>
      <c r="BA269" s="28" t="s">
        <v>1456</v>
      </c>
      <c r="BB269" s="31">
        <v>14712.4713203</v>
      </c>
      <c r="BE269" s="1"/>
      <c r="BF269" s="1"/>
    </row>
    <row r="270" spans="17:58" ht="19.5" customHeight="1">
      <c r="Q270" t="s">
        <v>1524</v>
      </c>
      <c r="R270" t="s">
        <v>1525</v>
      </c>
      <c r="S270" s="32"/>
      <c r="AI270" s="10" t="s">
        <v>1255</v>
      </c>
      <c r="AJ270" s="10" t="s">
        <v>2562</v>
      </c>
      <c r="AK270" s="11" t="s">
        <v>1987</v>
      </c>
      <c r="AL270" s="11" t="s">
        <v>2100</v>
      </c>
      <c r="AM270" s="12">
        <v>331.4394498852158</v>
      </c>
      <c r="AN270" s="12"/>
      <c r="AO270" s="12">
        <v>24.540233425160697</v>
      </c>
      <c r="AP270" s="12"/>
      <c r="AQ270" s="12">
        <v>401.4844599632691</v>
      </c>
      <c r="AR270" s="12">
        <v>757.4641432736456</v>
      </c>
      <c r="BA270" s="28" t="s">
        <v>1458</v>
      </c>
      <c r="BB270" s="31">
        <v>773.830110497</v>
      </c>
      <c r="BE270" s="1"/>
      <c r="BF270" s="1"/>
    </row>
    <row r="271" spans="17:58" ht="19.5" customHeight="1">
      <c r="Q271" t="s">
        <v>1526</v>
      </c>
      <c r="R271" t="s">
        <v>1527</v>
      </c>
      <c r="S271" s="32"/>
      <c r="AI271" s="10" t="s">
        <v>1255</v>
      </c>
      <c r="AJ271" s="10" t="s">
        <v>2563</v>
      </c>
      <c r="AK271" s="11" t="s">
        <v>1942</v>
      </c>
      <c r="AL271" s="11" t="s">
        <v>2101</v>
      </c>
      <c r="AM271" s="12">
        <v>135.65044931129475</v>
      </c>
      <c r="AN271" s="12"/>
      <c r="AO271" s="12">
        <v>105.84092167125804</v>
      </c>
      <c r="AP271" s="12"/>
      <c r="AQ271" s="12">
        <v>281.8795520661157</v>
      </c>
      <c r="AR271" s="12">
        <v>523.3709230486685</v>
      </c>
      <c r="BA271" s="28" t="s">
        <v>1460</v>
      </c>
      <c r="BB271" s="31">
        <v>1002.00456866</v>
      </c>
      <c r="BE271" s="1"/>
      <c r="BF271" s="1"/>
    </row>
    <row r="272" spans="17:58" ht="19.5" customHeight="1">
      <c r="Q272" t="s">
        <v>1528</v>
      </c>
      <c r="R272" t="s">
        <v>1529</v>
      </c>
      <c r="S272" s="32"/>
      <c r="AI272" s="10" t="s">
        <v>1257</v>
      </c>
      <c r="AJ272" s="10" t="s">
        <v>2564</v>
      </c>
      <c r="AK272" s="11" t="s">
        <v>1940</v>
      </c>
      <c r="AL272" s="11" t="s">
        <v>2096</v>
      </c>
      <c r="AM272" s="12"/>
      <c r="AN272" s="12">
        <v>33.966819605142334</v>
      </c>
      <c r="AO272" s="12">
        <v>93.79609731404959</v>
      </c>
      <c r="AP272" s="12"/>
      <c r="AQ272" s="12">
        <v>267.62977731864095</v>
      </c>
      <c r="AR272" s="12">
        <v>395.39269423783287</v>
      </c>
      <c r="BA272" s="28" t="s">
        <v>1462</v>
      </c>
      <c r="BB272" s="31">
        <v>982.808388841</v>
      </c>
      <c r="BE272" s="1"/>
      <c r="BF272" s="1"/>
    </row>
    <row r="273" spans="17:58" ht="19.5" customHeight="1">
      <c r="Q273" t="s">
        <v>1530</v>
      </c>
      <c r="R273" t="s">
        <v>1531</v>
      </c>
      <c r="S273" s="32"/>
      <c r="AI273" s="10" t="s">
        <v>1259</v>
      </c>
      <c r="AJ273" s="10" t="s">
        <v>2565</v>
      </c>
      <c r="AK273" s="11" t="s">
        <v>1879</v>
      </c>
      <c r="AL273" s="11" t="s">
        <v>2094</v>
      </c>
      <c r="AM273" s="12">
        <v>104.7251918503214</v>
      </c>
      <c r="AN273" s="12">
        <v>499.2760507116621</v>
      </c>
      <c r="AO273" s="12">
        <v>3181.326438797061</v>
      </c>
      <c r="AP273" s="12"/>
      <c r="AQ273" s="12">
        <v>4767.274760353535</v>
      </c>
      <c r="AR273" s="12">
        <v>8552.602441712581</v>
      </c>
      <c r="BA273" s="28" t="s">
        <v>1464</v>
      </c>
      <c r="BB273" s="31">
        <v>1564.42893021</v>
      </c>
      <c r="BE273" s="1"/>
      <c r="BF273" s="1"/>
    </row>
    <row r="274" spans="17:58" ht="19.5" customHeight="1">
      <c r="Q274" t="s">
        <v>1532</v>
      </c>
      <c r="R274" t="s">
        <v>1533</v>
      </c>
      <c r="S274" s="32"/>
      <c r="AI274" s="10" t="s">
        <v>1259</v>
      </c>
      <c r="AJ274" s="10" t="s">
        <v>2566</v>
      </c>
      <c r="AK274" s="11" t="s">
        <v>1941</v>
      </c>
      <c r="AL274" s="11" t="s">
        <v>2095</v>
      </c>
      <c r="AM274" s="12">
        <v>10.679643686868687</v>
      </c>
      <c r="AN274" s="12">
        <v>794.674468067034</v>
      </c>
      <c r="AO274" s="12">
        <v>5190.546110560147</v>
      </c>
      <c r="AP274" s="12">
        <v>33.14069536271809</v>
      </c>
      <c r="AQ274" s="12">
        <v>8732.74676322314</v>
      </c>
      <c r="AR274" s="12">
        <v>14761.787680899908</v>
      </c>
      <c r="BA274" s="28" t="s">
        <v>1466</v>
      </c>
      <c r="BB274" s="31">
        <v>15363.9744335</v>
      </c>
      <c r="BE274" s="1"/>
      <c r="BF274" s="1"/>
    </row>
    <row r="275" spans="17:58" ht="19.5" customHeight="1">
      <c r="Q275" t="s">
        <v>1534</v>
      </c>
      <c r="R275" t="s">
        <v>1535</v>
      </c>
      <c r="S275" s="32"/>
      <c r="AI275" s="10" t="s">
        <v>1259</v>
      </c>
      <c r="AJ275" s="10" t="s">
        <v>2567</v>
      </c>
      <c r="AK275" s="11" t="s">
        <v>1940</v>
      </c>
      <c r="AL275" s="11" t="s">
        <v>2096</v>
      </c>
      <c r="AM275" s="12">
        <v>346.2560289715335</v>
      </c>
      <c r="AN275" s="12">
        <v>1426.1247671717172</v>
      </c>
      <c r="AO275" s="12">
        <v>4830.720491230486</v>
      </c>
      <c r="AP275" s="12"/>
      <c r="AQ275" s="12">
        <v>5919.941445431588</v>
      </c>
      <c r="AR275" s="12">
        <v>12523.042732805325</v>
      </c>
      <c r="BA275" s="28" t="s">
        <v>1468</v>
      </c>
      <c r="BB275" s="31">
        <v>22900.5780775</v>
      </c>
      <c r="BE275" s="1"/>
      <c r="BF275" s="1"/>
    </row>
    <row r="276" spans="17:58" ht="19.5" customHeight="1">
      <c r="Q276" t="s">
        <v>1536</v>
      </c>
      <c r="R276" t="s">
        <v>1537</v>
      </c>
      <c r="S276" s="32"/>
      <c r="AI276" s="10" t="s">
        <v>1259</v>
      </c>
      <c r="AJ276" s="10" t="s">
        <v>2568</v>
      </c>
      <c r="AK276" s="11" t="s">
        <v>1883</v>
      </c>
      <c r="AL276" s="11" t="s">
        <v>2097</v>
      </c>
      <c r="AM276" s="12"/>
      <c r="AN276" s="12">
        <v>756.2656245408632</v>
      </c>
      <c r="AO276" s="12">
        <v>2197.3344229109275</v>
      </c>
      <c r="AP276" s="12"/>
      <c r="AQ276" s="12">
        <v>1504.8147155417814</v>
      </c>
      <c r="AR276" s="12">
        <v>4458.414762993572</v>
      </c>
      <c r="BA276" s="28" t="s">
        <v>1470</v>
      </c>
      <c r="BB276" s="31">
        <v>791.965823383</v>
      </c>
      <c r="BE276" s="1"/>
      <c r="BF276" s="1"/>
    </row>
    <row r="277" spans="17:58" ht="19.5" customHeight="1">
      <c r="Q277" t="s">
        <v>1538</v>
      </c>
      <c r="R277" t="s">
        <v>1539</v>
      </c>
      <c r="S277" s="32"/>
      <c r="AI277" s="10" t="s">
        <v>1261</v>
      </c>
      <c r="AJ277" s="10" t="s">
        <v>2569</v>
      </c>
      <c r="AK277" s="11" t="s">
        <v>1939</v>
      </c>
      <c r="AL277" s="11" t="s">
        <v>2099</v>
      </c>
      <c r="AM277" s="12">
        <v>83.48661441689623</v>
      </c>
      <c r="AN277" s="12"/>
      <c r="AO277" s="12">
        <v>149.59591476124885</v>
      </c>
      <c r="AP277" s="12"/>
      <c r="AQ277" s="12">
        <v>585.2561886134068</v>
      </c>
      <c r="AR277" s="12">
        <v>818.338717791552</v>
      </c>
      <c r="BA277" s="28" t="s">
        <v>1472</v>
      </c>
      <c r="BB277" s="31">
        <v>536.315470018</v>
      </c>
      <c r="BE277" s="1"/>
      <c r="BF277" s="1"/>
    </row>
    <row r="278" spans="17:58" ht="19.5" customHeight="1">
      <c r="Q278" t="s">
        <v>1540</v>
      </c>
      <c r="R278" t="s">
        <v>1541</v>
      </c>
      <c r="S278" s="32"/>
      <c r="AI278" s="10" t="s">
        <v>1261</v>
      </c>
      <c r="AJ278" s="10" t="s">
        <v>2570</v>
      </c>
      <c r="AK278" s="11" t="s">
        <v>1987</v>
      </c>
      <c r="AL278" s="11" t="s">
        <v>2100</v>
      </c>
      <c r="AM278" s="12"/>
      <c r="AN278" s="12"/>
      <c r="AO278" s="12"/>
      <c r="AP278" s="12"/>
      <c r="AQ278" s="12">
        <v>132.9076487832874</v>
      </c>
      <c r="AR278" s="12">
        <v>132.9076487832874</v>
      </c>
      <c r="BA278" s="28" t="s">
        <v>1474</v>
      </c>
      <c r="BB278" s="31">
        <v>20410.7191906</v>
      </c>
      <c r="BE278" s="1"/>
      <c r="BF278" s="1"/>
    </row>
    <row r="279" spans="17:58" ht="19.5" customHeight="1">
      <c r="Q279" t="s">
        <v>1542</v>
      </c>
      <c r="R279" t="s">
        <v>1543</v>
      </c>
      <c r="S279" s="32"/>
      <c r="AI279" s="10" t="s">
        <v>1263</v>
      </c>
      <c r="AJ279" s="10" t="s">
        <v>2571</v>
      </c>
      <c r="AK279" s="11" t="s">
        <v>1987</v>
      </c>
      <c r="AL279" s="11" t="s">
        <v>2100</v>
      </c>
      <c r="AM279" s="12"/>
      <c r="AN279" s="12"/>
      <c r="AO279" s="12">
        <v>9.13150645087236</v>
      </c>
      <c r="AP279" s="12"/>
      <c r="AQ279" s="12">
        <v>422.13065185950416</v>
      </c>
      <c r="AR279" s="12">
        <v>431.2621583103765</v>
      </c>
      <c r="BA279" s="28" t="s">
        <v>1476</v>
      </c>
      <c r="BB279" s="31">
        <v>794.996449401</v>
      </c>
      <c r="BE279" s="1"/>
      <c r="BF279" s="1"/>
    </row>
    <row r="280" spans="17:58" ht="19.5" customHeight="1">
      <c r="Q280" t="s">
        <v>1544</v>
      </c>
      <c r="R280" t="s">
        <v>1545</v>
      </c>
      <c r="S280" s="32"/>
      <c r="AI280" s="10" t="s">
        <v>1265</v>
      </c>
      <c r="AJ280" s="10" t="s">
        <v>2572</v>
      </c>
      <c r="AK280" s="11" t="s">
        <v>1882</v>
      </c>
      <c r="AL280" s="11" t="s">
        <v>2098</v>
      </c>
      <c r="AM280" s="12"/>
      <c r="AN280" s="12">
        <v>11.370745707070707</v>
      </c>
      <c r="AO280" s="12">
        <v>201.6554002295684</v>
      </c>
      <c r="AP280" s="12"/>
      <c r="AQ280" s="12">
        <v>588.9074691919192</v>
      </c>
      <c r="AR280" s="12">
        <v>801.9336151285582</v>
      </c>
      <c r="BA280" s="28" t="s">
        <v>1478</v>
      </c>
      <c r="BB280" s="31">
        <v>24159.2190772</v>
      </c>
      <c r="BE280" s="1"/>
      <c r="BF280" s="1"/>
    </row>
    <row r="281" spans="17:58" ht="19.5" customHeight="1">
      <c r="Q281" t="s">
        <v>1546</v>
      </c>
      <c r="R281" t="s">
        <v>1547</v>
      </c>
      <c r="S281" s="32"/>
      <c r="AI281" s="10" t="s">
        <v>1265</v>
      </c>
      <c r="AJ281" s="10" t="s">
        <v>2573</v>
      </c>
      <c r="AK281" s="11" t="s">
        <v>1976</v>
      </c>
      <c r="AL281" s="11" t="s">
        <v>555</v>
      </c>
      <c r="AM281" s="12"/>
      <c r="AN281" s="12">
        <v>817.1000134067951</v>
      </c>
      <c r="AO281" s="12">
        <v>6675.01133865932</v>
      </c>
      <c r="AP281" s="12"/>
      <c r="AQ281" s="12">
        <v>8665.709260583104</v>
      </c>
      <c r="AR281" s="12">
        <v>16157.820612649219</v>
      </c>
      <c r="BA281" s="28" t="s">
        <v>1480</v>
      </c>
      <c r="BB281" s="31">
        <v>30552.7063042</v>
      </c>
      <c r="BE281" s="1"/>
      <c r="BF281" s="1"/>
    </row>
    <row r="282" spans="17:58" ht="19.5" customHeight="1">
      <c r="Q282" t="s">
        <v>1548</v>
      </c>
      <c r="R282" t="s">
        <v>1549</v>
      </c>
      <c r="S282" s="32"/>
      <c r="AI282" s="10" t="s">
        <v>1265</v>
      </c>
      <c r="AJ282" s="10" t="s">
        <v>2574</v>
      </c>
      <c r="AK282" s="11" t="s">
        <v>1890</v>
      </c>
      <c r="AL282" s="11" t="s">
        <v>556</v>
      </c>
      <c r="AM282" s="12"/>
      <c r="AN282" s="12">
        <v>720.1442499540864</v>
      </c>
      <c r="AO282" s="12">
        <v>4537.221113820018</v>
      </c>
      <c r="AP282" s="12"/>
      <c r="AQ282" s="12">
        <v>6522.834495982553</v>
      </c>
      <c r="AR282" s="12">
        <v>11780.199859756656</v>
      </c>
      <c r="BA282" s="28" t="s">
        <v>1482</v>
      </c>
      <c r="BB282" s="31">
        <v>383.660140377</v>
      </c>
      <c r="BE282" s="1"/>
      <c r="BF282" s="1"/>
    </row>
    <row r="283" spans="17:58" ht="19.5" customHeight="1">
      <c r="Q283" t="s">
        <v>1550</v>
      </c>
      <c r="R283" t="s">
        <v>1551</v>
      </c>
      <c r="S283" s="32"/>
      <c r="AI283" s="10" t="s">
        <v>1265</v>
      </c>
      <c r="AJ283" s="10" t="s">
        <v>2575</v>
      </c>
      <c r="AK283" s="11" t="s">
        <v>1887</v>
      </c>
      <c r="AL283" s="11" t="s">
        <v>559</v>
      </c>
      <c r="AM283" s="12"/>
      <c r="AN283" s="12"/>
      <c r="AO283" s="12"/>
      <c r="AP283" s="12"/>
      <c r="AQ283" s="12">
        <v>170.40269127640036</v>
      </c>
      <c r="AR283" s="12">
        <v>170.40269127640036</v>
      </c>
      <c r="BA283" s="28" t="s">
        <v>1484</v>
      </c>
      <c r="BB283" s="31">
        <v>20324.4329559</v>
      </c>
      <c r="BE283" s="1"/>
      <c r="BF283" s="1"/>
    </row>
    <row r="284" spans="17:58" ht="19.5" customHeight="1">
      <c r="Q284" t="s">
        <v>1552</v>
      </c>
      <c r="R284" t="s">
        <v>1553</v>
      </c>
      <c r="S284" s="32"/>
      <c r="AI284" s="10" t="s">
        <v>1267</v>
      </c>
      <c r="AJ284" s="10" t="s">
        <v>2576</v>
      </c>
      <c r="AK284" s="11" t="s">
        <v>1940</v>
      </c>
      <c r="AL284" s="11" t="s">
        <v>2096</v>
      </c>
      <c r="AM284" s="12">
        <v>10.98563129017447</v>
      </c>
      <c r="AN284" s="12">
        <v>95.1129462580349</v>
      </c>
      <c r="AO284" s="12">
        <v>120.94006581726354</v>
      </c>
      <c r="AP284" s="12"/>
      <c r="AQ284" s="12">
        <v>608.7814942378328</v>
      </c>
      <c r="AR284" s="12">
        <v>835.8201376033057</v>
      </c>
      <c r="BA284" s="28" t="s">
        <v>1486</v>
      </c>
      <c r="BB284" s="31">
        <v>13175.2292725</v>
      </c>
      <c r="BE284" s="1"/>
      <c r="BF284" s="1"/>
    </row>
    <row r="285" spans="17:58" ht="19.5" customHeight="1">
      <c r="Q285" t="s">
        <v>0</v>
      </c>
      <c r="R285" t="s">
        <v>1</v>
      </c>
      <c r="S285" s="32"/>
      <c r="AI285" s="10" t="s">
        <v>1267</v>
      </c>
      <c r="AJ285" s="10" t="s">
        <v>2577</v>
      </c>
      <c r="AK285" s="11" t="s">
        <v>1883</v>
      </c>
      <c r="AL285" s="11" t="s">
        <v>2097</v>
      </c>
      <c r="AM285" s="12">
        <v>5.325358700642791</v>
      </c>
      <c r="AN285" s="12">
        <v>2550.586153351699</v>
      </c>
      <c r="AO285" s="12">
        <v>9366.707471831956</v>
      </c>
      <c r="AP285" s="12"/>
      <c r="AQ285" s="12">
        <v>7913.7320381083555</v>
      </c>
      <c r="AR285" s="12">
        <v>19836.351021992654</v>
      </c>
      <c r="BA285" s="28" t="s">
        <v>1488</v>
      </c>
      <c r="BB285" s="31">
        <v>13995.7853907</v>
      </c>
      <c r="BE285" s="1"/>
      <c r="BF285" s="1"/>
    </row>
    <row r="286" spans="17:58" ht="19.5" customHeight="1">
      <c r="Q286" t="s">
        <v>2</v>
      </c>
      <c r="R286" t="s">
        <v>3</v>
      </c>
      <c r="S286" s="32"/>
      <c r="AI286" s="10" t="s">
        <v>1267</v>
      </c>
      <c r="AJ286" s="10" t="s">
        <v>2578</v>
      </c>
      <c r="AK286" s="11" t="s">
        <v>1882</v>
      </c>
      <c r="AL286" s="11" t="s">
        <v>2098</v>
      </c>
      <c r="AM286" s="12"/>
      <c r="AN286" s="12">
        <v>135.58299903581266</v>
      </c>
      <c r="AO286" s="12">
        <v>4009.3777936868682</v>
      </c>
      <c r="AP286" s="12"/>
      <c r="AQ286" s="12">
        <v>1620.3696804866852</v>
      </c>
      <c r="AR286" s="12">
        <v>5765.330473209366</v>
      </c>
      <c r="BA286" s="28" t="s">
        <v>1490</v>
      </c>
      <c r="BB286" s="31">
        <v>10122.9603963</v>
      </c>
      <c r="BE286" s="1"/>
      <c r="BF286" s="1"/>
    </row>
    <row r="287" spans="17:58" ht="19.5" customHeight="1">
      <c r="Q287" t="s">
        <v>4</v>
      </c>
      <c r="R287" t="s">
        <v>5</v>
      </c>
      <c r="S287" s="32"/>
      <c r="AI287" s="10" t="s">
        <v>1267</v>
      </c>
      <c r="AJ287" s="10" t="s">
        <v>2579</v>
      </c>
      <c r="AK287" s="11" t="s">
        <v>1988</v>
      </c>
      <c r="AL287" s="11" t="s">
        <v>2595</v>
      </c>
      <c r="AM287" s="12"/>
      <c r="AN287" s="12">
        <v>76.42601983471074</v>
      </c>
      <c r="AO287" s="12">
        <v>613.6151717630854</v>
      </c>
      <c r="AP287" s="12"/>
      <c r="AQ287" s="12">
        <v>900.2127041092746</v>
      </c>
      <c r="AR287" s="12">
        <v>1590.2538957070706</v>
      </c>
      <c r="BA287" s="28" t="s">
        <v>1492</v>
      </c>
      <c r="BB287" s="31">
        <v>10136.3691663</v>
      </c>
      <c r="BE287" s="1"/>
      <c r="BF287" s="1"/>
    </row>
    <row r="288" spans="17:58" ht="19.5" customHeight="1">
      <c r="Q288" t="s">
        <v>6</v>
      </c>
      <c r="R288" t="s">
        <v>7</v>
      </c>
      <c r="S288" s="32"/>
      <c r="AI288" s="10" t="s">
        <v>1269</v>
      </c>
      <c r="AJ288" s="10" t="s">
        <v>2580</v>
      </c>
      <c r="AK288" s="11" t="s">
        <v>1877</v>
      </c>
      <c r="AL288" s="11" t="s">
        <v>2086</v>
      </c>
      <c r="AM288" s="12">
        <v>9.205308631772269</v>
      </c>
      <c r="AN288" s="12"/>
      <c r="AO288" s="12">
        <v>88.24387511478422</v>
      </c>
      <c r="AP288" s="12"/>
      <c r="AQ288" s="12">
        <v>674.6332556014693</v>
      </c>
      <c r="AR288" s="12">
        <v>772.0824393480258</v>
      </c>
      <c r="BA288" s="28" t="s">
        <v>1494</v>
      </c>
      <c r="BB288" s="31">
        <v>25792.722686</v>
      </c>
      <c r="BE288" s="1"/>
      <c r="BF288" s="1"/>
    </row>
    <row r="289" spans="17:58" ht="19.5" customHeight="1">
      <c r="Q289" t="s">
        <v>8</v>
      </c>
      <c r="R289" t="s">
        <v>9</v>
      </c>
      <c r="S289" s="32"/>
      <c r="AI289" s="10" t="s">
        <v>1269</v>
      </c>
      <c r="AJ289" s="10" t="s">
        <v>2581</v>
      </c>
      <c r="AK289" s="11" t="s">
        <v>1878</v>
      </c>
      <c r="AL289" s="11" t="s">
        <v>2092</v>
      </c>
      <c r="AM289" s="12">
        <v>191.01868002754819</v>
      </c>
      <c r="AN289" s="12">
        <v>314.25154081726356</v>
      </c>
      <c r="AO289" s="12">
        <v>6671.5193382001835</v>
      </c>
      <c r="AP289" s="12"/>
      <c r="AQ289" s="12">
        <v>9087.308370913683</v>
      </c>
      <c r="AR289" s="12">
        <v>16264.097929958678</v>
      </c>
      <c r="BA289" s="28" t="s">
        <v>1496</v>
      </c>
      <c r="BB289" s="31">
        <v>780.138631308</v>
      </c>
      <c r="BE289" s="1"/>
      <c r="BF289" s="1"/>
    </row>
    <row r="290" spans="17:58" ht="19.5" customHeight="1">
      <c r="Q290" t="s">
        <v>10</v>
      </c>
      <c r="R290" t="s">
        <v>11</v>
      </c>
      <c r="S290" s="32"/>
      <c r="AI290" s="10" t="s">
        <v>1269</v>
      </c>
      <c r="AJ290" s="10" t="s">
        <v>2582</v>
      </c>
      <c r="AK290" s="11" t="s">
        <v>1940</v>
      </c>
      <c r="AL290" s="11" t="s">
        <v>2096</v>
      </c>
      <c r="AM290" s="12">
        <v>19.028928328741966</v>
      </c>
      <c r="AN290" s="12">
        <v>53.599480693296606</v>
      </c>
      <c r="AO290" s="12">
        <v>558.1136264233241</v>
      </c>
      <c r="AP290" s="12"/>
      <c r="AQ290" s="12">
        <v>1057.2462137052341</v>
      </c>
      <c r="AR290" s="12">
        <v>1687.9882491505969</v>
      </c>
      <c r="BA290" s="28" t="s">
        <v>1498</v>
      </c>
      <c r="BB290" s="31">
        <v>449.091043984</v>
      </c>
      <c r="BE290" s="1"/>
      <c r="BF290" s="1"/>
    </row>
    <row r="291" spans="17:58" ht="19.5" customHeight="1">
      <c r="Q291" t="s">
        <v>14</v>
      </c>
      <c r="R291" t="s">
        <v>15</v>
      </c>
      <c r="S291" s="32"/>
      <c r="AI291" s="10" t="s">
        <v>1271</v>
      </c>
      <c r="AJ291" s="10" t="s">
        <v>2583</v>
      </c>
      <c r="AK291" s="11" t="s">
        <v>1883</v>
      </c>
      <c r="AL291" s="11" t="s">
        <v>2097</v>
      </c>
      <c r="AM291" s="12"/>
      <c r="AN291" s="12">
        <v>21.098838934802572</v>
      </c>
      <c r="AO291" s="12">
        <v>1102.1247079889808</v>
      </c>
      <c r="AP291" s="12"/>
      <c r="AQ291" s="12">
        <v>4661.993429292929</v>
      </c>
      <c r="AR291" s="12">
        <v>5785.216976216712</v>
      </c>
      <c r="BA291" s="28" t="s">
        <v>1500</v>
      </c>
      <c r="BB291" s="31">
        <v>37536.0716777</v>
      </c>
      <c r="BE291" s="1"/>
      <c r="BF291" s="1"/>
    </row>
    <row r="292" spans="17:58" ht="19.5" customHeight="1">
      <c r="Q292" t="s">
        <v>16</v>
      </c>
      <c r="R292" t="s">
        <v>17</v>
      </c>
      <c r="S292" s="32"/>
      <c r="AI292" s="10" t="s">
        <v>1271</v>
      </c>
      <c r="AJ292" s="10" t="s">
        <v>2584</v>
      </c>
      <c r="AK292" s="11" t="s">
        <v>1882</v>
      </c>
      <c r="AL292" s="11" t="s">
        <v>2098</v>
      </c>
      <c r="AM292" s="12">
        <v>38.80882731864095</v>
      </c>
      <c r="AN292" s="12">
        <v>61.81756297061524</v>
      </c>
      <c r="AO292" s="12">
        <v>255.33330867768598</v>
      </c>
      <c r="AP292" s="12"/>
      <c r="AQ292" s="12">
        <v>2094.666449701561</v>
      </c>
      <c r="AR292" s="12">
        <v>2450.626148668503</v>
      </c>
      <c r="BA292" s="28" t="s">
        <v>1502</v>
      </c>
      <c r="BB292" s="31">
        <v>13991.1271713</v>
      </c>
      <c r="BE292" s="1"/>
      <c r="BF292" s="1"/>
    </row>
    <row r="293" spans="17:58" ht="19.5" customHeight="1">
      <c r="Q293" t="s">
        <v>18</v>
      </c>
      <c r="R293" t="s">
        <v>19</v>
      </c>
      <c r="S293" s="32"/>
      <c r="AI293" s="10" t="s">
        <v>1271</v>
      </c>
      <c r="AJ293" s="10" t="s">
        <v>2585</v>
      </c>
      <c r="AK293" s="11" t="s">
        <v>1976</v>
      </c>
      <c r="AL293" s="11" t="s">
        <v>555</v>
      </c>
      <c r="AM293" s="12"/>
      <c r="AN293" s="12">
        <v>1554.699864577594</v>
      </c>
      <c r="AO293" s="12">
        <v>5450.885269742883</v>
      </c>
      <c r="AP293" s="12"/>
      <c r="AQ293" s="12">
        <v>10030.721610858587</v>
      </c>
      <c r="AR293" s="12">
        <v>17036.306745179063</v>
      </c>
      <c r="BA293" s="28" t="s">
        <v>1504</v>
      </c>
      <c r="BB293" s="31">
        <v>626.13208622</v>
      </c>
      <c r="BE293" s="1"/>
      <c r="BF293" s="1"/>
    </row>
    <row r="294" spans="17:58" ht="19.5" customHeight="1">
      <c r="Q294" t="s">
        <v>20</v>
      </c>
      <c r="R294" t="s">
        <v>21</v>
      </c>
      <c r="S294" s="32"/>
      <c r="AI294" s="10" t="s">
        <v>1271</v>
      </c>
      <c r="AJ294" s="10" t="s">
        <v>2586</v>
      </c>
      <c r="AK294" s="11" t="s">
        <v>1887</v>
      </c>
      <c r="AL294" s="11" t="s">
        <v>559</v>
      </c>
      <c r="AM294" s="12"/>
      <c r="AN294" s="12">
        <v>238.74000578512397</v>
      </c>
      <c r="AO294" s="12">
        <v>2115.5533745638204</v>
      </c>
      <c r="AP294" s="12"/>
      <c r="AQ294" s="12">
        <v>4082.446688728191</v>
      </c>
      <c r="AR294" s="12">
        <v>6436.740069077136</v>
      </c>
      <c r="BA294" s="28" t="s">
        <v>1506</v>
      </c>
      <c r="BB294" s="31">
        <v>1157.90605536</v>
      </c>
      <c r="BE294" s="1"/>
      <c r="BF294" s="1"/>
    </row>
    <row r="295" spans="17:58" ht="19.5" customHeight="1">
      <c r="Q295" t="s">
        <v>22</v>
      </c>
      <c r="R295" t="s">
        <v>23</v>
      </c>
      <c r="S295" s="32"/>
      <c r="AI295" s="10" t="s">
        <v>1273</v>
      </c>
      <c r="AJ295" s="10" t="s">
        <v>2587</v>
      </c>
      <c r="AK295" s="11" t="s">
        <v>1976</v>
      </c>
      <c r="AL295" s="11" t="s">
        <v>555</v>
      </c>
      <c r="AM295" s="12"/>
      <c r="AN295" s="12">
        <v>490.3519723140496</v>
      </c>
      <c r="AO295" s="12">
        <v>1539.7742092975207</v>
      </c>
      <c r="AP295" s="12"/>
      <c r="AQ295" s="12">
        <v>7739.978046992654</v>
      </c>
      <c r="AR295" s="12">
        <v>9770.104228604225</v>
      </c>
      <c r="BA295" s="28" t="s">
        <v>1508</v>
      </c>
      <c r="BB295" s="31">
        <v>10637.2697683</v>
      </c>
      <c r="BE295" s="1"/>
      <c r="BF295" s="1"/>
    </row>
    <row r="296" spans="17:58" ht="19.5" customHeight="1">
      <c r="Q296" t="s">
        <v>24</v>
      </c>
      <c r="R296" t="s">
        <v>25</v>
      </c>
      <c r="S296" s="32"/>
      <c r="AI296" s="10" t="s">
        <v>1273</v>
      </c>
      <c r="AJ296" s="10" t="s">
        <v>2588</v>
      </c>
      <c r="AK296" s="11" t="s">
        <v>1890</v>
      </c>
      <c r="AL296" s="11" t="s">
        <v>556</v>
      </c>
      <c r="AM296" s="12"/>
      <c r="AN296" s="12">
        <v>291.93684327364554</v>
      </c>
      <c r="AO296" s="12">
        <v>792.6970344582186</v>
      </c>
      <c r="AP296" s="12"/>
      <c r="AQ296" s="12">
        <v>1476.6467479338844</v>
      </c>
      <c r="AR296" s="12">
        <v>2561.2806256657486</v>
      </c>
      <c r="BA296" s="28" t="s">
        <v>1510</v>
      </c>
      <c r="BB296" s="31">
        <v>5165.57925116</v>
      </c>
      <c r="BE296" s="1"/>
      <c r="BF296" s="1"/>
    </row>
    <row r="297" spans="17:58" ht="19.5" customHeight="1">
      <c r="Q297" t="s">
        <v>26</v>
      </c>
      <c r="R297" t="s">
        <v>27</v>
      </c>
      <c r="S297" s="32"/>
      <c r="AI297" s="10" t="s">
        <v>1273</v>
      </c>
      <c r="AJ297" s="10" t="s">
        <v>2589</v>
      </c>
      <c r="AK297" s="11" t="s">
        <v>1897</v>
      </c>
      <c r="AL297" s="11" t="s">
        <v>557</v>
      </c>
      <c r="AM297" s="12">
        <v>25.035720684113866</v>
      </c>
      <c r="AN297" s="12">
        <v>693.3992440312213</v>
      </c>
      <c r="AO297" s="12">
        <v>10908.024746349862</v>
      </c>
      <c r="AP297" s="12"/>
      <c r="AQ297" s="12">
        <v>9293.977090358127</v>
      </c>
      <c r="AR297" s="12">
        <v>20920.436801423326</v>
      </c>
      <c r="BA297" s="28" t="s">
        <v>1512</v>
      </c>
      <c r="BB297" s="31">
        <v>13197.3620907</v>
      </c>
      <c r="BE297" s="1"/>
      <c r="BF297" s="1"/>
    </row>
    <row r="298" spans="17:58" ht="19.5" customHeight="1">
      <c r="Q298" t="s">
        <v>28</v>
      </c>
      <c r="R298" t="s">
        <v>29</v>
      </c>
      <c r="S298" s="32"/>
      <c r="AI298" s="10" t="s">
        <v>1273</v>
      </c>
      <c r="AJ298" s="10" t="s">
        <v>2590</v>
      </c>
      <c r="AK298" s="11" t="s">
        <v>1888</v>
      </c>
      <c r="AL298" s="11" t="s">
        <v>558</v>
      </c>
      <c r="AM298" s="12"/>
      <c r="AN298" s="12">
        <v>387.1674553030303</v>
      </c>
      <c r="AO298" s="12">
        <v>3121.071183218549</v>
      </c>
      <c r="AP298" s="12"/>
      <c r="AQ298" s="12">
        <v>4283.181438131313</v>
      </c>
      <c r="AR298" s="12">
        <v>7791.420076652892</v>
      </c>
      <c r="BA298" s="28" t="s">
        <v>1514</v>
      </c>
      <c r="BB298" s="31">
        <v>16827.6305783</v>
      </c>
      <c r="BE298" s="1"/>
      <c r="BF298" s="1"/>
    </row>
    <row r="299" spans="17:58" ht="19.5" customHeight="1">
      <c r="Q299" t="s">
        <v>30</v>
      </c>
      <c r="R299" t="s">
        <v>31</v>
      </c>
      <c r="S299" s="32"/>
      <c r="AI299" s="10" t="s">
        <v>1273</v>
      </c>
      <c r="AJ299" s="10" t="s">
        <v>2591</v>
      </c>
      <c r="AK299" s="11" t="s">
        <v>1887</v>
      </c>
      <c r="AL299" s="11" t="s">
        <v>559</v>
      </c>
      <c r="AM299" s="12"/>
      <c r="AN299" s="12">
        <v>861.903693342516</v>
      </c>
      <c r="AO299" s="12">
        <v>8926.572350596878</v>
      </c>
      <c r="AP299" s="12"/>
      <c r="AQ299" s="12">
        <v>10065.168151216712</v>
      </c>
      <c r="AR299" s="12">
        <v>19853.644195156106</v>
      </c>
      <c r="BA299" s="28" t="s">
        <v>1516</v>
      </c>
      <c r="BB299" s="31">
        <v>3174.26195464</v>
      </c>
      <c r="BE299" s="1"/>
      <c r="BF299" s="1"/>
    </row>
    <row r="300" spans="17:58" ht="19.5" customHeight="1">
      <c r="Q300" t="s">
        <v>32</v>
      </c>
      <c r="R300" t="s">
        <v>33</v>
      </c>
      <c r="S300" s="32"/>
      <c r="AI300" s="10" t="s">
        <v>1273</v>
      </c>
      <c r="AJ300" s="10" t="s">
        <v>2592</v>
      </c>
      <c r="AK300" s="11" t="s">
        <v>1894</v>
      </c>
      <c r="AL300" s="11" t="s">
        <v>560</v>
      </c>
      <c r="AM300" s="12"/>
      <c r="AN300" s="12">
        <v>245.57720716253442</v>
      </c>
      <c r="AO300" s="12">
        <v>2923.5360952938477</v>
      </c>
      <c r="AP300" s="12"/>
      <c r="AQ300" s="12">
        <v>998.3591376492194</v>
      </c>
      <c r="AR300" s="12">
        <v>4167.472440105601</v>
      </c>
      <c r="BA300" s="28" t="s">
        <v>1518</v>
      </c>
      <c r="BB300" s="31">
        <v>8586.93203084</v>
      </c>
      <c r="BE300" s="1"/>
      <c r="BF300" s="1"/>
    </row>
    <row r="301" spans="17:58" ht="19.5" customHeight="1">
      <c r="Q301" t="s">
        <v>34</v>
      </c>
      <c r="R301" t="s">
        <v>35</v>
      </c>
      <c r="S301" s="32"/>
      <c r="AI301" s="10" t="s">
        <v>1275</v>
      </c>
      <c r="AJ301" s="10" t="s">
        <v>139</v>
      </c>
      <c r="AK301" s="11" t="s">
        <v>1878</v>
      </c>
      <c r="AL301" s="11" t="s">
        <v>2092</v>
      </c>
      <c r="AM301" s="12">
        <v>10.483797405876953</v>
      </c>
      <c r="AN301" s="12">
        <v>292.6470283516988</v>
      </c>
      <c r="AO301" s="12">
        <v>1079.6470109504132</v>
      </c>
      <c r="AP301" s="12"/>
      <c r="AQ301" s="12">
        <v>914.0262778236914</v>
      </c>
      <c r="AR301" s="12">
        <v>2296.8041145316806</v>
      </c>
      <c r="BA301" s="28" t="s">
        <v>1520</v>
      </c>
      <c r="BB301" s="31">
        <v>680.12896409</v>
      </c>
      <c r="BE301" s="1"/>
      <c r="BF301" s="1"/>
    </row>
    <row r="302" spans="17:58" ht="19.5" customHeight="1">
      <c r="Q302" t="s">
        <v>36</v>
      </c>
      <c r="R302" t="s">
        <v>37</v>
      </c>
      <c r="S302" s="32"/>
      <c r="AI302" s="10" t="s">
        <v>1275</v>
      </c>
      <c r="AJ302" s="10" t="s">
        <v>140</v>
      </c>
      <c r="AK302" s="11" t="s">
        <v>1940</v>
      </c>
      <c r="AL302" s="11" t="s">
        <v>2096</v>
      </c>
      <c r="AM302" s="12">
        <v>64.83702093663912</v>
      </c>
      <c r="AN302" s="12">
        <v>89.35100339761249</v>
      </c>
      <c r="AO302" s="12">
        <v>384.23078191000917</v>
      </c>
      <c r="AP302" s="12"/>
      <c r="AQ302" s="12">
        <v>1615.5667589990817</v>
      </c>
      <c r="AR302" s="12">
        <v>2153.9855652433425</v>
      </c>
      <c r="BA302" s="28" t="s">
        <v>1522</v>
      </c>
      <c r="BB302" s="31">
        <v>14297.6691661</v>
      </c>
      <c r="BE302" s="1"/>
      <c r="BF302" s="1"/>
    </row>
    <row r="303" spans="17:58" ht="19.5" customHeight="1">
      <c r="Q303" t="s">
        <v>38</v>
      </c>
      <c r="R303" t="s">
        <v>39</v>
      </c>
      <c r="S303" s="32"/>
      <c r="AI303" s="10" t="s">
        <v>1275</v>
      </c>
      <c r="AJ303" s="10" t="s">
        <v>141</v>
      </c>
      <c r="AK303" s="11" t="s">
        <v>1939</v>
      </c>
      <c r="AL303" s="11" t="s">
        <v>2099</v>
      </c>
      <c r="AM303" s="12">
        <v>160.4909981634527</v>
      </c>
      <c r="AN303" s="12">
        <v>25.06666675849403</v>
      </c>
      <c r="AO303" s="12">
        <v>344.2251081496786</v>
      </c>
      <c r="AP303" s="12"/>
      <c r="AQ303" s="12">
        <v>2088.716508700643</v>
      </c>
      <c r="AR303" s="12">
        <v>2618.499281772268</v>
      </c>
      <c r="BA303" s="28" t="s">
        <v>1524</v>
      </c>
      <c r="BB303" s="31">
        <v>19647.7957978</v>
      </c>
      <c r="BE303" s="1"/>
      <c r="BF303" s="1"/>
    </row>
    <row r="304" spans="17:58" ht="19.5" customHeight="1">
      <c r="Q304" t="s">
        <v>40</v>
      </c>
      <c r="R304" t="s">
        <v>41</v>
      </c>
      <c r="S304" s="32"/>
      <c r="AI304" s="10" t="s">
        <v>1277</v>
      </c>
      <c r="AJ304" s="10" t="s">
        <v>142</v>
      </c>
      <c r="AK304" s="11" t="s">
        <v>1986</v>
      </c>
      <c r="AL304" s="11" t="s">
        <v>2093</v>
      </c>
      <c r="AM304" s="12">
        <v>314.828145087236</v>
      </c>
      <c r="AN304" s="12"/>
      <c r="AO304" s="12"/>
      <c r="AP304" s="12"/>
      <c r="AQ304" s="12">
        <v>17.604150160697888</v>
      </c>
      <c r="AR304" s="12">
        <v>332.4322952479339</v>
      </c>
      <c r="BA304" s="28" t="s">
        <v>1526</v>
      </c>
      <c r="BB304" s="31">
        <v>570.28949294</v>
      </c>
      <c r="BE304" s="1"/>
      <c r="BF304" s="1"/>
    </row>
    <row r="305" spans="17:58" ht="19.5" customHeight="1">
      <c r="Q305" t="s">
        <v>42</v>
      </c>
      <c r="R305" t="s">
        <v>43</v>
      </c>
      <c r="S305" s="32"/>
      <c r="AI305" s="10" t="s">
        <v>1277</v>
      </c>
      <c r="AJ305" s="10" t="s">
        <v>143</v>
      </c>
      <c r="AK305" s="11" t="s">
        <v>1939</v>
      </c>
      <c r="AL305" s="11" t="s">
        <v>2099</v>
      </c>
      <c r="AM305" s="12">
        <v>3047.475946786042</v>
      </c>
      <c r="AN305" s="12">
        <v>6.247140404040404</v>
      </c>
      <c r="AO305" s="12">
        <v>424.9127332185492</v>
      </c>
      <c r="AP305" s="12"/>
      <c r="AQ305" s="12">
        <v>1218.4936500688705</v>
      </c>
      <c r="AR305" s="12">
        <v>4697.129470477503</v>
      </c>
      <c r="BA305" s="28" t="s">
        <v>1528</v>
      </c>
      <c r="BB305" s="31">
        <v>1236.99990813</v>
      </c>
      <c r="BE305" s="1"/>
      <c r="BF305" s="1"/>
    </row>
    <row r="306" spans="17:58" ht="19.5" customHeight="1">
      <c r="Q306" t="s">
        <v>44</v>
      </c>
      <c r="R306" t="s">
        <v>45</v>
      </c>
      <c r="S306" s="32"/>
      <c r="AI306" s="10" t="s">
        <v>1279</v>
      </c>
      <c r="AJ306" s="10" t="s">
        <v>144</v>
      </c>
      <c r="AK306" s="11" t="s">
        <v>1941</v>
      </c>
      <c r="AL306" s="11" t="s">
        <v>2095</v>
      </c>
      <c r="AM306" s="12">
        <v>7.683620546372819</v>
      </c>
      <c r="AN306" s="12">
        <v>469.3635691919192</v>
      </c>
      <c r="AO306" s="12">
        <v>4255.739547451791</v>
      </c>
      <c r="AP306" s="12">
        <v>34.469813475665745</v>
      </c>
      <c r="AQ306" s="12">
        <v>10051.287378604224</v>
      </c>
      <c r="AR306" s="12">
        <v>14818.543929269972</v>
      </c>
      <c r="BA306" s="28" t="s">
        <v>1530</v>
      </c>
      <c r="BB306" s="31">
        <v>543.494459263</v>
      </c>
      <c r="BE306" s="1"/>
      <c r="BF306" s="1"/>
    </row>
    <row r="307" spans="17:58" ht="19.5" customHeight="1">
      <c r="Q307" t="s">
        <v>46</v>
      </c>
      <c r="R307" t="s">
        <v>47</v>
      </c>
      <c r="S307" s="32"/>
      <c r="AI307" s="10" t="s">
        <v>1279</v>
      </c>
      <c r="AJ307" s="10" t="s">
        <v>145</v>
      </c>
      <c r="AK307" s="11" t="s">
        <v>1883</v>
      </c>
      <c r="AL307" s="11" t="s">
        <v>2097</v>
      </c>
      <c r="AM307" s="12"/>
      <c r="AN307" s="12">
        <v>309.0609531910009</v>
      </c>
      <c r="AO307" s="12">
        <v>4232.417709343435</v>
      </c>
      <c r="AP307" s="12"/>
      <c r="AQ307" s="12">
        <v>7858.086780280073</v>
      </c>
      <c r="AR307" s="12">
        <v>12399.56544281451</v>
      </c>
      <c r="BA307" s="28" t="s">
        <v>1532</v>
      </c>
      <c r="BB307" s="31">
        <v>1784.38964238</v>
      </c>
      <c r="BE307" s="1"/>
      <c r="BF307" s="1"/>
    </row>
    <row r="308" spans="17:58" ht="19.5" customHeight="1">
      <c r="Q308" t="s">
        <v>12</v>
      </c>
      <c r="R308" t="s">
        <v>13</v>
      </c>
      <c r="S308" s="32"/>
      <c r="AI308" s="10" t="s">
        <v>1279</v>
      </c>
      <c r="AJ308" s="10" t="s">
        <v>146</v>
      </c>
      <c r="AK308" s="11" t="s">
        <v>1976</v>
      </c>
      <c r="AL308" s="11" t="s">
        <v>555</v>
      </c>
      <c r="AM308" s="12"/>
      <c r="AN308" s="12">
        <v>4.236730257116621</v>
      </c>
      <c r="AO308" s="12">
        <v>51.36135629017448</v>
      </c>
      <c r="AP308" s="12"/>
      <c r="AQ308" s="12">
        <v>154.24471703397612</v>
      </c>
      <c r="AR308" s="12">
        <v>209.84280358126722</v>
      </c>
      <c r="BA308" s="28" t="s">
        <v>1534</v>
      </c>
      <c r="BB308" s="31">
        <v>2257.10647152</v>
      </c>
      <c r="BE308" s="1"/>
      <c r="BF308" s="1"/>
    </row>
    <row r="309" spans="17:58" ht="19.5" customHeight="1">
      <c r="Q309" t="s">
        <v>48</v>
      </c>
      <c r="R309" t="s">
        <v>49</v>
      </c>
      <c r="S309" s="32"/>
      <c r="AI309" s="10" t="s">
        <v>1279</v>
      </c>
      <c r="AJ309" s="10" t="s">
        <v>147</v>
      </c>
      <c r="AK309" s="11" t="s">
        <v>1888</v>
      </c>
      <c r="AL309" s="11" t="s">
        <v>558</v>
      </c>
      <c r="AM309" s="12"/>
      <c r="AN309" s="12">
        <v>120.71458558310377</v>
      </c>
      <c r="AO309" s="12">
        <v>280.69660227272726</v>
      </c>
      <c r="AP309" s="12">
        <v>0.0005352387511478421</v>
      </c>
      <c r="AQ309" s="12">
        <v>4313.989744008265</v>
      </c>
      <c r="AR309" s="12">
        <v>4715.401467102847</v>
      </c>
      <c r="BA309" s="28" t="s">
        <v>1536</v>
      </c>
      <c r="BB309" s="31">
        <v>1029.75199749</v>
      </c>
      <c r="BE309" s="1"/>
      <c r="BF309" s="1"/>
    </row>
    <row r="310" spans="17:58" ht="19.5" customHeight="1">
      <c r="Q310" t="s">
        <v>50</v>
      </c>
      <c r="R310" t="s">
        <v>51</v>
      </c>
      <c r="S310" s="32"/>
      <c r="AI310" s="10" t="s">
        <v>1279</v>
      </c>
      <c r="AJ310" s="10" t="s">
        <v>148</v>
      </c>
      <c r="AK310" s="11" t="s">
        <v>1887</v>
      </c>
      <c r="AL310" s="11" t="s">
        <v>559</v>
      </c>
      <c r="AM310" s="12">
        <v>50.20275413223141</v>
      </c>
      <c r="AN310" s="12">
        <v>1259.034513429752</v>
      </c>
      <c r="AO310" s="12">
        <v>9422.704489807162</v>
      </c>
      <c r="AP310" s="12"/>
      <c r="AQ310" s="12">
        <v>18296.162975895317</v>
      </c>
      <c r="AR310" s="12">
        <v>29028.10473326446</v>
      </c>
      <c r="BA310" s="28" t="s">
        <v>1538</v>
      </c>
      <c r="BB310" s="31">
        <v>26983.0769689</v>
      </c>
      <c r="BE310" s="1"/>
      <c r="BF310" s="1"/>
    </row>
    <row r="311" spans="17:58" ht="19.5" customHeight="1">
      <c r="Q311" t="s">
        <v>52</v>
      </c>
      <c r="R311" t="s">
        <v>53</v>
      </c>
      <c r="S311" s="32"/>
      <c r="AI311" s="10" t="s">
        <v>1281</v>
      </c>
      <c r="AJ311" s="10" t="s">
        <v>149</v>
      </c>
      <c r="AK311" s="11" t="s">
        <v>1877</v>
      </c>
      <c r="AL311" s="11" t="s">
        <v>2086</v>
      </c>
      <c r="AM311" s="12">
        <v>469.19236625344354</v>
      </c>
      <c r="AN311" s="12"/>
      <c r="AO311" s="12">
        <v>87.3055800734619</v>
      </c>
      <c r="AP311" s="12"/>
      <c r="AQ311" s="12">
        <v>238.67830061983472</v>
      </c>
      <c r="AR311" s="12">
        <v>795.1762469467401</v>
      </c>
      <c r="BA311" s="28" t="s">
        <v>1540</v>
      </c>
      <c r="BB311" s="31">
        <v>3605.92503867</v>
      </c>
      <c r="BE311" s="1"/>
      <c r="BF311" s="1"/>
    </row>
    <row r="312" spans="17:58" ht="19.5" customHeight="1">
      <c r="Q312" t="s">
        <v>54</v>
      </c>
      <c r="R312" t="s">
        <v>55</v>
      </c>
      <c r="S312" s="32"/>
      <c r="AI312" s="10" t="s">
        <v>1281</v>
      </c>
      <c r="AJ312" s="10" t="s">
        <v>150</v>
      </c>
      <c r="AK312" s="11" t="s">
        <v>1878</v>
      </c>
      <c r="AL312" s="11" t="s">
        <v>2092</v>
      </c>
      <c r="AM312" s="12">
        <v>24.39547908631772</v>
      </c>
      <c r="AN312" s="12"/>
      <c r="AO312" s="12"/>
      <c r="AP312" s="12"/>
      <c r="AQ312" s="12">
        <v>29.198943847566575</v>
      </c>
      <c r="AR312" s="12">
        <v>53.594422933884296</v>
      </c>
      <c r="BA312" s="28" t="s">
        <v>1542</v>
      </c>
      <c r="BB312" s="31">
        <v>7771.13572438</v>
      </c>
      <c r="BE312" s="1"/>
      <c r="BF312" s="1"/>
    </row>
    <row r="313" spans="17:58" ht="19.5" customHeight="1">
      <c r="Q313" t="s">
        <v>56</v>
      </c>
      <c r="R313" t="s">
        <v>57</v>
      </c>
      <c r="S313" s="32"/>
      <c r="AI313" s="10" t="s">
        <v>1281</v>
      </c>
      <c r="AJ313" s="10" t="s">
        <v>151</v>
      </c>
      <c r="AK313" s="11" t="s">
        <v>1940</v>
      </c>
      <c r="AL313" s="11" t="s">
        <v>2096</v>
      </c>
      <c r="AM313" s="12">
        <v>35.65295860881543</v>
      </c>
      <c r="AN313" s="12">
        <v>6.090172199265381</v>
      </c>
      <c r="AO313" s="12">
        <v>213.38363388429752</v>
      </c>
      <c r="AP313" s="12"/>
      <c r="AQ313" s="12">
        <v>221.39340603764924</v>
      </c>
      <c r="AR313" s="12">
        <v>476.5201707300276</v>
      </c>
      <c r="BA313" s="28" t="s">
        <v>1544</v>
      </c>
      <c r="BB313" s="31">
        <v>26274.1954784</v>
      </c>
      <c r="BE313" s="1"/>
      <c r="BF313" s="1"/>
    </row>
    <row r="314" spans="17:58" ht="19.5" customHeight="1">
      <c r="Q314" t="s">
        <v>58</v>
      </c>
      <c r="R314" t="s">
        <v>59</v>
      </c>
      <c r="S314" s="32"/>
      <c r="AI314" s="10" t="s">
        <v>1283</v>
      </c>
      <c r="AJ314" s="10" t="s">
        <v>152</v>
      </c>
      <c r="AK314" s="11" t="s">
        <v>1886</v>
      </c>
      <c r="AL314" s="11" t="s">
        <v>2103</v>
      </c>
      <c r="AM314" s="12">
        <v>6.257699426078971</v>
      </c>
      <c r="AN314" s="12"/>
      <c r="AO314" s="12">
        <v>8.084215679522497</v>
      </c>
      <c r="AP314" s="12">
        <v>421.4516053948577</v>
      </c>
      <c r="AQ314" s="12">
        <v>513.8855693755739</v>
      </c>
      <c r="AR314" s="12">
        <v>949.6790898760331</v>
      </c>
      <c r="BA314" s="28" t="s">
        <v>1546</v>
      </c>
      <c r="BB314" s="31">
        <v>3819.17987308</v>
      </c>
      <c r="BE314" s="1"/>
      <c r="BF314" s="1"/>
    </row>
    <row r="315" spans="17:58" ht="19.5" customHeight="1">
      <c r="Q315" t="s">
        <v>60</v>
      </c>
      <c r="R315" t="s">
        <v>61</v>
      </c>
      <c r="S315" s="32"/>
      <c r="AI315" s="10" t="s">
        <v>1285</v>
      </c>
      <c r="AJ315" s="10" t="s">
        <v>153</v>
      </c>
      <c r="AK315" s="11" t="s">
        <v>1886</v>
      </c>
      <c r="AL315" s="11" t="s">
        <v>2103</v>
      </c>
      <c r="AM315" s="12"/>
      <c r="AN315" s="12"/>
      <c r="AO315" s="12">
        <v>13.52690381083563</v>
      </c>
      <c r="AP315" s="12">
        <v>90.35426409550045</v>
      </c>
      <c r="AQ315" s="12"/>
      <c r="AR315" s="12">
        <v>103.88116790633609</v>
      </c>
      <c r="BA315" s="28" t="s">
        <v>1548</v>
      </c>
      <c r="BB315" s="31">
        <v>12190.4498435</v>
      </c>
      <c r="BE315" s="1"/>
      <c r="BF315" s="1"/>
    </row>
    <row r="316" spans="17:58" ht="19.5" customHeight="1">
      <c r="Q316" t="s">
        <v>104</v>
      </c>
      <c r="R316" t="s">
        <v>105</v>
      </c>
      <c r="S316" s="32"/>
      <c r="AI316" s="10" t="s">
        <v>1287</v>
      </c>
      <c r="AJ316" s="10" t="s">
        <v>154</v>
      </c>
      <c r="AK316" s="11" t="s">
        <v>1885</v>
      </c>
      <c r="AL316" s="11" t="s">
        <v>2102</v>
      </c>
      <c r="AM316" s="12"/>
      <c r="AN316" s="12"/>
      <c r="AO316" s="12"/>
      <c r="AP316" s="12"/>
      <c r="AQ316" s="12">
        <v>20.56018753443526</v>
      </c>
      <c r="AR316" s="12">
        <v>20.56018753443526</v>
      </c>
      <c r="BA316" s="28" t="s">
        <v>1550</v>
      </c>
      <c r="BB316" s="31">
        <v>7803.41271299</v>
      </c>
      <c r="BE316" s="1"/>
      <c r="BF316" s="1"/>
    </row>
    <row r="317" spans="17:58" ht="19.5" customHeight="1">
      <c r="Q317" t="s">
        <v>62</v>
      </c>
      <c r="R317" t="s">
        <v>63</v>
      </c>
      <c r="S317" s="32"/>
      <c r="AI317" s="10" t="s">
        <v>1287</v>
      </c>
      <c r="AJ317" s="10" t="s">
        <v>155</v>
      </c>
      <c r="AK317" s="11" t="s">
        <v>1886</v>
      </c>
      <c r="AL317" s="11" t="s">
        <v>2103</v>
      </c>
      <c r="AM317" s="12">
        <v>450.1850673553719</v>
      </c>
      <c r="AN317" s="12"/>
      <c r="AO317" s="12">
        <v>9.168657920110192</v>
      </c>
      <c r="AP317" s="12"/>
      <c r="AQ317" s="12">
        <v>537.4576209825527</v>
      </c>
      <c r="AR317" s="12">
        <v>996.8113462580349</v>
      </c>
      <c r="BA317" s="28" t="s">
        <v>1552</v>
      </c>
      <c r="BB317" s="31">
        <v>11996.8608285</v>
      </c>
      <c r="BE317" s="1"/>
      <c r="BF317" s="1"/>
    </row>
    <row r="318" spans="17:58" ht="19.5" customHeight="1">
      <c r="Q318" t="s">
        <v>64</v>
      </c>
      <c r="R318" t="s">
        <v>65</v>
      </c>
      <c r="S318" s="32"/>
      <c r="AI318" s="10" t="s">
        <v>1289</v>
      </c>
      <c r="AJ318" s="10" t="s">
        <v>156</v>
      </c>
      <c r="AK318" s="11" t="s">
        <v>1886</v>
      </c>
      <c r="AL318" s="11" t="s">
        <v>2103</v>
      </c>
      <c r="AM318" s="12">
        <v>539.016381060606</v>
      </c>
      <c r="AN318" s="12">
        <v>53.20179414600551</v>
      </c>
      <c r="AO318" s="12">
        <v>365.3189406336088</v>
      </c>
      <c r="AP318" s="12">
        <v>8.088531473829201</v>
      </c>
      <c r="AQ318" s="12">
        <v>1044.1799912534436</v>
      </c>
      <c r="AR318" s="12">
        <v>2009.8056385674931</v>
      </c>
      <c r="BA318" s="28" t="s">
        <v>0</v>
      </c>
      <c r="BB318" s="31">
        <v>1663.29024962</v>
      </c>
      <c r="BE318" s="1"/>
      <c r="BF318" s="1"/>
    </row>
    <row r="319" spans="17:58" ht="19.5" customHeight="1">
      <c r="Q319" t="s">
        <v>66</v>
      </c>
      <c r="R319" t="s">
        <v>67</v>
      </c>
      <c r="S319" s="32"/>
      <c r="AI319" s="10" t="s">
        <v>1291</v>
      </c>
      <c r="AJ319" s="10" t="s">
        <v>157</v>
      </c>
      <c r="AK319" s="11" t="s">
        <v>1886</v>
      </c>
      <c r="AL319" s="11" t="s">
        <v>2103</v>
      </c>
      <c r="AM319" s="12">
        <v>10.727710629017448</v>
      </c>
      <c r="AN319" s="12"/>
      <c r="AO319" s="12">
        <v>0.7508159090909091</v>
      </c>
      <c r="AP319" s="12"/>
      <c r="AQ319" s="12">
        <v>531.1778579201102</v>
      </c>
      <c r="AR319" s="12">
        <v>542.6563844582186</v>
      </c>
      <c r="BA319" s="28" t="s">
        <v>2</v>
      </c>
      <c r="BB319" s="31">
        <v>26171.8798403</v>
      </c>
      <c r="BE319" s="1"/>
      <c r="BF319" s="1"/>
    </row>
    <row r="320" spans="17:58" ht="19.5" customHeight="1">
      <c r="Q320" t="s">
        <v>68</v>
      </c>
      <c r="R320" t="s">
        <v>69</v>
      </c>
      <c r="S320" s="32"/>
      <c r="AI320" s="10" t="s">
        <v>1291</v>
      </c>
      <c r="AJ320" s="10" t="s">
        <v>158</v>
      </c>
      <c r="AK320" s="11" t="s">
        <v>1890</v>
      </c>
      <c r="AL320" s="11" t="s">
        <v>556</v>
      </c>
      <c r="AM320" s="12">
        <v>4.9951925849403125</v>
      </c>
      <c r="AN320" s="12"/>
      <c r="AO320" s="12"/>
      <c r="AP320" s="12"/>
      <c r="AQ320" s="12">
        <v>257.87756942148764</v>
      </c>
      <c r="AR320" s="12">
        <v>262.87276200642793</v>
      </c>
      <c r="BA320" s="28" t="s">
        <v>4</v>
      </c>
      <c r="BB320" s="31">
        <v>5388.75948642</v>
      </c>
      <c r="BE320" s="1"/>
      <c r="BF320" s="1"/>
    </row>
    <row r="321" spans="17:58" ht="19.5" customHeight="1">
      <c r="Q321" t="s">
        <v>70</v>
      </c>
      <c r="R321" t="s">
        <v>71</v>
      </c>
      <c r="S321" s="32"/>
      <c r="AI321" s="10" t="s">
        <v>1291</v>
      </c>
      <c r="AJ321" s="10" t="s">
        <v>159</v>
      </c>
      <c r="AK321" s="11" t="s">
        <v>1964</v>
      </c>
      <c r="AL321" s="11" t="s">
        <v>566</v>
      </c>
      <c r="AM321" s="12">
        <v>127.80343032598714</v>
      </c>
      <c r="AN321" s="12">
        <v>184.12550337465564</v>
      </c>
      <c r="AO321" s="12">
        <v>174.9732020661157</v>
      </c>
      <c r="AP321" s="12"/>
      <c r="AQ321" s="12">
        <v>1040.0074141184573</v>
      </c>
      <c r="AR321" s="12">
        <v>1526.9095498852157</v>
      </c>
      <c r="BA321" s="28" t="s">
        <v>6</v>
      </c>
      <c r="BB321" s="31">
        <v>1889.8371543</v>
      </c>
      <c r="BE321" s="1"/>
      <c r="BF321" s="1"/>
    </row>
    <row r="322" spans="17:58" ht="19.5" customHeight="1">
      <c r="Q322" t="s">
        <v>72</v>
      </c>
      <c r="R322" t="s">
        <v>73</v>
      </c>
      <c r="S322" s="32"/>
      <c r="AI322" s="10" t="s">
        <v>1293</v>
      </c>
      <c r="AJ322" s="10" t="s">
        <v>160</v>
      </c>
      <c r="AK322" s="11" t="s">
        <v>1882</v>
      </c>
      <c r="AL322" s="11" t="s">
        <v>2098</v>
      </c>
      <c r="AM322" s="12">
        <v>7.279393227731864</v>
      </c>
      <c r="AN322" s="12"/>
      <c r="AO322" s="12">
        <v>19.529236248852158</v>
      </c>
      <c r="AP322" s="12">
        <v>0.00037219926538108357</v>
      </c>
      <c r="AQ322" s="12">
        <v>799.3964657254361</v>
      </c>
      <c r="AR322" s="12">
        <v>826.2054674012855</v>
      </c>
      <c r="BA322" s="28" t="s">
        <v>8</v>
      </c>
      <c r="BB322" s="31">
        <v>1580.90861126</v>
      </c>
      <c r="BE322" s="1"/>
      <c r="BF322" s="1"/>
    </row>
    <row r="323" spans="17:58" ht="19.5" customHeight="1">
      <c r="Q323" t="s">
        <v>74</v>
      </c>
      <c r="R323" t="s">
        <v>75</v>
      </c>
      <c r="S323" s="32"/>
      <c r="AI323" s="10" t="s">
        <v>1293</v>
      </c>
      <c r="AJ323" s="10" t="s">
        <v>161</v>
      </c>
      <c r="AK323" s="11" t="s">
        <v>1886</v>
      </c>
      <c r="AL323" s="11" t="s">
        <v>2103</v>
      </c>
      <c r="AM323" s="12"/>
      <c r="AN323" s="12"/>
      <c r="AO323" s="12"/>
      <c r="AP323" s="12"/>
      <c r="AQ323" s="12">
        <v>175.26462947658402</v>
      </c>
      <c r="AR323" s="12">
        <v>175.26462947658402</v>
      </c>
      <c r="BA323" s="28" t="s">
        <v>10</v>
      </c>
      <c r="BB323" s="31">
        <v>15671.3382404</v>
      </c>
      <c r="BE323" s="1"/>
      <c r="BF323" s="1"/>
    </row>
    <row r="324" spans="17:58" ht="19.5" customHeight="1">
      <c r="Q324" t="s">
        <v>76</v>
      </c>
      <c r="R324" t="s">
        <v>77</v>
      </c>
      <c r="S324" s="32"/>
      <c r="AI324" s="10" t="s">
        <v>1293</v>
      </c>
      <c r="AJ324" s="10" t="s">
        <v>162</v>
      </c>
      <c r="AK324" s="11" t="s">
        <v>1890</v>
      </c>
      <c r="AL324" s="11" t="s">
        <v>556</v>
      </c>
      <c r="AM324" s="12"/>
      <c r="AN324" s="12"/>
      <c r="AO324" s="12">
        <v>20.868350780532598</v>
      </c>
      <c r="AP324" s="12">
        <v>0.006972819100091827</v>
      </c>
      <c r="AQ324" s="12">
        <v>316.5221046372819</v>
      </c>
      <c r="AR324" s="12">
        <v>337.3974282369146</v>
      </c>
      <c r="BA324" s="28" t="s">
        <v>12</v>
      </c>
      <c r="BB324" s="31">
        <v>1763.22376167</v>
      </c>
      <c r="BE324" s="1"/>
      <c r="BF324" s="1"/>
    </row>
    <row r="325" spans="17:58" ht="19.5" customHeight="1">
      <c r="Q325" t="s">
        <v>78</v>
      </c>
      <c r="R325" t="s">
        <v>79</v>
      </c>
      <c r="S325" s="32"/>
      <c r="AI325" s="10" t="s">
        <v>1293</v>
      </c>
      <c r="AJ325" s="10" t="s">
        <v>163</v>
      </c>
      <c r="AK325" s="11" t="s">
        <v>1964</v>
      </c>
      <c r="AL325" s="11" t="s">
        <v>566</v>
      </c>
      <c r="AM325" s="12">
        <v>9.658888613406797</v>
      </c>
      <c r="AN325" s="12">
        <v>89.07976248852158</v>
      </c>
      <c r="AO325" s="12">
        <v>11.947208310376492</v>
      </c>
      <c r="AP325" s="12"/>
      <c r="AQ325" s="12">
        <v>639.9497105371901</v>
      </c>
      <c r="AR325" s="12">
        <v>750.635569949495</v>
      </c>
      <c r="BA325" s="28" t="s">
        <v>14</v>
      </c>
      <c r="BB325" s="31">
        <v>3587.843629429</v>
      </c>
      <c r="BE325" s="1"/>
      <c r="BF325" s="1"/>
    </row>
    <row r="326" spans="17:58" ht="19.5" customHeight="1">
      <c r="Q326" t="s">
        <v>80</v>
      </c>
      <c r="R326" t="s">
        <v>81</v>
      </c>
      <c r="S326" s="32"/>
      <c r="AI326" s="10" t="s">
        <v>1295</v>
      </c>
      <c r="AJ326" s="10" t="s">
        <v>164</v>
      </c>
      <c r="AK326" s="11" t="s">
        <v>1886</v>
      </c>
      <c r="AL326" s="11" t="s">
        <v>2103</v>
      </c>
      <c r="AM326" s="12"/>
      <c r="AN326" s="12"/>
      <c r="AO326" s="12">
        <v>80.45996962809917</v>
      </c>
      <c r="AP326" s="12">
        <v>238.64798606519744</v>
      </c>
      <c r="AQ326" s="12"/>
      <c r="AR326" s="12">
        <v>319.1079556932966</v>
      </c>
      <c r="BA326" s="28" t="s">
        <v>16</v>
      </c>
      <c r="BB326" s="31">
        <v>162.418818377</v>
      </c>
      <c r="BE326" s="1"/>
      <c r="BF326" s="1"/>
    </row>
    <row r="327" spans="17:58" ht="19.5" customHeight="1">
      <c r="Q327" t="s">
        <v>82</v>
      </c>
      <c r="R327" t="s">
        <v>83</v>
      </c>
      <c r="S327" s="32"/>
      <c r="AI327" s="10" t="s">
        <v>1297</v>
      </c>
      <c r="AJ327" s="10" t="s">
        <v>165</v>
      </c>
      <c r="AK327" s="11" t="s">
        <v>1885</v>
      </c>
      <c r="AL327" s="11" t="s">
        <v>2102</v>
      </c>
      <c r="AM327" s="12"/>
      <c r="AN327" s="12"/>
      <c r="AO327" s="12">
        <v>522.6071910468319</v>
      </c>
      <c r="AP327" s="12">
        <v>3272.2315117768594</v>
      </c>
      <c r="AQ327" s="12">
        <v>5.6012601010101015</v>
      </c>
      <c r="AR327" s="12">
        <v>3800.4399629247014</v>
      </c>
      <c r="BA327" s="28" t="s">
        <v>18</v>
      </c>
      <c r="BB327" s="31">
        <v>398.547061715</v>
      </c>
      <c r="BE327" s="1"/>
      <c r="BF327" s="1"/>
    </row>
    <row r="328" spans="17:58" ht="19.5" customHeight="1">
      <c r="Q328" t="s">
        <v>84</v>
      </c>
      <c r="R328" t="s">
        <v>85</v>
      </c>
      <c r="S328" s="32"/>
      <c r="AI328" s="10" t="s">
        <v>1297</v>
      </c>
      <c r="AJ328" s="10" t="s">
        <v>166</v>
      </c>
      <c r="AK328" s="11" t="s">
        <v>1886</v>
      </c>
      <c r="AL328" s="11" t="s">
        <v>2103</v>
      </c>
      <c r="AM328" s="12"/>
      <c r="AN328" s="12"/>
      <c r="AO328" s="12">
        <v>178.05322073002753</v>
      </c>
      <c r="AP328" s="12">
        <v>1894.4789917125802</v>
      </c>
      <c r="AQ328" s="12"/>
      <c r="AR328" s="12">
        <v>2072.5322124426075</v>
      </c>
      <c r="BA328" s="28" t="s">
        <v>20</v>
      </c>
      <c r="BB328" s="31">
        <v>955.406314072</v>
      </c>
      <c r="BE328" s="1"/>
      <c r="BF328" s="1"/>
    </row>
    <row r="329" spans="17:58" ht="19.5" customHeight="1">
      <c r="Q329" t="s">
        <v>86</v>
      </c>
      <c r="R329" t="s">
        <v>87</v>
      </c>
      <c r="S329" s="32"/>
      <c r="AI329" s="10" t="s">
        <v>1299</v>
      </c>
      <c r="AJ329" s="10" t="s">
        <v>167</v>
      </c>
      <c r="AK329" s="11" t="s">
        <v>1942</v>
      </c>
      <c r="AL329" s="11" t="s">
        <v>2101</v>
      </c>
      <c r="AM329" s="12">
        <v>1068.6033042929294</v>
      </c>
      <c r="AN329" s="12">
        <v>377.81324494949496</v>
      </c>
      <c r="AO329" s="12">
        <v>426.5076047750229</v>
      </c>
      <c r="AP329" s="12"/>
      <c r="AQ329" s="12">
        <v>2459.371081657484</v>
      </c>
      <c r="AR329" s="12">
        <v>4332.295235674931</v>
      </c>
      <c r="BA329" s="28" t="s">
        <v>22</v>
      </c>
      <c r="BB329" s="31">
        <v>782.040442779</v>
      </c>
      <c r="BE329" s="1"/>
      <c r="BF329" s="1"/>
    </row>
    <row r="330" spans="17:58" ht="19.5" customHeight="1">
      <c r="Q330" t="s">
        <v>88</v>
      </c>
      <c r="R330" t="s">
        <v>89</v>
      </c>
      <c r="S330" s="32"/>
      <c r="AI330" s="10" t="s">
        <v>1299</v>
      </c>
      <c r="AJ330" s="10" t="s">
        <v>168</v>
      </c>
      <c r="AK330" s="11" t="s">
        <v>1885</v>
      </c>
      <c r="AL330" s="11" t="s">
        <v>2102</v>
      </c>
      <c r="AM330" s="12">
        <v>2179.2865372130395</v>
      </c>
      <c r="AN330" s="12">
        <v>551.815971533517</v>
      </c>
      <c r="AO330" s="12">
        <v>1007.218401147842</v>
      </c>
      <c r="AP330" s="12"/>
      <c r="AQ330" s="12">
        <v>7467.952164531681</v>
      </c>
      <c r="AR330" s="12">
        <v>11206.273074426079</v>
      </c>
      <c r="BA330" s="28" t="s">
        <v>24</v>
      </c>
      <c r="BB330" s="31">
        <v>291.949966237</v>
      </c>
      <c r="BE330" s="1"/>
      <c r="BF330" s="1"/>
    </row>
    <row r="331" spans="17:58" ht="19.5" customHeight="1">
      <c r="Q331" t="s">
        <v>90</v>
      </c>
      <c r="R331" t="s">
        <v>91</v>
      </c>
      <c r="S331" s="32"/>
      <c r="AI331" s="10" t="s">
        <v>1301</v>
      </c>
      <c r="AJ331" s="10" t="s">
        <v>169</v>
      </c>
      <c r="AK331" s="11" t="s">
        <v>1890</v>
      </c>
      <c r="AL331" s="11" t="s">
        <v>556</v>
      </c>
      <c r="AM331" s="12"/>
      <c r="AN331" s="12"/>
      <c r="AO331" s="12">
        <v>14.406580211202938</v>
      </c>
      <c r="AP331" s="12"/>
      <c r="AQ331" s="12">
        <v>1083.2830774793388</v>
      </c>
      <c r="AR331" s="12">
        <v>1097.6896576905417</v>
      </c>
      <c r="BA331" s="28" t="s">
        <v>26</v>
      </c>
      <c r="BB331" s="31">
        <v>888.332271624</v>
      </c>
      <c r="BE331" s="1"/>
      <c r="BF331" s="1"/>
    </row>
    <row r="332" spans="17:58" ht="19.5" customHeight="1">
      <c r="Q332" t="s">
        <v>92</v>
      </c>
      <c r="R332" t="s">
        <v>93</v>
      </c>
      <c r="S332" s="32"/>
      <c r="AI332" s="10" t="s">
        <v>1303</v>
      </c>
      <c r="AJ332" s="10" t="s">
        <v>170</v>
      </c>
      <c r="AK332" s="11" t="s">
        <v>1886</v>
      </c>
      <c r="AL332" s="11" t="s">
        <v>2103</v>
      </c>
      <c r="AM332" s="12">
        <v>61.05660915977961</v>
      </c>
      <c r="AN332" s="12">
        <v>29.8630011707989</v>
      </c>
      <c r="AO332" s="12">
        <v>225.60261776859502</v>
      </c>
      <c r="AP332" s="12"/>
      <c r="AQ332" s="12">
        <v>958.3776162304866</v>
      </c>
      <c r="AR332" s="12">
        <v>1274.89984432966</v>
      </c>
      <c r="BA332" s="28" t="s">
        <v>28</v>
      </c>
      <c r="BB332" s="31">
        <v>382.478154615</v>
      </c>
      <c r="BE332" s="1"/>
      <c r="BF332" s="1"/>
    </row>
    <row r="333" spans="17:58" ht="19.5" customHeight="1">
      <c r="Q333" t="s">
        <v>94</v>
      </c>
      <c r="R333" t="s">
        <v>95</v>
      </c>
      <c r="S333" s="32"/>
      <c r="AI333" s="10" t="s">
        <v>1305</v>
      </c>
      <c r="AJ333" s="10" t="s">
        <v>171</v>
      </c>
      <c r="AK333" s="11" t="s">
        <v>1885</v>
      </c>
      <c r="AL333" s="11" t="s">
        <v>2102</v>
      </c>
      <c r="AM333" s="12">
        <v>21.615101928374656</v>
      </c>
      <c r="AN333" s="12"/>
      <c r="AO333" s="12">
        <v>144.97888911845732</v>
      </c>
      <c r="AP333" s="12">
        <v>127.15445994031222</v>
      </c>
      <c r="AQ333" s="12">
        <v>183.87327240587695</v>
      </c>
      <c r="AR333" s="12">
        <v>477.62172339302117</v>
      </c>
      <c r="BA333" s="28" t="s">
        <v>30</v>
      </c>
      <c r="BB333" s="31">
        <v>1521.20167036</v>
      </c>
      <c r="BE333" s="1"/>
      <c r="BF333" s="1"/>
    </row>
    <row r="334" spans="17:58" ht="19.5" customHeight="1">
      <c r="Q334" t="s">
        <v>96</v>
      </c>
      <c r="R334" t="s">
        <v>97</v>
      </c>
      <c r="S334" s="32"/>
      <c r="AI334" s="10" t="s">
        <v>1305</v>
      </c>
      <c r="AJ334" s="10" t="s">
        <v>172</v>
      </c>
      <c r="AK334" s="11" t="s">
        <v>1886</v>
      </c>
      <c r="AL334" s="11" t="s">
        <v>2103</v>
      </c>
      <c r="AM334" s="12">
        <v>40.664563820018365</v>
      </c>
      <c r="AN334" s="12"/>
      <c r="AO334" s="12">
        <v>279.7873572773186</v>
      </c>
      <c r="AP334" s="12">
        <v>227.40979123048666</v>
      </c>
      <c r="AQ334" s="12">
        <v>224.3091459366391</v>
      </c>
      <c r="AR334" s="12">
        <v>772.1708582644627</v>
      </c>
      <c r="BA334" s="28" t="s">
        <v>32</v>
      </c>
      <c r="BB334" s="31">
        <v>20713.3364378</v>
      </c>
      <c r="BE334" s="1"/>
      <c r="BF334" s="1"/>
    </row>
    <row r="335" spans="17:58" ht="19.5" customHeight="1">
      <c r="Q335" t="s">
        <v>98</v>
      </c>
      <c r="R335" t="s">
        <v>99</v>
      </c>
      <c r="S335" s="32"/>
      <c r="AI335" s="10" t="s">
        <v>1307</v>
      </c>
      <c r="AJ335" s="10" t="s">
        <v>173</v>
      </c>
      <c r="AK335" s="11" t="s">
        <v>1882</v>
      </c>
      <c r="AL335" s="11" t="s">
        <v>2098</v>
      </c>
      <c r="AM335" s="12"/>
      <c r="AN335" s="12"/>
      <c r="AO335" s="12"/>
      <c r="AP335" s="12"/>
      <c r="AQ335" s="12">
        <v>15.137091230486686</v>
      </c>
      <c r="AR335" s="12">
        <v>15.137091230486686</v>
      </c>
      <c r="BA335" s="28" t="s">
        <v>34</v>
      </c>
      <c r="BB335" s="31">
        <v>759.328653522</v>
      </c>
      <c r="BE335" s="1"/>
      <c r="BF335" s="1"/>
    </row>
    <row r="336" spans="17:58" ht="19.5" customHeight="1">
      <c r="Q336" t="s">
        <v>100</v>
      </c>
      <c r="R336" t="s">
        <v>101</v>
      </c>
      <c r="S336" s="32"/>
      <c r="AI336" s="10" t="s">
        <v>1307</v>
      </c>
      <c r="AJ336" s="10" t="s">
        <v>174</v>
      </c>
      <c r="AK336" s="11" t="s">
        <v>1885</v>
      </c>
      <c r="AL336" s="11" t="s">
        <v>2102</v>
      </c>
      <c r="AM336" s="12">
        <v>47.29157330119376</v>
      </c>
      <c r="AN336" s="12">
        <v>178.34614791092744</v>
      </c>
      <c r="AO336" s="12">
        <v>256.93194788797064</v>
      </c>
      <c r="AP336" s="12"/>
      <c r="AQ336" s="12">
        <v>961.4474522497705</v>
      </c>
      <c r="AR336" s="12">
        <v>1444.0171213498625</v>
      </c>
      <c r="BA336" s="28" t="s">
        <v>36</v>
      </c>
      <c r="BB336" s="31">
        <v>3765.15702253</v>
      </c>
      <c r="BE336" s="1"/>
      <c r="BF336" s="1"/>
    </row>
    <row r="337" spans="17:58" ht="19.5" customHeight="1">
      <c r="Q337" t="s">
        <v>102</v>
      </c>
      <c r="R337" t="s">
        <v>103</v>
      </c>
      <c r="S337" s="32"/>
      <c r="AI337" s="10" t="s">
        <v>1307</v>
      </c>
      <c r="AJ337" s="10" t="s">
        <v>175</v>
      </c>
      <c r="AK337" s="11" t="s">
        <v>1886</v>
      </c>
      <c r="AL337" s="11" t="s">
        <v>2103</v>
      </c>
      <c r="AM337" s="12"/>
      <c r="AN337" s="12"/>
      <c r="AO337" s="12"/>
      <c r="AP337" s="12"/>
      <c r="AQ337" s="12">
        <v>2.7763269513314968</v>
      </c>
      <c r="AR337" s="12">
        <v>2.7763269513314968</v>
      </c>
      <c r="BA337" s="28" t="s">
        <v>38</v>
      </c>
      <c r="BB337" s="31">
        <v>373.15522443</v>
      </c>
      <c r="BE337" s="1"/>
      <c r="BF337" s="1"/>
    </row>
    <row r="338" spans="17:58" ht="19.5" customHeight="1">
      <c r="Q338" t="s">
        <v>106</v>
      </c>
      <c r="R338" t="s">
        <v>107</v>
      </c>
      <c r="S338" s="32"/>
      <c r="AI338" s="10" t="s">
        <v>1309</v>
      </c>
      <c r="AJ338" s="10" t="s">
        <v>176</v>
      </c>
      <c r="AK338" s="11" t="s">
        <v>1886</v>
      </c>
      <c r="AL338" s="11" t="s">
        <v>2103</v>
      </c>
      <c r="AM338" s="12">
        <v>930.8392521120294</v>
      </c>
      <c r="AN338" s="12">
        <v>511.3599734389348</v>
      </c>
      <c r="AO338" s="12">
        <v>1372.0557314738292</v>
      </c>
      <c r="AP338" s="12"/>
      <c r="AQ338" s="12">
        <v>10280.739729775023</v>
      </c>
      <c r="AR338" s="12">
        <v>13094.994686799817</v>
      </c>
      <c r="BA338" s="28" t="s">
        <v>40</v>
      </c>
      <c r="BB338" s="31">
        <v>1344.99702772</v>
      </c>
      <c r="BE338" s="1"/>
      <c r="BF338" s="1"/>
    </row>
    <row r="339" spans="17:58" ht="19.5" customHeight="1">
      <c r="Q339" t="s">
        <v>108</v>
      </c>
      <c r="R339" t="s">
        <v>109</v>
      </c>
      <c r="S339" s="32"/>
      <c r="AI339" s="10" t="s">
        <v>1309</v>
      </c>
      <c r="AJ339" s="10" t="s">
        <v>177</v>
      </c>
      <c r="AK339" s="11" t="s">
        <v>1964</v>
      </c>
      <c r="AL339" s="11" t="s">
        <v>566</v>
      </c>
      <c r="AM339" s="12">
        <v>4.721476859504133</v>
      </c>
      <c r="AN339" s="12">
        <v>101.5661865013774</v>
      </c>
      <c r="AO339" s="12">
        <v>63.52438539944904</v>
      </c>
      <c r="AP339" s="12"/>
      <c r="AQ339" s="12">
        <v>1614.9968353305785</v>
      </c>
      <c r="AR339" s="12">
        <v>1784.808884090909</v>
      </c>
      <c r="BA339" s="28" t="s">
        <v>42</v>
      </c>
      <c r="BB339" s="31">
        <v>337.712209004</v>
      </c>
      <c r="BE339" s="1"/>
      <c r="BF339" s="1"/>
    </row>
    <row r="340" spans="17:58" ht="19.5" customHeight="1">
      <c r="Q340" t="s">
        <v>110</v>
      </c>
      <c r="R340" t="s">
        <v>111</v>
      </c>
      <c r="S340" s="32"/>
      <c r="AI340" s="10" t="s">
        <v>1311</v>
      </c>
      <c r="AJ340" s="10" t="s">
        <v>178</v>
      </c>
      <c r="AK340" s="11" t="s">
        <v>1886</v>
      </c>
      <c r="AL340" s="11" t="s">
        <v>2103</v>
      </c>
      <c r="AM340" s="12">
        <v>0.7052420798898071</v>
      </c>
      <c r="AN340" s="12"/>
      <c r="AO340" s="12">
        <v>221.2817959825528</v>
      </c>
      <c r="AP340" s="12">
        <v>1375.9308359504132</v>
      </c>
      <c r="AQ340" s="12"/>
      <c r="AR340" s="12">
        <v>1597.917874012856</v>
      </c>
      <c r="BA340" s="28" t="s">
        <v>44</v>
      </c>
      <c r="BB340" s="31">
        <v>1249.06253836</v>
      </c>
      <c r="BE340" s="1"/>
      <c r="BF340" s="1"/>
    </row>
    <row r="341" spans="17:58" ht="19.5" customHeight="1">
      <c r="Q341" t="s">
        <v>112</v>
      </c>
      <c r="R341" t="s">
        <v>113</v>
      </c>
      <c r="S341" s="32"/>
      <c r="AI341" s="10" t="s">
        <v>1313</v>
      </c>
      <c r="AJ341" s="10" t="s">
        <v>179</v>
      </c>
      <c r="AK341" s="11" t="s">
        <v>1885</v>
      </c>
      <c r="AL341" s="11" t="s">
        <v>2102</v>
      </c>
      <c r="AM341" s="12">
        <v>39.330982529843894</v>
      </c>
      <c r="AN341" s="12"/>
      <c r="AO341" s="12">
        <v>47.05657153351699</v>
      </c>
      <c r="AP341" s="12"/>
      <c r="AQ341" s="12">
        <v>444.3521896464647</v>
      </c>
      <c r="AR341" s="12">
        <v>530.7397437098256</v>
      </c>
      <c r="BA341" s="28" t="s">
        <v>46</v>
      </c>
      <c r="BB341" s="31">
        <v>24673.2875586</v>
      </c>
      <c r="BE341" s="1"/>
      <c r="BF341" s="1"/>
    </row>
    <row r="342" spans="17:58" ht="19.5" customHeight="1">
      <c r="Q342" t="s">
        <v>114</v>
      </c>
      <c r="R342" t="s">
        <v>115</v>
      </c>
      <c r="S342" s="32"/>
      <c r="AI342" s="10" t="s">
        <v>1313</v>
      </c>
      <c r="AJ342" s="10" t="s">
        <v>180</v>
      </c>
      <c r="AK342" s="11" t="s">
        <v>1886</v>
      </c>
      <c r="AL342" s="11" t="s">
        <v>2103</v>
      </c>
      <c r="AM342" s="12">
        <v>167.19534639577594</v>
      </c>
      <c r="AN342" s="12">
        <v>60.47805589990818</v>
      </c>
      <c r="AO342" s="12">
        <v>93.23686944444445</v>
      </c>
      <c r="AP342" s="12">
        <v>295.95283792470156</v>
      </c>
      <c r="AQ342" s="12">
        <v>656.3805685261708</v>
      </c>
      <c r="AR342" s="12">
        <v>1273.243678191001</v>
      </c>
      <c r="BA342" s="28" t="s">
        <v>48</v>
      </c>
      <c r="BB342" s="31">
        <v>3681.59033992</v>
      </c>
      <c r="BE342" s="1"/>
      <c r="BF342" s="1"/>
    </row>
    <row r="343" spans="17:58" ht="19.5" customHeight="1">
      <c r="Q343" t="s">
        <v>116</v>
      </c>
      <c r="R343" t="s">
        <v>117</v>
      </c>
      <c r="S343" s="32"/>
      <c r="AI343" s="10" t="s">
        <v>1315</v>
      </c>
      <c r="AJ343" s="10" t="s">
        <v>181</v>
      </c>
      <c r="AK343" s="11" t="s">
        <v>1885</v>
      </c>
      <c r="AL343" s="11" t="s">
        <v>2102</v>
      </c>
      <c r="AM343" s="12">
        <v>156.42657573461892</v>
      </c>
      <c r="AN343" s="12">
        <v>0.015469628099173552</v>
      </c>
      <c r="AO343" s="12">
        <v>107.4476960284665</v>
      </c>
      <c r="AP343" s="12"/>
      <c r="AQ343" s="12">
        <v>1027.7671277548209</v>
      </c>
      <c r="AR343" s="12">
        <v>1291.6568691460054</v>
      </c>
      <c r="BA343" s="28" t="s">
        <v>50</v>
      </c>
      <c r="BB343" s="31">
        <v>463.46396157</v>
      </c>
      <c r="BE343" s="1"/>
      <c r="BF343" s="1"/>
    </row>
    <row r="344" spans="17:58" ht="19.5" customHeight="1">
      <c r="Q344" t="s">
        <v>118</v>
      </c>
      <c r="R344" t="s">
        <v>119</v>
      </c>
      <c r="S344" s="32"/>
      <c r="AI344" s="10" t="s">
        <v>1315</v>
      </c>
      <c r="AJ344" s="10" t="s">
        <v>182</v>
      </c>
      <c r="AK344" s="11" t="s">
        <v>1886</v>
      </c>
      <c r="AL344" s="11" t="s">
        <v>2103</v>
      </c>
      <c r="AM344" s="12">
        <v>16.22853340220386</v>
      </c>
      <c r="AN344" s="12"/>
      <c r="AO344" s="12"/>
      <c r="AP344" s="12"/>
      <c r="AQ344" s="12">
        <v>476.4984648071625</v>
      </c>
      <c r="AR344" s="12">
        <v>492.7269982093664</v>
      </c>
      <c r="BA344" s="28" t="s">
        <v>52</v>
      </c>
      <c r="BB344" s="31">
        <v>11418.6674532</v>
      </c>
      <c r="BE344" s="1"/>
      <c r="BF344" s="1"/>
    </row>
    <row r="345" spans="17:58" ht="19.5" customHeight="1">
      <c r="Q345" t="s">
        <v>120</v>
      </c>
      <c r="R345" t="s">
        <v>121</v>
      </c>
      <c r="S345" s="32"/>
      <c r="AI345" s="10" t="s">
        <v>1317</v>
      </c>
      <c r="AJ345" s="10" t="s">
        <v>183</v>
      </c>
      <c r="AK345" s="11" t="s">
        <v>1886</v>
      </c>
      <c r="AL345" s="11" t="s">
        <v>2103</v>
      </c>
      <c r="AM345" s="12">
        <v>77.24701398071625</v>
      </c>
      <c r="AN345" s="12"/>
      <c r="AO345" s="12">
        <v>6.160718893480257</v>
      </c>
      <c r="AP345" s="12">
        <v>182.34590325987145</v>
      </c>
      <c r="AQ345" s="12">
        <v>741.154885399449</v>
      </c>
      <c r="AR345" s="12">
        <v>1006.9085215335169</v>
      </c>
      <c r="BA345" s="28" t="s">
        <v>54</v>
      </c>
      <c r="BB345" s="31">
        <v>39424.9237543</v>
      </c>
      <c r="BE345" s="1"/>
      <c r="BF345" s="1"/>
    </row>
    <row r="346" spans="17:58" ht="19.5" customHeight="1">
      <c r="Q346" t="s">
        <v>122</v>
      </c>
      <c r="R346" t="s">
        <v>123</v>
      </c>
      <c r="S346" s="32"/>
      <c r="AI346" s="10" t="s">
        <v>1319</v>
      </c>
      <c r="AJ346" s="10" t="s">
        <v>184</v>
      </c>
      <c r="AK346" s="11" t="s">
        <v>1886</v>
      </c>
      <c r="AL346" s="11" t="s">
        <v>2103</v>
      </c>
      <c r="AM346" s="12">
        <v>0.9134545913682278</v>
      </c>
      <c r="AN346" s="12"/>
      <c r="AO346" s="12"/>
      <c r="AP346" s="12"/>
      <c r="AQ346" s="12">
        <v>146.77854494949494</v>
      </c>
      <c r="AR346" s="12">
        <v>147.69199954086318</v>
      </c>
      <c r="BA346" s="28" t="s">
        <v>56</v>
      </c>
      <c r="BB346" s="31">
        <v>247.264586158</v>
      </c>
      <c r="BE346" s="1"/>
      <c r="BF346" s="1"/>
    </row>
    <row r="347" spans="17:58" ht="19.5" customHeight="1">
      <c r="Q347" t="s">
        <v>124</v>
      </c>
      <c r="R347" t="s">
        <v>125</v>
      </c>
      <c r="S347" s="32"/>
      <c r="AI347" s="10" t="s">
        <v>1321</v>
      </c>
      <c r="AJ347" s="10" t="s">
        <v>185</v>
      </c>
      <c r="AK347" s="11" t="s">
        <v>1886</v>
      </c>
      <c r="AL347" s="11" t="s">
        <v>2103</v>
      </c>
      <c r="AM347" s="12">
        <v>10.955741276400367</v>
      </c>
      <c r="AN347" s="12">
        <v>10.907112006427916</v>
      </c>
      <c r="AO347" s="12">
        <v>5.341876629935721</v>
      </c>
      <c r="AP347" s="12"/>
      <c r="AQ347" s="12">
        <v>270.1698389807163</v>
      </c>
      <c r="AR347" s="12">
        <v>297.3745688934803</v>
      </c>
      <c r="BA347" s="28" t="s">
        <v>58</v>
      </c>
      <c r="BB347" s="31">
        <v>748.420621027</v>
      </c>
      <c r="BE347" s="1"/>
      <c r="BF347" s="1"/>
    </row>
    <row r="348" spans="17:58" ht="19.5" customHeight="1">
      <c r="Q348" t="s">
        <v>126</v>
      </c>
      <c r="R348" t="s">
        <v>127</v>
      </c>
      <c r="S348" s="32"/>
      <c r="AI348" s="10" t="s">
        <v>1323</v>
      </c>
      <c r="AJ348" s="10" t="s">
        <v>186</v>
      </c>
      <c r="AK348" s="11" t="s">
        <v>1885</v>
      </c>
      <c r="AL348" s="11" t="s">
        <v>2102</v>
      </c>
      <c r="AM348" s="12">
        <v>126.90698934802572</v>
      </c>
      <c r="AN348" s="12">
        <v>7.182127387511478</v>
      </c>
      <c r="AO348" s="12">
        <v>20.239557782369147</v>
      </c>
      <c r="AP348" s="12"/>
      <c r="AQ348" s="12">
        <v>467.9329029614325</v>
      </c>
      <c r="AR348" s="12">
        <v>622.2615774793388</v>
      </c>
      <c r="BA348" s="28" t="s">
        <v>60</v>
      </c>
      <c r="BB348" s="31">
        <v>937.062215729</v>
      </c>
      <c r="BE348" s="1"/>
      <c r="BF348" s="1"/>
    </row>
    <row r="349" spans="17:58" ht="19.5" customHeight="1">
      <c r="Q349" t="s">
        <v>128</v>
      </c>
      <c r="R349" t="s">
        <v>129</v>
      </c>
      <c r="S349" s="32"/>
      <c r="AI349" s="10" t="s">
        <v>1323</v>
      </c>
      <c r="AJ349" s="10" t="s">
        <v>187</v>
      </c>
      <c r="AK349" s="11" t="s">
        <v>1886</v>
      </c>
      <c r="AL349" s="11" t="s">
        <v>2103</v>
      </c>
      <c r="AM349" s="12">
        <v>83.34092713498622</v>
      </c>
      <c r="AN349" s="12">
        <v>1.455463728191001E-05</v>
      </c>
      <c r="AO349" s="12">
        <v>0.22288865932047752</v>
      </c>
      <c r="AP349" s="12"/>
      <c r="AQ349" s="12">
        <v>204.39482842056933</v>
      </c>
      <c r="AR349" s="12">
        <v>287.9586587695133</v>
      </c>
      <c r="BA349" s="28" t="s">
        <v>62</v>
      </c>
      <c r="BB349" s="31">
        <v>2132.6774962</v>
      </c>
      <c r="BE349" s="1"/>
      <c r="BF349" s="1"/>
    </row>
    <row r="350" spans="17:58" ht="19.5" customHeight="1">
      <c r="Q350" t="s">
        <v>130</v>
      </c>
      <c r="R350" t="s">
        <v>131</v>
      </c>
      <c r="S350" s="32"/>
      <c r="AI350" s="10" t="s">
        <v>1325</v>
      </c>
      <c r="AJ350" s="10" t="s">
        <v>188</v>
      </c>
      <c r="AK350" s="11" t="s">
        <v>1885</v>
      </c>
      <c r="AL350" s="11" t="s">
        <v>2102</v>
      </c>
      <c r="AM350" s="12">
        <v>6.283260583103765</v>
      </c>
      <c r="AN350" s="12">
        <v>156.68559947199267</v>
      </c>
      <c r="AO350" s="12">
        <v>173.84436795224977</v>
      </c>
      <c r="AP350" s="12"/>
      <c r="AQ350" s="12">
        <v>389.79096850321395</v>
      </c>
      <c r="AR350" s="12">
        <v>726.6041965105601</v>
      </c>
      <c r="BA350" s="28" t="s">
        <v>64</v>
      </c>
      <c r="BB350" s="31">
        <v>76.6533765836</v>
      </c>
      <c r="BE350" s="1"/>
      <c r="BF350" s="1"/>
    </row>
    <row r="351" spans="17:58" ht="19.5" customHeight="1">
      <c r="Q351" t="s">
        <v>132</v>
      </c>
      <c r="R351" t="s">
        <v>133</v>
      </c>
      <c r="S351" s="32"/>
      <c r="AI351" s="10" t="s">
        <v>1325</v>
      </c>
      <c r="AJ351" s="10" t="s">
        <v>189</v>
      </c>
      <c r="AK351" s="11" t="s">
        <v>1886</v>
      </c>
      <c r="AL351" s="11" t="s">
        <v>2103</v>
      </c>
      <c r="AM351" s="12">
        <v>39.32273512396694</v>
      </c>
      <c r="AN351" s="12">
        <v>162.33457187786962</v>
      </c>
      <c r="AO351" s="12">
        <v>103.93835224977043</v>
      </c>
      <c r="AP351" s="12"/>
      <c r="AQ351" s="12">
        <v>1417.745999012856</v>
      </c>
      <c r="AR351" s="12">
        <v>1723.341658264463</v>
      </c>
      <c r="BA351" s="28" t="s">
        <v>66</v>
      </c>
      <c r="BB351" s="31">
        <v>3407.84517742</v>
      </c>
      <c r="BE351" s="1"/>
      <c r="BF351" s="1"/>
    </row>
    <row r="352" spans="17:58" ht="19.5" customHeight="1">
      <c r="Q352" t="s">
        <v>134</v>
      </c>
      <c r="R352" t="s">
        <v>135</v>
      </c>
      <c r="S352" s="32"/>
      <c r="AI352" s="10" t="s">
        <v>1327</v>
      </c>
      <c r="AJ352" s="10" t="s">
        <v>190</v>
      </c>
      <c r="AK352" s="11" t="s">
        <v>1885</v>
      </c>
      <c r="AL352" s="11" t="s">
        <v>2102</v>
      </c>
      <c r="AM352" s="12">
        <v>21.542022612488523</v>
      </c>
      <c r="AN352" s="12"/>
      <c r="AO352" s="12">
        <v>0.07025133149678604</v>
      </c>
      <c r="AP352" s="12"/>
      <c r="AQ352" s="12">
        <v>81.65368312672176</v>
      </c>
      <c r="AR352" s="12">
        <v>103.26595707070706</v>
      </c>
      <c r="BA352" s="28" t="s">
        <v>68</v>
      </c>
      <c r="BB352" s="31">
        <v>19776.826406</v>
      </c>
      <c r="BE352" s="1"/>
      <c r="BF352" s="1"/>
    </row>
    <row r="353" spans="17:58" ht="19.5" customHeight="1">
      <c r="Q353" t="s">
        <v>136</v>
      </c>
      <c r="R353" t="s">
        <v>137</v>
      </c>
      <c r="S353" s="32"/>
      <c r="AI353" s="10" t="s">
        <v>1327</v>
      </c>
      <c r="AJ353" s="10" t="s">
        <v>191</v>
      </c>
      <c r="AK353" s="11" t="s">
        <v>1886</v>
      </c>
      <c r="AL353" s="11" t="s">
        <v>2103</v>
      </c>
      <c r="AM353" s="12">
        <v>61.27148294306703</v>
      </c>
      <c r="AN353" s="12"/>
      <c r="AO353" s="12">
        <v>25.43057527548209</v>
      </c>
      <c r="AP353" s="12"/>
      <c r="AQ353" s="12">
        <v>443.9362887741047</v>
      </c>
      <c r="AR353" s="12">
        <v>530.6383469926539</v>
      </c>
      <c r="BA353" s="28" t="s">
        <v>70</v>
      </c>
      <c r="BB353" s="31">
        <v>982.594669125</v>
      </c>
      <c r="BE353" s="1"/>
      <c r="BF353" s="1"/>
    </row>
    <row r="354" spans="17:58" ht="19.5" customHeight="1">
      <c r="Q354" t="s">
        <v>1662</v>
      </c>
      <c r="R354" t="s">
        <v>1663</v>
      </c>
      <c r="S354" s="32"/>
      <c r="AI354" s="10" t="s">
        <v>1329</v>
      </c>
      <c r="AJ354" s="10" t="s">
        <v>192</v>
      </c>
      <c r="AK354" s="11" t="s">
        <v>1885</v>
      </c>
      <c r="AL354" s="11" t="s">
        <v>2102</v>
      </c>
      <c r="AM354" s="12">
        <v>7.804312052341597</v>
      </c>
      <c r="AN354" s="12"/>
      <c r="AO354" s="12"/>
      <c r="AP354" s="12"/>
      <c r="AQ354" s="12">
        <v>376.0578191919192</v>
      </c>
      <c r="AR354" s="12">
        <v>383.86213124426075</v>
      </c>
      <c r="BA354" s="28" t="s">
        <v>72</v>
      </c>
      <c r="BB354" s="31">
        <v>19675.6192341</v>
      </c>
      <c r="BE354" s="1"/>
      <c r="BF354" s="1"/>
    </row>
    <row r="355" spans="17:58" ht="19.5" customHeight="1">
      <c r="Q355" t="s">
        <v>1664</v>
      </c>
      <c r="R355" t="s">
        <v>1665</v>
      </c>
      <c r="S355" s="32"/>
      <c r="AI355" s="10" t="s">
        <v>1331</v>
      </c>
      <c r="AJ355" s="10" t="s">
        <v>193</v>
      </c>
      <c r="AK355" s="11" t="s">
        <v>1886</v>
      </c>
      <c r="AL355" s="11" t="s">
        <v>2103</v>
      </c>
      <c r="AM355" s="12">
        <v>8.76951331496786E-06</v>
      </c>
      <c r="AN355" s="12"/>
      <c r="AO355" s="12">
        <v>35.72840987144169</v>
      </c>
      <c r="AP355" s="12">
        <v>527.4492180899908</v>
      </c>
      <c r="AQ355" s="12"/>
      <c r="AR355" s="12">
        <v>563.1776367309459</v>
      </c>
      <c r="BA355" s="28" t="s">
        <v>74</v>
      </c>
      <c r="BB355" s="31">
        <v>1509.7531311</v>
      </c>
      <c r="BE355" s="1"/>
      <c r="BF355" s="1"/>
    </row>
    <row r="356" spans="17:58" ht="19.5" customHeight="1">
      <c r="Q356" t="s">
        <v>1666</v>
      </c>
      <c r="R356" t="s">
        <v>1667</v>
      </c>
      <c r="S356" s="32"/>
      <c r="AI356" s="10" t="s">
        <v>1333</v>
      </c>
      <c r="AJ356" s="10" t="s">
        <v>194</v>
      </c>
      <c r="AK356" s="11" t="s">
        <v>1886</v>
      </c>
      <c r="AL356" s="11" t="s">
        <v>2103</v>
      </c>
      <c r="AM356" s="12"/>
      <c r="AN356" s="12"/>
      <c r="AO356" s="12">
        <v>353.6531639348026</v>
      </c>
      <c r="AP356" s="12">
        <v>87.01790516528925</v>
      </c>
      <c r="AQ356" s="12">
        <v>5.7855373278236915</v>
      </c>
      <c r="AR356" s="12">
        <v>446.4566064279155</v>
      </c>
      <c r="BA356" s="28" t="s">
        <v>76</v>
      </c>
      <c r="BB356" s="31">
        <v>25828.888543031902</v>
      </c>
      <c r="BE356" s="1"/>
      <c r="BF356" s="1"/>
    </row>
    <row r="357" spans="17:58" ht="19.5" customHeight="1">
      <c r="Q357" t="s">
        <v>1668</v>
      </c>
      <c r="R357" t="s">
        <v>1669</v>
      </c>
      <c r="S357" s="32"/>
      <c r="AI357" s="10" t="s">
        <v>1335</v>
      </c>
      <c r="AJ357" s="10" t="s">
        <v>195</v>
      </c>
      <c r="AK357" s="11" t="s">
        <v>1942</v>
      </c>
      <c r="AL357" s="11" t="s">
        <v>2101</v>
      </c>
      <c r="AM357" s="12">
        <v>715.9729448806244</v>
      </c>
      <c r="AN357" s="12">
        <v>3.552297153351699</v>
      </c>
      <c r="AO357" s="12">
        <v>209.8625980257117</v>
      </c>
      <c r="AP357" s="12"/>
      <c r="AQ357" s="12">
        <v>926.105896097337</v>
      </c>
      <c r="AR357" s="12">
        <v>1855.4937361570246</v>
      </c>
      <c r="BA357" s="28" t="s">
        <v>78</v>
      </c>
      <c r="BB357" s="31">
        <v>23909.5372523</v>
      </c>
      <c r="BE357" s="1"/>
      <c r="BF357" s="1"/>
    </row>
    <row r="358" spans="17:58" ht="19.5" customHeight="1">
      <c r="Q358" t="s">
        <v>1670</v>
      </c>
      <c r="R358" t="s">
        <v>1671</v>
      </c>
      <c r="S358" s="32"/>
      <c r="AI358" s="10" t="s">
        <v>1335</v>
      </c>
      <c r="AJ358" s="10" t="s">
        <v>2656</v>
      </c>
      <c r="AK358" s="11" t="s">
        <v>1885</v>
      </c>
      <c r="AL358" s="11" t="s">
        <v>2102</v>
      </c>
      <c r="AM358" s="12">
        <v>1238.0744775252524</v>
      </c>
      <c r="AN358" s="12"/>
      <c r="AO358" s="12">
        <v>307.2560574150597</v>
      </c>
      <c r="AP358" s="12">
        <v>1097.8601933884297</v>
      </c>
      <c r="AQ358" s="12">
        <v>2284.672349724518</v>
      </c>
      <c r="AR358" s="12">
        <v>4927.86307805326</v>
      </c>
      <c r="BA358" s="28" t="s">
        <v>80</v>
      </c>
      <c r="BB358" s="31">
        <v>1242.66561303</v>
      </c>
      <c r="BE358" s="1"/>
      <c r="BF358" s="1"/>
    </row>
    <row r="359" spans="17:58" ht="19.5" customHeight="1">
      <c r="Q359" t="s">
        <v>1672</v>
      </c>
      <c r="R359" t="s">
        <v>1673</v>
      </c>
      <c r="S359" s="32"/>
      <c r="AI359" s="10" t="s">
        <v>1337</v>
      </c>
      <c r="AJ359" s="10" t="s">
        <v>2657</v>
      </c>
      <c r="AK359" s="11" t="s">
        <v>1886</v>
      </c>
      <c r="AL359" s="11" t="s">
        <v>2103</v>
      </c>
      <c r="AM359" s="12">
        <v>16.064482070707072</v>
      </c>
      <c r="AN359" s="12">
        <v>33.36329938016529</v>
      </c>
      <c r="AO359" s="12">
        <v>406.0041748393021</v>
      </c>
      <c r="AP359" s="12"/>
      <c r="AQ359" s="12">
        <v>1498.3725427226814</v>
      </c>
      <c r="AR359" s="12">
        <v>1953.8044990128558</v>
      </c>
      <c r="BA359" s="28" t="s">
        <v>82</v>
      </c>
      <c r="BB359" s="31">
        <v>5641.90384885</v>
      </c>
      <c r="BE359" s="1"/>
      <c r="BF359" s="1"/>
    </row>
    <row r="360" spans="17:58" ht="19.5" customHeight="1">
      <c r="Q360" t="s">
        <v>1674</v>
      </c>
      <c r="R360" t="s">
        <v>1675</v>
      </c>
      <c r="S360" s="32"/>
      <c r="AI360" s="10" t="s">
        <v>1337</v>
      </c>
      <c r="AJ360" s="10" t="s">
        <v>2658</v>
      </c>
      <c r="AK360" s="11" t="s">
        <v>1964</v>
      </c>
      <c r="AL360" s="11" t="s">
        <v>566</v>
      </c>
      <c r="AM360" s="12">
        <v>22.0812141184573</v>
      </c>
      <c r="AN360" s="12"/>
      <c r="AO360" s="12">
        <v>20.92754938016529</v>
      </c>
      <c r="AP360" s="12"/>
      <c r="AQ360" s="12">
        <v>523.1024035123967</v>
      </c>
      <c r="AR360" s="12">
        <v>566.1111670110192</v>
      </c>
      <c r="BA360" s="28" t="s">
        <v>84</v>
      </c>
      <c r="BB360" s="31">
        <v>562.920667299</v>
      </c>
      <c r="BE360" s="1"/>
      <c r="BF360" s="1"/>
    </row>
    <row r="361" spans="17:58" ht="19.5" customHeight="1">
      <c r="Q361" t="s">
        <v>1702</v>
      </c>
      <c r="R361" t="s">
        <v>1703</v>
      </c>
      <c r="S361" s="32"/>
      <c r="AI361" s="10" t="s">
        <v>1339</v>
      </c>
      <c r="AJ361" s="10" t="s">
        <v>2659</v>
      </c>
      <c r="AK361" s="11" t="s">
        <v>1886</v>
      </c>
      <c r="AL361" s="11" t="s">
        <v>2103</v>
      </c>
      <c r="AM361" s="12"/>
      <c r="AN361" s="12"/>
      <c r="AO361" s="12">
        <v>30.05132132690542</v>
      </c>
      <c r="AP361" s="12"/>
      <c r="AQ361" s="12">
        <v>369.31529729109275</v>
      </c>
      <c r="AR361" s="12">
        <v>399.36661861799814</v>
      </c>
      <c r="BA361" s="28" t="s">
        <v>86</v>
      </c>
      <c r="BB361" s="31">
        <v>7023.32715886</v>
      </c>
      <c r="BE361" s="1"/>
      <c r="BF361" s="1"/>
    </row>
    <row r="362" spans="17:58" ht="19.5" customHeight="1">
      <c r="Q362" t="s">
        <v>1676</v>
      </c>
      <c r="R362" t="s">
        <v>1677</v>
      </c>
      <c r="S362" s="32"/>
      <c r="AI362" s="10" t="s">
        <v>1339</v>
      </c>
      <c r="AJ362" s="10" t="s">
        <v>2660</v>
      </c>
      <c r="AK362" s="11" t="s">
        <v>1964</v>
      </c>
      <c r="AL362" s="11" t="s">
        <v>566</v>
      </c>
      <c r="AM362" s="12"/>
      <c r="AN362" s="12"/>
      <c r="AO362" s="12"/>
      <c r="AP362" s="12"/>
      <c r="AQ362" s="12">
        <v>219.67905679522497</v>
      </c>
      <c r="AR362" s="12">
        <v>219.67905679522497</v>
      </c>
      <c r="BA362" s="28" t="s">
        <v>88</v>
      </c>
      <c r="BB362" s="31">
        <v>2431.00583032</v>
      </c>
      <c r="BE362" s="1"/>
      <c r="BF362" s="1"/>
    </row>
    <row r="363" spans="17:58" ht="19.5" customHeight="1">
      <c r="Q363" t="s">
        <v>1678</v>
      </c>
      <c r="R363" t="s">
        <v>1679</v>
      </c>
      <c r="S363" s="32"/>
      <c r="AI363" s="10" t="s">
        <v>1341</v>
      </c>
      <c r="AJ363" s="10" t="s">
        <v>2661</v>
      </c>
      <c r="AK363" s="11" t="s">
        <v>1886</v>
      </c>
      <c r="AL363" s="11" t="s">
        <v>2103</v>
      </c>
      <c r="AM363" s="12">
        <v>203.0007948576676</v>
      </c>
      <c r="AN363" s="12">
        <v>1.2167406336088156</v>
      </c>
      <c r="AO363" s="12">
        <v>127.4370375573921</v>
      </c>
      <c r="AP363" s="12"/>
      <c r="AQ363" s="12">
        <v>1025.9944329660239</v>
      </c>
      <c r="AR363" s="12">
        <v>1357.6490060146923</v>
      </c>
      <c r="BA363" s="28" t="s">
        <v>90</v>
      </c>
      <c r="BB363" s="31">
        <v>1373.94669197</v>
      </c>
      <c r="BE363" s="1"/>
      <c r="BF363" s="1"/>
    </row>
    <row r="364" spans="17:58" ht="19.5" customHeight="1">
      <c r="Q364" t="s">
        <v>1680</v>
      </c>
      <c r="R364" t="s">
        <v>1681</v>
      </c>
      <c r="S364" s="32"/>
      <c r="AI364" s="10" t="s">
        <v>1343</v>
      </c>
      <c r="AJ364" s="10" t="s">
        <v>2662</v>
      </c>
      <c r="AK364" s="11" t="s">
        <v>1885</v>
      </c>
      <c r="AL364" s="11" t="s">
        <v>2102</v>
      </c>
      <c r="AM364" s="12">
        <v>48.82926859504132</v>
      </c>
      <c r="AN364" s="12">
        <v>3.659320477502296E-05</v>
      </c>
      <c r="AO364" s="12">
        <v>26.97531586317723</v>
      </c>
      <c r="AP364" s="12"/>
      <c r="AQ364" s="12">
        <v>280.11874630394857</v>
      </c>
      <c r="AR364" s="12">
        <v>355.9233673553719</v>
      </c>
      <c r="BA364" s="28" t="s">
        <v>92</v>
      </c>
      <c r="BB364" s="31">
        <v>1251.17287187</v>
      </c>
      <c r="BE364" s="1"/>
      <c r="BF364" s="1"/>
    </row>
    <row r="365" spans="17:58" ht="19.5" customHeight="1">
      <c r="Q365" t="s">
        <v>1682</v>
      </c>
      <c r="R365" t="s">
        <v>1683</v>
      </c>
      <c r="S365" s="32"/>
      <c r="AI365" s="10" t="s">
        <v>1343</v>
      </c>
      <c r="AJ365" s="10" t="s">
        <v>2663</v>
      </c>
      <c r="AK365" s="11" t="s">
        <v>1886</v>
      </c>
      <c r="AL365" s="11" t="s">
        <v>2103</v>
      </c>
      <c r="AM365" s="12">
        <v>113.79925534894399</v>
      </c>
      <c r="AN365" s="12"/>
      <c r="AO365" s="12"/>
      <c r="AP365" s="12"/>
      <c r="AQ365" s="12">
        <v>400.4416303030303</v>
      </c>
      <c r="AR365" s="12">
        <v>514.2408856519743</v>
      </c>
      <c r="BA365" s="28" t="s">
        <v>94</v>
      </c>
      <c r="BB365" s="31">
        <v>4555.42218204</v>
      </c>
      <c r="BE365" s="1"/>
      <c r="BF365" s="1"/>
    </row>
    <row r="366" spans="17:58" ht="19.5" customHeight="1">
      <c r="Q366" t="s">
        <v>1684</v>
      </c>
      <c r="R366" t="s">
        <v>1685</v>
      </c>
      <c r="S366" s="32"/>
      <c r="AI366" s="10" t="s">
        <v>1345</v>
      </c>
      <c r="AJ366" s="10" t="s">
        <v>2664</v>
      </c>
      <c r="AK366" s="11" t="s">
        <v>1885</v>
      </c>
      <c r="AL366" s="11" t="s">
        <v>2102</v>
      </c>
      <c r="AM366" s="12">
        <v>31.74325769054178</v>
      </c>
      <c r="AN366" s="12">
        <v>61.41434474288337</v>
      </c>
      <c r="AO366" s="12"/>
      <c r="AP366" s="12"/>
      <c r="AQ366" s="12">
        <v>42.90522412764004</v>
      </c>
      <c r="AR366" s="12">
        <v>136.0628265610652</v>
      </c>
      <c r="BA366" s="28" t="s">
        <v>96</v>
      </c>
      <c r="BB366" s="31">
        <v>651.230085792</v>
      </c>
      <c r="BE366" s="1"/>
      <c r="BF366" s="1"/>
    </row>
    <row r="367" spans="17:58" ht="19.5" customHeight="1">
      <c r="Q367" t="s">
        <v>1686</v>
      </c>
      <c r="R367" t="s">
        <v>1687</v>
      </c>
      <c r="S367" s="32"/>
      <c r="AI367" s="10" t="s">
        <v>1345</v>
      </c>
      <c r="AJ367" s="10" t="s">
        <v>2665</v>
      </c>
      <c r="AK367" s="11" t="s">
        <v>1886</v>
      </c>
      <c r="AL367" s="11" t="s">
        <v>2103</v>
      </c>
      <c r="AM367" s="12">
        <v>61.95032658402204</v>
      </c>
      <c r="AN367" s="12">
        <v>45.0293656795225</v>
      </c>
      <c r="AO367" s="12">
        <v>25.327693112947657</v>
      </c>
      <c r="AP367" s="12"/>
      <c r="AQ367" s="12">
        <v>741.0460167125804</v>
      </c>
      <c r="AR367" s="12">
        <v>873.3534020890726</v>
      </c>
      <c r="BA367" s="28" t="s">
        <v>98</v>
      </c>
      <c r="BB367" s="31">
        <v>675.365551802</v>
      </c>
      <c r="BE367" s="1"/>
      <c r="BF367" s="1"/>
    </row>
    <row r="368" spans="17:58" ht="19.5" customHeight="1">
      <c r="Q368" t="s">
        <v>1688</v>
      </c>
      <c r="R368" t="s">
        <v>1689</v>
      </c>
      <c r="S368" s="32"/>
      <c r="AI368" s="10" t="s">
        <v>1347</v>
      </c>
      <c r="AJ368" s="10" t="s">
        <v>2666</v>
      </c>
      <c r="AK368" s="11" t="s">
        <v>1885</v>
      </c>
      <c r="AL368" s="11" t="s">
        <v>2102</v>
      </c>
      <c r="AM368" s="12">
        <v>10.254534412304865</v>
      </c>
      <c r="AN368" s="12">
        <v>37.50298572084481</v>
      </c>
      <c r="AO368" s="12">
        <v>7.954872497704316</v>
      </c>
      <c r="AP368" s="12"/>
      <c r="AQ368" s="12">
        <v>84.49089423783288</v>
      </c>
      <c r="AR368" s="12">
        <v>140.20328686868686</v>
      </c>
      <c r="BA368" s="28" t="s">
        <v>100</v>
      </c>
      <c r="BB368" s="31">
        <v>1403.57692165</v>
      </c>
      <c r="BE368" s="1"/>
      <c r="BF368" s="1"/>
    </row>
    <row r="369" spans="17:58" ht="19.5" customHeight="1">
      <c r="Q369" t="s">
        <v>1690</v>
      </c>
      <c r="R369" t="s">
        <v>1691</v>
      </c>
      <c r="S369" s="32"/>
      <c r="AI369" s="10" t="s">
        <v>1347</v>
      </c>
      <c r="AJ369" s="10" t="s">
        <v>2667</v>
      </c>
      <c r="AK369" s="11" t="s">
        <v>1886</v>
      </c>
      <c r="AL369" s="11" t="s">
        <v>2103</v>
      </c>
      <c r="AM369" s="12"/>
      <c r="AN369" s="12">
        <v>0.9123907483930211</v>
      </c>
      <c r="AO369" s="12"/>
      <c r="AP369" s="12"/>
      <c r="AQ369" s="12">
        <v>33.72010202020202</v>
      </c>
      <c r="AR369" s="12">
        <v>34.63249276859504</v>
      </c>
      <c r="BA369" s="28" t="s">
        <v>102</v>
      </c>
      <c r="BB369" s="31">
        <v>62.399188933</v>
      </c>
      <c r="BE369" s="1"/>
      <c r="BF369" s="1"/>
    </row>
    <row r="370" spans="17:58" ht="19.5" customHeight="1">
      <c r="Q370" t="s">
        <v>1692</v>
      </c>
      <c r="R370" t="s">
        <v>1693</v>
      </c>
      <c r="S370" s="32"/>
      <c r="AI370" s="10" t="s">
        <v>1349</v>
      </c>
      <c r="AJ370" s="10" t="s">
        <v>2668</v>
      </c>
      <c r="AK370" s="11" t="s">
        <v>1882</v>
      </c>
      <c r="AL370" s="11" t="s">
        <v>2098</v>
      </c>
      <c r="AM370" s="12">
        <v>34.553380532598716</v>
      </c>
      <c r="AN370" s="12">
        <v>157.45316416437097</v>
      </c>
      <c r="AO370" s="12">
        <v>214.11129531680442</v>
      </c>
      <c r="AP370" s="12"/>
      <c r="AQ370" s="12">
        <v>2169.9847448806245</v>
      </c>
      <c r="AR370" s="12">
        <v>2576.1025848943987</v>
      </c>
      <c r="BA370" s="28" t="s">
        <v>104</v>
      </c>
      <c r="BB370" s="31">
        <v>158.19563143</v>
      </c>
      <c r="BE370" s="1"/>
      <c r="BF370" s="1"/>
    </row>
    <row r="371" spans="17:58" ht="19.5" customHeight="1">
      <c r="Q371" t="s">
        <v>1694</v>
      </c>
      <c r="R371" t="s">
        <v>1695</v>
      </c>
      <c r="S371" s="32"/>
      <c r="AI371" s="10" t="s">
        <v>1349</v>
      </c>
      <c r="AJ371" s="10" t="s">
        <v>2669</v>
      </c>
      <c r="AK371" s="11" t="s">
        <v>1885</v>
      </c>
      <c r="AL371" s="11" t="s">
        <v>2102</v>
      </c>
      <c r="AM371" s="12">
        <v>279.5844976584022</v>
      </c>
      <c r="AN371" s="12">
        <v>300.74529827823693</v>
      </c>
      <c r="AO371" s="12">
        <v>628.6404878787879</v>
      </c>
      <c r="AP371" s="12"/>
      <c r="AQ371" s="12">
        <v>3583.9969244260787</v>
      </c>
      <c r="AR371" s="12">
        <v>4792.967208241505</v>
      </c>
      <c r="BA371" s="28" t="s">
        <v>106</v>
      </c>
      <c r="BB371" s="31">
        <v>901.934931165</v>
      </c>
      <c r="BE371" s="1"/>
      <c r="BF371" s="1"/>
    </row>
    <row r="372" spans="17:58" ht="19.5" customHeight="1">
      <c r="Q372" t="s">
        <v>1696</v>
      </c>
      <c r="R372" t="s">
        <v>1697</v>
      </c>
      <c r="S372" s="32"/>
      <c r="AI372" s="10" t="s">
        <v>1349</v>
      </c>
      <c r="AJ372" s="10" t="s">
        <v>2670</v>
      </c>
      <c r="AK372" s="11" t="s">
        <v>1886</v>
      </c>
      <c r="AL372" s="11" t="s">
        <v>2103</v>
      </c>
      <c r="AM372" s="12"/>
      <c r="AN372" s="12"/>
      <c r="AO372" s="12">
        <v>3.629992056932966</v>
      </c>
      <c r="AP372" s="12"/>
      <c r="AQ372" s="12">
        <v>56.93297724977043</v>
      </c>
      <c r="AR372" s="12">
        <v>60.562969306703394</v>
      </c>
      <c r="BA372" s="28" t="s">
        <v>108</v>
      </c>
      <c r="BB372" s="31">
        <v>839.717053614</v>
      </c>
      <c r="BE372" s="1"/>
      <c r="BF372" s="1"/>
    </row>
    <row r="373" spans="17:58" ht="19.5" customHeight="1">
      <c r="Q373" t="s">
        <v>1698</v>
      </c>
      <c r="R373" t="s">
        <v>1699</v>
      </c>
      <c r="S373" s="32"/>
      <c r="AI373" s="10" t="s">
        <v>1351</v>
      </c>
      <c r="AJ373" s="10" t="s">
        <v>2671</v>
      </c>
      <c r="AK373" s="11" t="s">
        <v>1890</v>
      </c>
      <c r="AL373" s="11" t="s">
        <v>556</v>
      </c>
      <c r="AM373" s="12">
        <v>129.68981565656566</v>
      </c>
      <c r="AN373" s="12">
        <v>1409.1355990358127</v>
      </c>
      <c r="AO373" s="12">
        <v>6215.2142499770425</v>
      </c>
      <c r="AP373" s="12"/>
      <c r="AQ373" s="12">
        <v>15388.07451932966</v>
      </c>
      <c r="AR373" s="12">
        <v>23142.11418399908</v>
      </c>
      <c r="BA373" s="28" t="s">
        <v>110</v>
      </c>
      <c r="BB373" s="31">
        <v>9964.77454601</v>
      </c>
      <c r="BE373" s="1"/>
      <c r="BF373" s="1"/>
    </row>
    <row r="374" spans="17:58" ht="19.5" customHeight="1">
      <c r="Q374" t="s">
        <v>1700</v>
      </c>
      <c r="R374" t="s">
        <v>1701</v>
      </c>
      <c r="S374" s="32"/>
      <c r="AI374" s="10" t="s">
        <v>1353</v>
      </c>
      <c r="AJ374" s="10" t="s">
        <v>2672</v>
      </c>
      <c r="AK374" s="11" t="s">
        <v>1886</v>
      </c>
      <c r="AL374" s="11" t="s">
        <v>2103</v>
      </c>
      <c r="AM374" s="12">
        <v>0.06643211662075298</v>
      </c>
      <c r="AN374" s="12">
        <v>10.746048209366391</v>
      </c>
      <c r="AO374" s="12"/>
      <c r="AP374" s="12"/>
      <c r="AQ374" s="12">
        <v>105.51276108815426</v>
      </c>
      <c r="AR374" s="12">
        <v>116.3252414141414</v>
      </c>
      <c r="BA374" s="28" t="s">
        <v>112</v>
      </c>
      <c r="BB374" s="31">
        <v>1209.76017719</v>
      </c>
      <c r="BE374" s="1"/>
      <c r="BF374" s="1"/>
    </row>
    <row r="375" spans="17:58" ht="19.5" customHeight="1">
      <c r="Q375" t="s">
        <v>1704</v>
      </c>
      <c r="R375" t="s">
        <v>1705</v>
      </c>
      <c r="S375" s="32"/>
      <c r="AI375" s="10" t="s">
        <v>1353</v>
      </c>
      <c r="AJ375" s="10" t="s">
        <v>2673</v>
      </c>
      <c r="AK375" s="11" t="s">
        <v>1890</v>
      </c>
      <c r="AL375" s="11" t="s">
        <v>556</v>
      </c>
      <c r="AM375" s="12">
        <v>88.98649543158861</v>
      </c>
      <c r="AN375" s="12">
        <v>201.33356572543616</v>
      </c>
      <c r="AO375" s="12">
        <v>1364.3266885215794</v>
      </c>
      <c r="AP375" s="12"/>
      <c r="AQ375" s="12">
        <v>14810.772957713498</v>
      </c>
      <c r="AR375" s="12">
        <v>16465.419707392102</v>
      </c>
      <c r="BA375" s="28" t="s">
        <v>114</v>
      </c>
      <c r="BB375" s="31">
        <v>30133.6719736</v>
      </c>
      <c r="BE375" s="1"/>
      <c r="BF375" s="1"/>
    </row>
    <row r="376" spans="17:58" ht="19.5" customHeight="1">
      <c r="Q376" t="s">
        <v>1706</v>
      </c>
      <c r="R376" t="s">
        <v>1707</v>
      </c>
      <c r="S376" s="32"/>
      <c r="AI376" s="10" t="s">
        <v>1353</v>
      </c>
      <c r="AJ376" s="10" t="s">
        <v>2674</v>
      </c>
      <c r="AK376" s="11" t="s">
        <v>1964</v>
      </c>
      <c r="AL376" s="11" t="s">
        <v>566</v>
      </c>
      <c r="AM376" s="12">
        <v>456.0489837006428</v>
      </c>
      <c r="AN376" s="12">
        <v>1403.5590543617998</v>
      </c>
      <c r="AO376" s="12">
        <v>7515.663285927457</v>
      </c>
      <c r="AP376" s="12">
        <v>0.1835662764003673</v>
      </c>
      <c r="AQ376" s="12">
        <v>11327.123207093664</v>
      </c>
      <c r="AR376" s="12">
        <v>20702.57809735996</v>
      </c>
      <c r="BA376" s="28" t="s">
        <v>116</v>
      </c>
      <c r="BB376" s="31">
        <v>19828.8866767</v>
      </c>
      <c r="BE376" s="1"/>
      <c r="BF376" s="1"/>
    </row>
    <row r="377" spans="17:58" ht="19.5" customHeight="1">
      <c r="Q377" t="s">
        <v>1708</v>
      </c>
      <c r="R377" t="s">
        <v>1709</v>
      </c>
      <c r="S377" s="32"/>
      <c r="AI377" s="10" t="s">
        <v>1355</v>
      </c>
      <c r="AJ377" s="10" t="s">
        <v>2675</v>
      </c>
      <c r="AK377" s="11" t="s">
        <v>1886</v>
      </c>
      <c r="AL377" s="11" t="s">
        <v>2103</v>
      </c>
      <c r="AM377" s="12"/>
      <c r="AN377" s="12"/>
      <c r="AO377" s="12">
        <v>8.866976446280992</v>
      </c>
      <c r="AP377" s="12">
        <v>126.95130452249771</v>
      </c>
      <c r="AQ377" s="12"/>
      <c r="AR377" s="12">
        <v>135.8182809687787</v>
      </c>
      <c r="BA377" s="28" t="s">
        <v>118</v>
      </c>
      <c r="BB377" s="31">
        <v>1842.22496332</v>
      </c>
      <c r="BE377" s="1"/>
      <c r="BF377" s="1"/>
    </row>
    <row r="378" spans="17:58" ht="19.5" customHeight="1">
      <c r="Q378" t="s">
        <v>1710</v>
      </c>
      <c r="R378" t="s">
        <v>1711</v>
      </c>
      <c r="S378" s="32"/>
      <c r="AI378" s="10" t="s">
        <v>1357</v>
      </c>
      <c r="AJ378" s="10" t="s">
        <v>2676</v>
      </c>
      <c r="AK378" s="11" t="s">
        <v>1912</v>
      </c>
      <c r="AL378" s="11" t="s">
        <v>571</v>
      </c>
      <c r="AM378" s="12">
        <v>83.12727803030303</v>
      </c>
      <c r="AN378" s="12"/>
      <c r="AO378" s="12">
        <v>1766.1831706611572</v>
      </c>
      <c r="AP378" s="12"/>
      <c r="AQ378" s="12">
        <v>231.00670633608817</v>
      </c>
      <c r="AR378" s="12">
        <v>2080.3171550275483</v>
      </c>
      <c r="BA378" s="28" t="s">
        <v>120</v>
      </c>
      <c r="BB378" s="31">
        <v>1573.22040518</v>
      </c>
      <c r="BE378" s="1"/>
      <c r="BF378" s="1"/>
    </row>
    <row r="379" spans="17:58" ht="19.5" customHeight="1">
      <c r="Q379" t="s">
        <v>1712</v>
      </c>
      <c r="R379" t="s">
        <v>1713</v>
      </c>
      <c r="S379" s="32"/>
      <c r="AI379" s="10" t="s">
        <v>1357</v>
      </c>
      <c r="AJ379" s="10" t="s">
        <v>2677</v>
      </c>
      <c r="AK379" s="11" t="s">
        <v>1952</v>
      </c>
      <c r="AL379" s="11" t="s">
        <v>575</v>
      </c>
      <c r="AM379" s="12"/>
      <c r="AN379" s="12">
        <v>0.002738888888888889</v>
      </c>
      <c r="AO379" s="12">
        <v>150.7939189623508</v>
      </c>
      <c r="AP379" s="12"/>
      <c r="AQ379" s="12">
        <v>857.4232040174471</v>
      </c>
      <c r="AR379" s="12">
        <v>1008.2198618686868</v>
      </c>
      <c r="BA379" s="28" t="s">
        <v>122</v>
      </c>
      <c r="BB379" s="31">
        <v>5598.69572664</v>
      </c>
      <c r="BE379" s="1"/>
      <c r="BF379" s="1"/>
    </row>
    <row r="380" spans="17:58" ht="19.5" customHeight="1">
      <c r="Q380" t="s">
        <v>1714</v>
      </c>
      <c r="R380" t="s">
        <v>1715</v>
      </c>
      <c r="S380" s="32"/>
      <c r="AI380" s="10" t="s">
        <v>1359</v>
      </c>
      <c r="AJ380" s="10" t="s">
        <v>2678</v>
      </c>
      <c r="AK380" s="11" t="s">
        <v>1912</v>
      </c>
      <c r="AL380" s="11" t="s">
        <v>571</v>
      </c>
      <c r="AM380" s="12">
        <v>876.8609222451792</v>
      </c>
      <c r="AN380" s="12"/>
      <c r="AO380" s="12">
        <v>504.1565514692378</v>
      </c>
      <c r="AP380" s="12"/>
      <c r="AQ380" s="12">
        <v>84.05982573461891</v>
      </c>
      <c r="AR380" s="12">
        <v>1465.077299449036</v>
      </c>
      <c r="BA380" s="28" t="s">
        <v>124</v>
      </c>
      <c r="BB380" s="31">
        <v>1339.73813858</v>
      </c>
      <c r="BE380" s="1"/>
      <c r="BF380" s="1"/>
    </row>
    <row r="381" spans="17:58" ht="19.5" customHeight="1">
      <c r="Q381" t="s">
        <v>1716</v>
      </c>
      <c r="R381" t="s">
        <v>1717</v>
      </c>
      <c r="S381" s="32"/>
      <c r="AI381" s="10" t="s">
        <v>1361</v>
      </c>
      <c r="AJ381" s="10" t="s">
        <v>2679</v>
      </c>
      <c r="AK381" s="11" t="s">
        <v>2599</v>
      </c>
      <c r="AL381" s="11" t="e">
        <v>#N/A</v>
      </c>
      <c r="AM381" s="12"/>
      <c r="AN381" s="12"/>
      <c r="AO381" s="12"/>
      <c r="AP381" s="12"/>
      <c r="AQ381" s="12">
        <v>0.0003414830119375574</v>
      </c>
      <c r="AR381" s="12">
        <v>0.0003414830119375574</v>
      </c>
      <c r="BA381" s="28" t="s">
        <v>126</v>
      </c>
      <c r="BB381" s="31">
        <v>1556.32618358</v>
      </c>
      <c r="BE381" s="1"/>
      <c r="BF381" s="1"/>
    </row>
    <row r="382" spans="17:58" ht="19.5" customHeight="1">
      <c r="Q382" t="s">
        <v>1718</v>
      </c>
      <c r="R382" t="s">
        <v>1719</v>
      </c>
      <c r="S382" s="32"/>
      <c r="AI382" s="10" t="s">
        <v>1361</v>
      </c>
      <c r="AJ382" s="10" t="s">
        <v>2680</v>
      </c>
      <c r="AK382" s="11" t="s">
        <v>1913</v>
      </c>
      <c r="AL382" s="11" t="s">
        <v>2128</v>
      </c>
      <c r="AM382" s="12"/>
      <c r="AN382" s="12"/>
      <c r="AO382" s="12">
        <v>30.828323645546373</v>
      </c>
      <c r="AP382" s="12"/>
      <c r="AQ382" s="12">
        <v>169.26292490817264</v>
      </c>
      <c r="AR382" s="12">
        <v>200.091248553719</v>
      </c>
      <c r="BA382" s="28" t="s">
        <v>128</v>
      </c>
      <c r="BB382" s="31">
        <v>5987.58209693</v>
      </c>
      <c r="BE382" s="1"/>
      <c r="BF382" s="1"/>
    </row>
    <row r="383" spans="17:58" ht="19.5" customHeight="1">
      <c r="Q383" t="s">
        <v>1720</v>
      </c>
      <c r="R383" t="s">
        <v>1721</v>
      </c>
      <c r="S383" s="32"/>
      <c r="AI383" s="10" t="s">
        <v>1361</v>
      </c>
      <c r="AJ383" s="10" t="s">
        <v>2681</v>
      </c>
      <c r="AK383" s="11" t="s">
        <v>1912</v>
      </c>
      <c r="AL383" s="11" t="s">
        <v>571</v>
      </c>
      <c r="AM383" s="12">
        <v>8.861340679522497E-06</v>
      </c>
      <c r="AN383" s="12"/>
      <c r="AO383" s="12">
        <v>0.9452252754820937</v>
      </c>
      <c r="AP383" s="12"/>
      <c r="AQ383" s="12">
        <v>9.093547635445363</v>
      </c>
      <c r="AR383" s="12">
        <v>10.038781772268136</v>
      </c>
      <c r="BA383" s="28" t="s">
        <v>130</v>
      </c>
      <c r="BB383" s="31">
        <v>973.369467782</v>
      </c>
      <c r="BE383" s="1"/>
      <c r="BF383" s="1"/>
    </row>
    <row r="384" spans="17:58" ht="19.5" customHeight="1">
      <c r="Q384" t="s">
        <v>1724</v>
      </c>
      <c r="R384" t="s">
        <v>1725</v>
      </c>
      <c r="S384" s="32"/>
      <c r="AI384" s="10" t="s">
        <v>2331</v>
      </c>
      <c r="AJ384" s="10" t="s">
        <v>2682</v>
      </c>
      <c r="AK384" s="11" t="s">
        <v>2599</v>
      </c>
      <c r="AL384" s="11" t="e">
        <v>#N/A</v>
      </c>
      <c r="AM384" s="12"/>
      <c r="AN384" s="12"/>
      <c r="AO384" s="12">
        <v>3.512396694214876E-06</v>
      </c>
      <c r="AP384" s="12"/>
      <c r="AQ384" s="12"/>
      <c r="AR384" s="12">
        <v>3.512396694214876E-06</v>
      </c>
      <c r="BA384" s="28" t="s">
        <v>132</v>
      </c>
      <c r="BB384" s="31">
        <v>18852.2075684</v>
      </c>
      <c r="BE384" s="1"/>
      <c r="BF384" s="1"/>
    </row>
    <row r="385" spans="17:58" ht="19.5" customHeight="1">
      <c r="Q385" t="s">
        <v>1722</v>
      </c>
      <c r="R385" t="s">
        <v>1723</v>
      </c>
      <c r="S385" s="32"/>
      <c r="AI385" s="10" t="s">
        <v>2331</v>
      </c>
      <c r="AJ385" s="10" t="s">
        <v>2683</v>
      </c>
      <c r="AK385" s="11" t="s">
        <v>1908</v>
      </c>
      <c r="AL385" s="11" t="s">
        <v>2126</v>
      </c>
      <c r="AM385" s="12"/>
      <c r="AN385" s="12">
        <v>217.32833535353538</v>
      </c>
      <c r="AO385" s="12">
        <v>5568.699629683195</v>
      </c>
      <c r="AP385" s="12"/>
      <c r="AQ385" s="12">
        <v>5050.86034614325</v>
      </c>
      <c r="AR385" s="12">
        <v>10836.88831117998</v>
      </c>
      <c r="BA385" s="28" t="s">
        <v>134</v>
      </c>
      <c r="BB385" s="31">
        <v>8041.41220212</v>
      </c>
      <c r="BE385" s="1"/>
      <c r="BF385" s="1"/>
    </row>
    <row r="386" spans="17:58" ht="19.5" customHeight="1">
      <c r="Q386" t="s">
        <v>1726</v>
      </c>
      <c r="R386" t="s">
        <v>1727</v>
      </c>
      <c r="S386" s="32"/>
      <c r="AI386" s="10" t="s">
        <v>2331</v>
      </c>
      <c r="AJ386" s="10" t="s">
        <v>2684</v>
      </c>
      <c r="AK386" s="11" t="s">
        <v>1911</v>
      </c>
      <c r="AL386" s="11" t="s">
        <v>2127</v>
      </c>
      <c r="AM386" s="12"/>
      <c r="AN386" s="12">
        <v>85.39115309917356</v>
      </c>
      <c r="AO386" s="12">
        <v>10209.646989416897</v>
      </c>
      <c r="AP386" s="12"/>
      <c r="AQ386" s="12">
        <v>6414.897484022038</v>
      </c>
      <c r="AR386" s="12">
        <v>16709.935626538107</v>
      </c>
      <c r="BA386" s="28" t="s">
        <v>136</v>
      </c>
      <c r="BB386" s="31">
        <v>1773.92451643</v>
      </c>
      <c r="BE386" s="1"/>
      <c r="BF386" s="1"/>
    </row>
    <row r="387" spans="17:58" ht="19.5" customHeight="1">
      <c r="Q387" t="s">
        <v>1728</v>
      </c>
      <c r="R387" t="s">
        <v>1729</v>
      </c>
      <c r="S387" s="32"/>
      <c r="AI387" s="10" t="s">
        <v>2331</v>
      </c>
      <c r="AJ387" s="10" t="s">
        <v>2685</v>
      </c>
      <c r="AK387" s="11" t="s">
        <v>1905</v>
      </c>
      <c r="AL387" s="11" t="s">
        <v>570</v>
      </c>
      <c r="AM387" s="12"/>
      <c r="AN387" s="12">
        <v>203.55408390725435</v>
      </c>
      <c r="AO387" s="12">
        <v>2030.2425323232324</v>
      </c>
      <c r="AP387" s="12"/>
      <c r="AQ387" s="12">
        <v>2279.2148070936637</v>
      </c>
      <c r="AR387" s="12">
        <v>4513.01142332415</v>
      </c>
      <c r="BA387" s="28" t="s">
        <v>1662</v>
      </c>
      <c r="BB387" s="31">
        <v>5243.38708843</v>
      </c>
      <c r="BE387" s="1"/>
      <c r="BF387" s="1"/>
    </row>
    <row r="388" spans="17:58" ht="19.5" customHeight="1">
      <c r="Q388" t="s">
        <v>1730</v>
      </c>
      <c r="R388" t="s">
        <v>1731</v>
      </c>
      <c r="S388" s="32"/>
      <c r="AI388" s="10" t="s">
        <v>2331</v>
      </c>
      <c r="AJ388" s="10" t="s">
        <v>2686</v>
      </c>
      <c r="AK388" s="11" t="s">
        <v>1912</v>
      </c>
      <c r="AL388" s="11" t="s">
        <v>571</v>
      </c>
      <c r="AM388" s="12">
        <v>20.885149678604225</v>
      </c>
      <c r="AN388" s="12"/>
      <c r="AO388" s="12">
        <v>4422.377131703397</v>
      </c>
      <c r="AP388" s="12"/>
      <c r="AQ388" s="12">
        <v>3257.835845247934</v>
      </c>
      <c r="AR388" s="12">
        <v>7701.098126629935</v>
      </c>
      <c r="BA388" s="28" t="s">
        <v>1664</v>
      </c>
      <c r="BB388" s="31">
        <v>4778.73959304</v>
      </c>
      <c r="BE388" s="1"/>
      <c r="BF388" s="1"/>
    </row>
    <row r="389" spans="17:58" ht="19.5" customHeight="1">
      <c r="Q389" t="s">
        <v>1732</v>
      </c>
      <c r="R389" t="s">
        <v>1733</v>
      </c>
      <c r="S389" s="32"/>
      <c r="AI389" s="10" t="s">
        <v>2333</v>
      </c>
      <c r="AJ389" s="10" t="s">
        <v>2687</v>
      </c>
      <c r="AK389" s="11" t="s">
        <v>2599</v>
      </c>
      <c r="AL389" s="11" t="e">
        <v>#N/A</v>
      </c>
      <c r="AM389" s="12"/>
      <c r="AN389" s="12"/>
      <c r="AO389" s="12"/>
      <c r="AP389" s="12"/>
      <c r="AQ389" s="12">
        <v>2.0730027548209366E-05</v>
      </c>
      <c r="AR389" s="12">
        <v>2.0730027548209366E-05</v>
      </c>
      <c r="BA389" s="28" t="s">
        <v>1666</v>
      </c>
      <c r="BB389" s="31">
        <v>6880.46740666</v>
      </c>
      <c r="BE389" s="1"/>
      <c r="BF389" s="1"/>
    </row>
    <row r="390" spans="17:58" ht="19.5" customHeight="1">
      <c r="Q390" t="s">
        <v>1734</v>
      </c>
      <c r="R390" t="s">
        <v>1735</v>
      </c>
      <c r="S390" s="32"/>
      <c r="AI390" s="10" t="s">
        <v>2333</v>
      </c>
      <c r="AJ390" s="10" t="s">
        <v>2688</v>
      </c>
      <c r="AK390" s="11" t="s">
        <v>1913</v>
      </c>
      <c r="AL390" s="11" t="s">
        <v>2128</v>
      </c>
      <c r="AM390" s="12">
        <v>1138.6853258034896</v>
      </c>
      <c r="AN390" s="12">
        <v>209.09166157024796</v>
      </c>
      <c r="AO390" s="12">
        <v>3434.1150725206608</v>
      </c>
      <c r="AP390" s="12">
        <v>0.24987738751147842</v>
      </c>
      <c r="AQ390" s="12">
        <v>4039.917206336088</v>
      </c>
      <c r="AR390" s="12">
        <v>8822.059143617998</v>
      </c>
      <c r="BA390" s="28" t="s">
        <v>1668</v>
      </c>
      <c r="BB390" s="31">
        <v>13108.9530663</v>
      </c>
      <c r="BE390" s="1"/>
      <c r="BF390" s="1"/>
    </row>
    <row r="391" spans="17:58" ht="19.5" customHeight="1">
      <c r="Q391" t="s">
        <v>1738</v>
      </c>
      <c r="R391" t="s">
        <v>1739</v>
      </c>
      <c r="S391" s="32"/>
      <c r="AI391" s="10" t="s">
        <v>2333</v>
      </c>
      <c r="AJ391" s="10" t="s">
        <v>2689</v>
      </c>
      <c r="AK391" s="11" t="s">
        <v>1912</v>
      </c>
      <c r="AL391" s="11" t="s">
        <v>571</v>
      </c>
      <c r="AM391" s="12">
        <v>337.94283122130395</v>
      </c>
      <c r="AN391" s="12">
        <v>85.16362885674931</v>
      </c>
      <c r="AO391" s="12">
        <v>6115.090397865014</v>
      </c>
      <c r="AP391" s="12"/>
      <c r="AQ391" s="12">
        <v>2755.9171880853996</v>
      </c>
      <c r="AR391" s="12">
        <v>9294.114046028466</v>
      </c>
      <c r="BA391" s="28" t="s">
        <v>1670</v>
      </c>
      <c r="BB391" s="31">
        <v>27102.9648624</v>
      </c>
      <c r="BE391" s="1"/>
      <c r="BF391" s="1"/>
    </row>
    <row r="392" spans="17:58" ht="19.5" customHeight="1">
      <c r="Q392" t="s">
        <v>1740</v>
      </c>
      <c r="R392" t="s">
        <v>1741</v>
      </c>
      <c r="S392" s="32"/>
      <c r="AI392" s="10" t="s">
        <v>2333</v>
      </c>
      <c r="AJ392" s="10" t="s">
        <v>2690</v>
      </c>
      <c r="AK392" s="11" t="s">
        <v>1952</v>
      </c>
      <c r="AL392" s="11" t="s">
        <v>575</v>
      </c>
      <c r="AM392" s="12">
        <v>0.33683581267217627</v>
      </c>
      <c r="AN392" s="12"/>
      <c r="AO392" s="12">
        <v>154.35334607438017</v>
      </c>
      <c r="AP392" s="12">
        <v>0.006440863177226814</v>
      </c>
      <c r="AQ392" s="12">
        <v>124.60941825068869</v>
      </c>
      <c r="AR392" s="12">
        <v>279.3060410009183</v>
      </c>
      <c r="BA392" s="28" t="s">
        <v>1672</v>
      </c>
      <c r="BB392" s="31">
        <v>12373.5477339</v>
      </c>
      <c r="BE392" s="1"/>
      <c r="BF392" s="1"/>
    </row>
    <row r="393" spans="17:58" ht="19.5" customHeight="1">
      <c r="Q393" t="s">
        <v>1742</v>
      </c>
      <c r="R393" t="s">
        <v>1743</v>
      </c>
      <c r="S393" s="32"/>
      <c r="AI393" s="10" t="s">
        <v>2335</v>
      </c>
      <c r="AJ393" s="10" t="s">
        <v>2691</v>
      </c>
      <c r="AK393" s="11" t="s">
        <v>1911</v>
      </c>
      <c r="AL393" s="11" t="s">
        <v>2127</v>
      </c>
      <c r="AM393" s="12"/>
      <c r="AN393" s="12">
        <v>15.115558241505967</v>
      </c>
      <c r="AO393" s="12">
        <v>5120.588386914601</v>
      </c>
      <c r="AP393" s="12"/>
      <c r="AQ393" s="12">
        <v>1698.9566374885214</v>
      </c>
      <c r="AR393" s="12">
        <v>6834.660582644628</v>
      </c>
      <c r="BA393" s="28" t="s">
        <v>1674</v>
      </c>
      <c r="BB393" s="31">
        <v>4485.55506122</v>
      </c>
      <c r="BE393" s="1"/>
      <c r="BF393" s="1"/>
    </row>
    <row r="394" spans="17:58" ht="19.5" customHeight="1">
      <c r="Q394" t="s">
        <v>1744</v>
      </c>
      <c r="R394" t="s">
        <v>1745</v>
      </c>
      <c r="S394" s="32"/>
      <c r="AI394" s="10" t="s">
        <v>2335</v>
      </c>
      <c r="AJ394" s="10" t="s">
        <v>2692</v>
      </c>
      <c r="AK394" s="11" t="s">
        <v>1913</v>
      </c>
      <c r="AL394" s="11" t="s">
        <v>2128</v>
      </c>
      <c r="AM394" s="12">
        <v>69.28566407254361</v>
      </c>
      <c r="AN394" s="12">
        <v>28.933660514233242</v>
      </c>
      <c r="AO394" s="12">
        <v>12659.053091253443</v>
      </c>
      <c r="AP394" s="12"/>
      <c r="AQ394" s="12">
        <v>6742.962883608815</v>
      </c>
      <c r="AR394" s="12">
        <v>19500.235299449036</v>
      </c>
      <c r="BA394" s="28" t="s">
        <v>1676</v>
      </c>
      <c r="BB394" s="31">
        <v>2673.36134065</v>
      </c>
      <c r="BE394" s="1"/>
      <c r="BF394" s="1"/>
    </row>
    <row r="395" spans="17:58" ht="19.5" customHeight="1">
      <c r="Q395" t="s">
        <v>1746</v>
      </c>
      <c r="R395" t="s">
        <v>1747</v>
      </c>
      <c r="S395" s="32"/>
      <c r="AI395" s="10" t="s">
        <v>2335</v>
      </c>
      <c r="AJ395" s="10" t="s">
        <v>2693</v>
      </c>
      <c r="AK395" s="11" t="s">
        <v>1912</v>
      </c>
      <c r="AL395" s="11" t="s">
        <v>571</v>
      </c>
      <c r="AM395" s="12">
        <v>790.9568332874196</v>
      </c>
      <c r="AN395" s="12">
        <v>191.20608271349863</v>
      </c>
      <c r="AO395" s="12">
        <v>13295.700551859505</v>
      </c>
      <c r="AP395" s="12"/>
      <c r="AQ395" s="12">
        <v>5666.396689416896</v>
      </c>
      <c r="AR395" s="12">
        <v>19944.26015727732</v>
      </c>
      <c r="BA395" s="28" t="s">
        <v>1678</v>
      </c>
      <c r="BB395" s="31">
        <v>3858.34416822</v>
      </c>
      <c r="BE395" s="1"/>
      <c r="BF395" s="1"/>
    </row>
    <row r="396" spans="17:58" ht="19.5" customHeight="1">
      <c r="Q396" t="s">
        <v>1748</v>
      </c>
      <c r="R396" t="s">
        <v>1749</v>
      </c>
      <c r="S396" s="32"/>
      <c r="AI396" s="10" t="s">
        <v>2337</v>
      </c>
      <c r="AJ396" s="10" t="s">
        <v>2694</v>
      </c>
      <c r="AK396" s="11" t="s">
        <v>1912</v>
      </c>
      <c r="AL396" s="11" t="s">
        <v>571</v>
      </c>
      <c r="AM396" s="12">
        <v>317.4229620982553</v>
      </c>
      <c r="AN396" s="12"/>
      <c r="AO396" s="12">
        <v>256.93348145087236</v>
      </c>
      <c r="AP396" s="12"/>
      <c r="AQ396" s="12">
        <v>140.03712020202022</v>
      </c>
      <c r="AR396" s="12">
        <v>714.3935637511479</v>
      </c>
      <c r="BA396" s="28" t="s">
        <v>1680</v>
      </c>
      <c r="BB396" s="31">
        <v>11461.6911001</v>
      </c>
      <c r="BE396" s="1"/>
      <c r="BF396" s="1"/>
    </row>
    <row r="397" spans="17:58" ht="19.5" customHeight="1">
      <c r="Q397" t="s">
        <v>1750</v>
      </c>
      <c r="R397" t="s">
        <v>1751</v>
      </c>
      <c r="S397" s="32"/>
      <c r="AI397" s="10" t="s">
        <v>2337</v>
      </c>
      <c r="AJ397" s="10" t="s">
        <v>2695</v>
      </c>
      <c r="AK397" s="11" t="s">
        <v>1952</v>
      </c>
      <c r="AL397" s="11" t="s">
        <v>575</v>
      </c>
      <c r="AM397" s="12">
        <v>4.838842102846648</v>
      </c>
      <c r="AN397" s="12"/>
      <c r="AO397" s="12">
        <v>100.48114963269053</v>
      </c>
      <c r="AP397" s="12">
        <v>1.889348025711662E-05</v>
      </c>
      <c r="AQ397" s="12">
        <v>438.5941575528007</v>
      </c>
      <c r="AR397" s="12">
        <v>543.9141681818181</v>
      </c>
      <c r="BA397" s="28" t="s">
        <v>1682</v>
      </c>
      <c r="BB397" s="31">
        <v>1928.05816272</v>
      </c>
      <c r="BE397" s="1"/>
      <c r="BF397" s="1"/>
    </row>
    <row r="398" spans="17:58" ht="19.5" customHeight="1">
      <c r="Q398" t="s">
        <v>1752</v>
      </c>
      <c r="R398" t="s">
        <v>1753</v>
      </c>
      <c r="S398" s="32"/>
      <c r="AI398" s="10" t="s">
        <v>2339</v>
      </c>
      <c r="AJ398" s="10" t="s">
        <v>2696</v>
      </c>
      <c r="AK398" s="11" t="s">
        <v>1906</v>
      </c>
      <c r="AL398" s="11" t="s">
        <v>569</v>
      </c>
      <c r="AM398" s="12">
        <v>739.0328727272728</v>
      </c>
      <c r="AN398" s="12"/>
      <c r="AO398" s="12">
        <v>1085.67288023416</v>
      </c>
      <c r="AP398" s="12"/>
      <c r="AQ398" s="12">
        <v>471.6708453856749</v>
      </c>
      <c r="AR398" s="12">
        <v>2296.3765983471076</v>
      </c>
      <c r="BA398" s="28" t="s">
        <v>1684</v>
      </c>
      <c r="BB398" s="31">
        <v>12136.3343795</v>
      </c>
      <c r="BE398" s="1"/>
      <c r="BF398" s="1"/>
    </row>
    <row r="399" spans="17:58" ht="19.5" customHeight="1">
      <c r="Q399" t="s">
        <v>1754</v>
      </c>
      <c r="R399" t="s">
        <v>1755</v>
      </c>
      <c r="S399" s="32"/>
      <c r="AI399" s="10" t="s">
        <v>2339</v>
      </c>
      <c r="AJ399" s="10" t="s">
        <v>2697</v>
      </c>
      <c r="AK399" s="11" t="s">
        <v>1912</v>
      </c>
      <c r="AL399" s="11" t="s">
        <v>571</v>
      </c>
      <c r="AM399" s="12">
        <v>290.3486733930211</v>
      </c>
      <c r="AN399" s="12"/>
      <c r="AO399" s="12">
        <v>1133.1086336088154</v>
      </c>
      <c r="AP399" s="12"/>
      <c r="AQ399" s="12">
        <v>161.1552601010101</v>
      </c>
      <c r="AR399" s="12">
        <v>1584.6125671028465</v>
      </c>
      <c r="BA399" s="28" t="s">
        <v>1686</v>
      </c>
      <c r="BB399" s="31">
        <v>10087.8328811</v>
      </c>
      <c r="BE399" s="1"/>
      <c r="BF399" s="1"/>
    </row>
    <row r="400" spans="17:58" ht="19.5" customHeight="1">
      <c r="Q400" t="s">
        <v>1756</v>
      </c>
      <c r="R400" t="s">
        <v>1757</v>
      </c>
      <c r="S400" s="32"/>
      <c r="AI400" s="10" t="s">
        <v>2339</v>
      </c>
      <c r="AJ400" s="10" t="s">
        <v>2698</v>
      </c>
      <c r="AK400" s="11" t="s">
        <v>1979</v>
      </c>
      <c r="AL400" s="11" t="s">
        <v>574</v>
      </c>
      <c r="AM400" s="12">
        <v>23.078972842056935</v>
      </c>
      <c r="AN400" s="12"/>
      <c r="AO400" s="12">
        <v>20.127086157024795</v>
      </c>
      <c r="AP400" s="12">
        <v>0.0015331955922865013</v>
      </c>
      <c r="AQ400" s="12">
        <v>519.2874699265382</v>
      </c>
      <c r="AR400" s="12">
        <v>562.4950621212122</v>
      </c>
      <c r="BA400" s="28" t="s">
        <v>1688</v>
      </c>
      <c r="BB400" s="31">
        <v>1667.9639465</v>
      </c>
      <c r="BE400" s="1"/>
      <c r="BF400" s="1"/>
    </row>
    <row r="401" spans="17:58" ht="19.5" customHeight="1">
      <c r="Q401" t="s">
        <v>1758</v>
      </c>
      <c r="R401" t="s">
        <v>1759</v>
      </c>
      <c r="S401" s="32"/>
      <c r="AI401" s="10" t="s">
        <v>2339</v>
      </c>
      <c r="AJ401" s="10" t="s">
        <v>2699</v>
      </c>
      <c r="AK401" s="11" t="s">
        <v>1952</v>
      </c>
      <c r="AL401" s="11" t="s">
        <v>575</v>
      </c>
      <c r="AM401" s="12"/>
      <c r="AN401" s="12"/>
      <c r="AO401" s="12">
        <v>17.260974517906337</v>
      </c>
      <c r="AP401" s="12"/>
      <c r="AQ401" s="12">
        <v>114.059110261708</v>
      </c>
      <c r="AR401" s="12">
        <v>131.32008477961435</v>
      </c>
      <c r="BA401" s="28" t="s">
        <v>1690</v>
      </c>
      <c r="BB401" s="31">
        <v>1941.21916764</v>
      </c>
      <c r="BE401" s="1"/>
      <c r="BF401" s="1"/>
    </row>
    <row r="402" spans="17:58" ht="19.5" customHeight="1">
      <c r="Q402" t="s">
        <v>196</v>
      </c>
      <c r="R402" t="s">
        <v>197</v>
      </c>
      <c r="S402" s="32"/>
      <c r="AI402" s="10" t="s">
        <v>2341</v>
      </c>
      <c r="AJ402" s="10" t="s">
        <v>2700</v>
      </c>
      <c r="AK402" s="11" t="s">
        <v>1912</v>
      </c>
      <c r="AL402" s="11" t="s">
        <v>571</v>
      </c>
      <c r="AM402" s="12">
        <v>30.88662373737374</v>
      </c>
      <c r="AN402" s="12"/>
      <c r="AO402" s="12">
        <v>586.0686470844812</v>
      </c>
      <c r="AP402" s="12"/>
      <c r="AQ402" s="12">
        <v>429.7616626721763</v>
      </c>
      <c r="AR402" s="12">
        <v>1046.7169334940313</v>
      </c>
      <c r="BA402" s="28" t="s">
        <v>1692</v>
      </c>
      <c r="BB402" s="31">
        <v>1855.70939609</v>
      </c>
      <c r="BE402" s="1"/>
      <c r="BF402" s="1"/>
    </row>
    <row r="403" spans="17:58" ht="19.5" customHeight="1">
      <c r="Q403" t="s">
        <v>200</v>
      </c>
      <c r="R403" t="s">
        <v>201</v>
      </c>
      <c r="S403" s="32"/>
      <c r="AI403" s="10" t="s">
        <v>2341</v>
      </c>
      <c r="AJ403" s="10" t="s">
        <v>2701</v>
      </c>
      <c r="AK403" s="11" t="s">
        <v>1952</v>
      </c>
      <c r="AL403" s="11" t="s">
        <v>575</v>
      </c>
      <c r="AM403" s="12"/>
      <c r="AN403" s="12"/>
      <c r="AO403" s="12">
        <v>25.523174701561064</v>
      </c>
      <c r="AP403" s="12"/>
      <c r="AQ403" s="12">
        <v>352.667553328742</v>
      </c>
      <c r="AR403" s="12">
        <v>378.19072803030303</v>
      </c>
      <c r="BA403" s="28" t="s">
        <v>1694</v>
      </c>
      <c r="BB403" s="31">
        <v>1860.1838992</v>
      </c>
      <c r="BE403" s="1"/>
      <c r="BF403" s="1"/>
    </row>
    <row r="404" spans="17:58" ht="19.5" customHeight="1">
      <c r="Q404" t="s">
        <v>198</v>
      </c>
      <c r="R404" t="s">
        <v>199</v>
      </c>
      <c r="S404" s="32"/>
      <c r="AI404" s="10" t="s">
        <v>2343</v>
      </c>
      <c r="AJ404" s="10" t="s">
        <v>2702</v>
      </c>
      <c r="AK404" s="11" t="s">
        <v>1912</v>
      </c>
      <c r="AL404" s="11" t="s">
        <v>571</v>
      </c>
      <c r="AM404" s="12"/>
      <c r="AN404" s="12"/>
      <c r="AO404" s="12">
        <v>183.46184719926538</v>
      </c>
      <c r="AP404" s="12"/>
      <c r="AQ404" s="12">
        <v>310.3114407943067</v>
      </c>
      <c r="AR404" s="12">
        <v>493.77328799357207</v>
      </c>
      <c r="BA404" s="28" t="s">
        <v>1696</v>
      </c>
      <c r="BB404" s="31">
        <v>20106.6721743</v>
      </c>
      <c r="BE404" s="1"/>
      <c r="BF404" s="1"/>
    </row>
    <row r="405" spans="17:58" ht="19.5" customHeight="1">
      <c r="Q405" t="s">
        <v>202</v>
      </c>
      <c r="R405" t="s">
        <v>203</v>
      </c>
      <c r="S405" s="32"/>
      <c r="AI405" s="10" t="s">
        <v>2343</v>
      </c>
      <c r="AJ405" s="10" t="s">
        <v>2703</v>
      </c>
      <c r="AK405" s="11" t="s">
        <v>1952</v>
      </c>
      <c r="AL405" s="11" t="s">
        <v>575</v>
      </c>
      <c r="AM405" s="12"/>
      <c r="AN405" s="12"/>
      <c r="AO405" s="12">
        <v>11.02958852157943</v>
      </c>
      <c r="AP405" s="12"/>
      <c r="AQ405" s="12">
        <v>300.99960495867765</v>
      </c>
      <c r="AR405" s="12">
        <v>312.0291934802571</v>
      </c>
      <c r="BA405" s="28" t="s">
        <v>1698</v>
      </c>
      <c r="BB405" s="31">
        <v>484.386886532</v>
      </c>
      <c r="BE405" s="1"/>
      <c r="BF405" s="1"/>
    </row>
    <row r="406" spans="17:58" ht="19.5" customHeight="1">
      <c r="Q406" t="s">
        <v>204</v>
      </c>
      <c r="R406" t="s">
        <v>205</v>
      </c>
      <c r="S406" s="32"/>
      <c r="AI406" s="10" t="s">
        <v>2345</v>
      </c>
      <c r="AJ406" s="10" t="s">
        <v>2704</v>
      </c>
      <c r="AK406" s="11" t="s">
        <v>1906</v>
      </c>
      <c r="AL406" s="11" t="s">
        <v>569</v>
      </c>
      <c r="AM406" s="12">
        <v>34.54453730486685</v>
      </c>
      <c r="AN406" s="12">
        <v>40.5364900137741</v>
      </c>
      <c r="AO406" s="12">
        <v>535.222503902663</v>
      </c>
      <c r="AP406" s="12"/>
      <c r="AQ406" s="12">
        <v>330.8165017217631</v>
      </c>
      <c r="AR406" s="12">
        <v>941.120032943067</v>
      </c>
      <c r="BA406" s="28" t="s">
        <v>1700</v>
      </c>
      <c r="BB406" s="31">
        <v>16290.0844744</v>
      </c>
      <c r="BE406" s="1"/>
      <c r="BF406" s="1"/>
    </row>
    <row r="407" spans="17:58" ht="19.5" customHeight="1">
      <c r="Q407" t="s">
        <v>206</v>
      </c>
      <c r="R407" t="s">
        <v>207</v>
      </c>
      <c r="S407" s="32"/>
      <c r="AI407" s="10" t="s">
        <v>2345</v>
      </c>
      <c r="AJ407" s="10" t="s">
        <v>2705</v>
      </c>
      <c r="AK407" s="11" t="s">
        <v>1905</v>
      </c>
      <c r="AL407" s="11" t="s">
        <v>570</v>
      </c>
      <c r="AM407" s="12">
        <v>13.166893549127641</v>
      </c>
      <c r="AN407" s="12">
        <v>1043.0282133149678</v>
      </c>
      <c r="AO407" s="12">
        <v>17378.760367929295</v>
      </c>
      <c r="AP407" s="12"/>
      <c r="AQ407" s="12">
        <v>13515.206289508722</v>
      </c>
      <c r="AR407" s="12">
        <v>31950.161764302113</v>
      </c>
      <c r="BA407" s="28" t="s">
        <v>1702</v>
      </c>
      <c r="BB407" s="31">
        <v>7767.23855495</v>
      </c>
      <c r="BE407" s="1"/>
      <c r="BF407" s="1"/>
    </row>
    <row r="408" spans="17:58" ht="19.5" customHeight="1">
      <c r="Q408" t="s">
        <v>208</v>
      </c>
      <c r="R408" t="s">
        <v>209</v>
      </c>
      <c r="S408" s="32"/>
      <c r="AI408" s="10" t="s">
        <v>2345</v>
      </c>
      <c r="AJ408" s="10" t="s">
        <v>2706</v>
      </c>
      <c r="AK408" s="11" t="s">
        <v>1912</v>
      </c>
      <c r="AL408" s="11" t="s">
        <v>571</v>
      </c>
      <c r="AM408" s="12">
        <v>25.53870101010101</v>
      </c>
      <c r="AN408" s="12">
        <v>40.52038891184573</v>
      </c>
      <c r="AO408" s="12">
        <v>5103.484287304867</v>
      </c>
      <c r="AP408" s="12"/>
      <c r="AQ408" s="12">
        <v>2538.4474140725433</v>
      </c>
      <c r="AR408" s="12">
        <v>7707.990791299358</v>
      </c>
      <c r="BA408" s="28" t="s">
        <v>1704</v>
      </c>
      <c r="BB408" s="31">
        <v>4565.94543499</v>
      </c>
      <c r="BE408" s="1"/>
      <c r="BF408" s="1"/>
    </row>
    <row r="409" spans="17:58" ht="19.5" customHeight="1">
      <c r="Q409" t="s">
        <v>210</v>
      </c>
      <c r="R409" t="s">
        <v>211</v>
      </c>
      <c r="S409" s="32"/>
      <c r="AI409" s="10" t="s">
        <v>2345</v>
      </c>
      <c r="AJ409" s="10" t="s">
        <v>2707</v>
      </c>
      <c r="AK409" s="11" t="s">
        <v>1952</v>
      </c>
      <c r="AL409" s="11" t="s">
        <v>575</v>
      </c>
      <c r="AM409" s="12"/>
      <c r="AN409" s="12"/>
      <c r="AO409" s="12">
        <v>36.1384957070707</v>
      </c>
      <c r="AP409" s="12"/>
      <c r="AQ409" s="12">
        <v>95.26936241965106</v>
      </c>
      <c r="AR409" s="12">
        <v>131.40785812672175</v>
      </c>
      <c r="BA409" s="28" t="s">
        <v>1706</v>
      </c>
      <c r="BB409" s="31">
        <v>13498.467942</v>
      </c>
      <c r="BE409" s="1"/>
      <c r="BF409" s="1"/>
    </row>
    <row r="410" spans="17:58" ht="19.5" customHeight="1">
      <c r="Q410" t="s">
        <v>212</v>
      </c>
      <c r="R410" t="s">
        <v>213</v>
      </c>
      <c r="S410" s="32"/>
      <c r="AI410" s="10" t="s">
        <v>2347</v>
      </c>
      <c r="AJ410" s="10" t="s">
        <v>2708</v>
      </c>
      <c r="AK410" s="11" t="s">
        <v>1913</v>
      </c>
      <c r="AL410" s="11" t="s">
        <v>2128</v>
      </c>
      <c r="AM410" s="12">
        <v>0.8221932966023875</v>
      </c>
      <c r="AN410" s="12"/>
      <c r="AO410" s="12">
        <v>200.83621776859505</v>
      </c>
      <c r="AP410" s="12"/>
      <c r="AQ410" s="12">
        <v>76.45077614784205</v>
      </c>
      <c r="AR410" s="12">
        <v>278.1091872130395</v>
      </c>
      <c r="BA410" s="28" t="s">
        <v>1708</v>
      </c>
      <c r="BB410" s="31">
        <v>1356.22594352</v>
      </c>
      <c r="BE410" s="1"/>
      <c r="BF410" s="1"/>
    </row>
    <row r="411" spans="17:58" ht="19.5" customHeight="1">
      <c r="Q411" t="s">
        <v>214</v>
      </c>
      <c r="R411" t="s">
        <v>215</v>
      </c>
      <c r="S411" s="32"/>
      <c r="AI411" s="10" t="s">
        <v>2347</v>
      </c>
      <c r="AJ411" s="10" t="s">
        <v>2709</v>
      </c>
      <c r="AK411" s="11" t="s">
        <v>1912</v>
      </c>
      <c r="AL411" s="11" t="s">
        <v>571</v>
      </c>
      <c r="AM411" s="12">
        <v>163.82635603764922</v>
      </c>
      <c r="AN411" s="12"/>
      <c r="AO411" s="12">
        <v>121.2285244949495</v>
      </c>
      <c r="AP411" s="12"/>
      <c r="AQ411" s="12">
        <v>188.6519391184573</v>
      </c>
      <c r="AR411" s="12">
        <v>473.706819651056</v>
      </c>
      <c r="BA411" s="28" t="s">
        <v>1710</v>
      </c>
      <c r="BB411" s="31">
        <v>1359.0287338</v>
      </c>
      <c r="BE411" s="1"/>
      <c r="BF411" s="1"/>
    </row>
    <row r="412" spans="17:58" ht="19.5" customHeight="1">
      <c r="Q412" t="s">
        <v>216</v>
      </c>
      <c r="R412" t="s">
        <v>217</v>
      </c>
      <c r="S412" s="32"/>
      <c r="AI412" s="10" t="s">
        <v>2349</v>
      </c>
      <c r="AJ412" s="10" t="s">
        <v>2710</v>
      </c>
      <c r="AK412" s="11" t="s">
        <v>1912</v>
      </c>
      <c r="AL412" s="11" t="s">
        <v>571</v>
      </c>
      <c r="AM412" s="12">
        <v>110.49517369146005</v>
      </c>
      <c r="AN412" s="12"/>
      <c r="AO412" s="12">
        <v>78.51645507346188</v>
      </c>
      <c r="AP412" s="12"/>
      <c r="AQ412" s="12"/>
      <c r="AR412" s="12">
        <v>189.01162876492194</v>
      </c>
      <c r="BA412" s="28" t="s">
        <v>1712</v>
      </c>
      <c r="BB412" s="31">
        <v>29037.6043456</v>
      </c>
      <c r="BE412" s="1"/>
      <c r="BF412" s="1"/>
    </row>
    <row r="413" spans="17:58" ht="19.5" customHeight="1">
      <c r="Q413" t="s">
        <v>218</v>
      </c>
      <c r="R413" t="s">
        <v>219</v>
      </c>
      <c r="S413" s="32"/>
      <c r="AI413" s="10" t="s">
        <v>2351</v>
      </c>
      <c r="AJ413" s="10" t="s">
        <v>2711</v>
      </c>
      <c r="AK413" s="11" t="s">
        <v>1912</v>
      </c>
      <c r="AL413" s="11" t="s">
        <v>571</v>
      </c>
      <c r="AM413" s="12">
        <v>176.17447637741046</v>
      </c>
      <c r="AN413" s="12"/>
      <c r="AO413" s="12">
        <v>58.932250849403125</v>
      </c>
      <c r="AP413" s="12"/>
      <c r="AQ413" s="12">
        <v>294.5314478879706</v>
      </c>
      <c r="AR413" s="12">
        <v>529.6381751147842</v>
      </c>
      <c r="BA413" s="28" t="s">
        <v>1714</v>
      </c>
      <c r="BB413" s="31">
        <v>13883.6365418</v>
      </c>
      <c r="BE413" s="1"/>
      <c r="BF413" s="1"/>
    </row>
    <row r="414" spans="17:58" ht="19.5" customHeight="1">
      <c r="Q414" t="s">
        <v>220</v>
      </c>
      <c r="R414" t="s">
        <v>221</v>
      </c>
      <c r="S414" s="32"/>
      <c r="AI414" s="10" t="s">
        <v>2351</v>
      </c>
      <c r="AJ414" s="10" t="s">
        <v>2712</v>
      </c>
      <c r="AK414" s="11" t="s">
        <v>1952</v>
      </c>
      <c r="AL414" s="11" t="s">
        <v>575</v>
      </c>
      <c r="AM414" s="12"/>
      <c r="AN414" s="12"/>
      <c r="AO414" s="12">
        <v>54.53787796143251</v>
      </c>
      <c r="AP414" s="12"/>
      <c r="AQ414" s="12">
        <v>330.2527513085399</v>
      </c>
      <c r="AR414" s="12">
        <v>384.79062926997244</v>
      </c>
      <c r="BA414" s="28" t="s">
        <v>1716</v>
      </c>
      <c r="BB414" s="31">
        <v>87.1822332208</v>
      </c>
      <c r="BE414" s="1"/>
      <c r="BF414" s="1"/>
    </row>
    <row r="415" spans="17:58" ht="19.5" customHeight="1">
      <c r="Q415" t="s">
        <v>1736</v>
      </c>
      <c r="R415" t="s">
        <v>1737</v>
      </c>
      <c r="S415" s="32"/>
      <c r="AI415" s="10" t="s">
        <v>2353</v>
      </c>
      <c r="AJ415" s="10" t="s">
        <v>2713</v>
      </c>
      <c r="AK415" s="11" t="s">
        <v>1912</v>
      </c>
      <c r="AL415" s="11" t="s">
        <v>571</v>
      </c>
      <c r="AM415" s="12">
        <v>147.00934175849403</v>
      </c>
      <c r="AN415" s="12"/>
      <c r="AO415" s="12">
        <v>40.63187318640955</v>
      </c>
      <c r="AP415" s="12"/>
      <c r="AQ415" s="12">
        <v>152.59165344352616</v>
      </c>
      <c r="AR415" s="12">
        <v>340.2328683884298</v>
      </c>
      <c r="BA415" s="28" t="s">
        <v>1718</v>
      </c>
      <c r="BB415" s="31">
        <v>28417.2573952</v>
      </c>
      <c r="BE415" s="1"/>
      <c r="BF415" s="1"/>
    </row>
    <row r="416" spans="17:58" ht="19.5" customHeight="1">
      <c r="Q416" t="s">
        <v>222</v>
      </c>
      <c r="R416" t="s">
        <v>223</v>
      </c>
      <c r="S416" s="32"/>
      <c r="AI416" s="10" t="s">
        <v>2353</v>
      </c>
      <c r="AJ416" s="10" t="s">
        <v>2714</v>
      </c>
      <c r="AK416" s="11" t="s">
        <v>1952</v>
      </c>
      <c r="AL416" s="11" t="s">
        <v>575</v>
      </c>
      <c r="AM416" s="12">
        <v>0.06464758953168044</v>
      </c>
      <c r="AN416" s="12"/>
      <c r="AO416" s="12"/>
      <c r="AP416" s="12"/>
      <c r="AQ416" s="12">
        <v>428.63769894398536</v>
      </c>
      <c r="AR416" s="12">
        <v>428.702346533517</v>
      </c>
      <c r="BA416" s="28" t="s">
        <v>1720</v>
      </c>
      <c r="BB416" s="31">
        <v>1403.22711761</v>
      </c>
      <c r="BE416" s="1"/>
      <c r="BF416" s="1"/>
    </row>
    <row r="417" spans="17:58" ht="19.5" customHeight="1">
      <c r="Q417" t="s">
        <v>224</v>
      </c>
      <c r="R417" t="s">
        <v>225</v>
      </c>
      <c r="S417" s="32"/>
      <c r="AI417" s="10" t="s">
        <v>2355</v>
      </c>
      <c r="AJ417" s="10" t="s">
        <v>2715</v>
      </c>
      <c r="AK417" s="11" t="s">
        <v>1908</v>
      </c>
      <c r="AL417" s="11" t="s">
        <v>2126</v>
      </c>
      <c r="AM417" s="12"/>
      <c r="AN417" s="12">
        <v>2.066115702479339E-05</v>
      </c>
      <c r="AO417" s="12">
        <v>73.1272702020202</v>
      </c>
      <c r="AP417" s="12"/>
      <c r="AQ417" s="12">
        <v>203.6390395087236</v>
      </c>
      <c r="AR417" s="12">
        <v>276.76633037190084</v>
      </c>
      <c r="BA417" s="28" t="s">
        <v>1722</v>
      </c>
      <c r="BB417" s="31">
        <v>25515.429364</v>
      </c>
      <c r="BE417" s="1"/>
      <c r="BF417" s="1"/>
    </row>
    <row r="418" spans="17:58" ht="19.5" customHeight="1">
      <c r="Q418" t="s">
        <v>226</v>
      </c>
      <c r="R418" t="s">
        <v>227</v>
      </c>
      <c r="S418" s="32"/>
      <c r="AI418" s="10" t="s">
        <v>2355</v>
      </c>
      <c r="AJ418" s="10" t="s">
        <v>2716</v>
      </c>
      <c r="AK418" s="11" t="s">
        <v>1911</v>
      </c>
      <c r="AL418" s="11" t="s">
        <v>2127</v>
      </c>
      <c r="AM418" s="12">
        <v>107.97264244719926</v>
      </c>
      <c r="AN418" s="12"/>
      <c r="AO418" s="12">
        <v>649.1269442607897</v>
      </c>
      <c r="AP418" s="12"/>
      <c r="AQ418" s="12">
        <v>1949.8616813590452</v>
      </c>
      <c r="AR418" s="12">
        <v>2706.9612680670343</v>
      </c>
      <c r="BA418" s="28" t="s">
        <v>1724</v>
      </c>
      <c r="BB418" s="31">
        <v>641.818067639</v>
      </c>
      <c r="BE418" s="1"/>
      <c r="BF418" s="1"/>
    </row>
    <row r="419" spans="17:58" ht="19.5" customHeight="1">
      <c r="Q419" t="s">
        <v>228</v>
      </c>
      <c r="R419" t="s">
        <v>229</v>
      </c>
      <c r="S419" s="32"/>
      <c r="AI419" s="10" t="s">
        <v>2355</v>
      </c>
      <c r="AJ419" s="10" t="s">
        <v>2717</v>
      </c>
      <c r="AK419" s="11" t="s">
        <v>1905</v>
      </c>
      <c r="AL419" s="11" t="s">
        <v>570</v>
      </c>
      <c r="AM419" s="12">
        <v>42.52092601010101</v>
      </c>
      <c r="AN419" s="12">
        <v>5.379533953168044</v>
      </c>
      <c r="AO419" s="12">
        <v>296.11538748852155</v>
      </c>
      <c r="AP419" s="12"/>
      <c r="AQ419" s="12">
        <v>1783.7331172176307</v>
      </c>
      <c r="AR419" s="12">
        <v>2127.748964669421</v>
      </c>
      <c r="BA419" s="28" t="s">
        <v>1726</v>
      </c>
      <c r="BB419" s="31">
        <v>445.779286719</v>
      </c>
      <c r="BE419" s="1"/>
      <c r="BF419" s="1"/>
    </row>
    <row r="420" spans="17:58" ht="19.5" customHeight="1">
      <c r="Q420" t="s">
        <v>230</v>
      </c>
      <c r="R420" t="s">
        <v>231</v>
      </c>
      <c r="S420" s="32"/>
      <c r="AI420" s="10" t="s">
        <v>2357</v>
      </c>
      <c r="AJ420" s="10" t="s">
        <v>2718</v>
      </c>
      <c r="AK420" s="11" t="s">
        <v>1949</v>
      </c>
      <c r="AL420" s="11" t="s">
        <v>2114</v>
      </c>
      <c r="AM420" s="12"/>
      <c r="AN420" s="12">
        <v>750.6270255050505</v>
      </c>
      <c r="AO420" s="12">
        <v>290.84518321854915</v>
      </c>
      <c r="AP420" s="12">
        <v>2.95555181359045</v>
      </c>
      <c r="AQ420" s="12">
        <v>3008.227887695133</v>
      </c>
      <c r="AR420" s="12">
        <v>4052.655648232323</v>
      </c>
      <c r="BA420" s="28" t="s">
        <v>1728</v>
      </c>
      <c r="BB420" s="31">
        <v>1492.37486361</v>
      </c>
      <c r="BE420" s="1"/>
      <c r="BF420" s="1"/>
    </row>
    <row r="421" spans="17:58" ht="19.5" customHeight="1">
      <c r="Q421" t="s">
        <v>232</v>
      </c>
      <c r="R421" t="s">
        <v>233</v>
      </c>
      <c r="S421" s="32"/>
      <c r="AI421" s="10" t="s">
        <v>2359</v>
      </c>
      <c r="AJ421" s="10" t="s">
        <v>2719</v>
      </c>
      <c r="AK421" s="11" t="s">
        <v>1909</v>
      </c>
      <c r="AL421" s="11" t="s">
        <v>2116</v>
      </c>
      <c r="AM421" s="12"/>
      <c r="AN421" s="12">
        <v>109.17988758034895</v>
      </c>
      <c r="AO421" s="12">
        <v>7130.951109044995</v>
      </c>
      <c r="AP421" s="12">
        <v>20.21536030762167</v>
      </c>
      <c r="AQ421" s="12">
        <v>1784.4595148071626</v>
      </c>
      <c r="AR421" s="12">
        <v>9044.805871740127</v>
      </c>
      <c r="BA421" s="28" t="s">
        <v>1730</v>
      </c>
      <c r="BB421" s="31">
        <v>1784.7366423</v>
      </c>
      <c r="BE421" s="1"/>
      <c r="BF421" s="1"/>
    </row>
    <row r="422" spans="17:58" ht="19.5" customHeight="1">
      <c r="Q422" t="s">
        <v>234</v>
      </c>
      <c r="R422" t="s">
        <v>235</v>
      </c>
      <c r="S422" s="32"/>
      <c r="AI422" s="10" t="s">
        <v>2359</v>
      </c>
      <c r="AJ422" s="10" t="s">
        <v>2720</v>
      </c>
      <c r="AK422" s="11" t="s">
        <v>1904</v>
      </c>
      <c r="AL422" s="11" t="s">
        <v>2122</v>
      </c>
      <c r="AM422" s="12"/>
      <c r="AN422" s="12">
        <v>96.8602410697888</v>
      </c>
      <c r="AO422" s="12">
        <v>303.47865188246095</v>
      </c>
      <c r="AP422" s="12"/>
      <c r="AQ422" s="12">
        <v>1776.152836685032</v>
      </c>
      <c r="AR422" s="12">
        <v>2176.491729637282</v>
      </c>
      <c r="BA422" s="28" t="s">
        <v>1732</v>
      </c>
      <c r="BB422" s="31">
        <v>34643.1624482</v>
      </c>
      <c r="BE422" s="1"/>
      <c r="BF422" s="1"/>
    </row>
    <row r="423" spans="17:58" ht="19.5" customHeight="1">
      <c r="Q423" t="s">
        <v>236</v>
      </c>
      <c r="R423" t="s">
        <v>237</v>
      </c>
      <c r="S423" s="32"/>
      <c r="AI423" s="10" t="s">
        <v>2359</v>
      </c>
      <c r="AJ423" s="10" t="s">
        <v>2721</v>
      </c>
      <c r="AK423" s="11" t="s">
        <v>1910</v>
      </c>
      <c r="AL423" s="11" t="s">
        <v>2125</v>
      </c>
      <c r="AM423" s="12"/>
      <c r="AN423" s="12">
        <v>138.05578032598714</v>
      </c>
      <c r="AO423" s="12">
        <v>7046.170373829202</v>
      </c>
      <c r="AP423" s="12">
        <v>4.5204274104683195</v>
      </c>
      <c r="AQ423" s="12">
        <v>2452.450662304867</v>
      </c>
      <c r="AR423" s="12">
        <v>9641.197243870523</v>
      </c>
      <c r="BA423" s="28" t="s">
        <v>1734</v>
      </c>
      <c r="BB423" s="31">
        <v>20612.1524201</v>
      </c>
      <c r="BE423" s="1"/>
      <c r="BF423" s="1"/>
    </row>
    <row r="424" spans="17:58" ht="19.5" customHeight="1">
      <c r="Q424" t="s">
        <v>238</v>
      </c>
      <c r="R424" t="s">
        <v>239</v>
      </c>
      <c r="S424" s="32"/>
      <c r="AI424" s="10" t="s">
        <v>2361</v>
      </c>
      <c r="AJ424" s="10" t="s">
        <v>2722</v>
      </c>
      <c r="AK424" s="11" t="s">
        <v>1949</v>
      </c>
      <c r="AL424" s="11" t="s">
        <v>2114</v>
      </c>
      <c r="AM424" s="12"/>
      <c r="AN424" s="12"/>
      <c r="AO424" s="12"/>
      <c r="AP424" s="12"/>
      <c r="AQ424" s="12">
        <v>273.37626595500456</v>
      </c>
      <c r="AR424" s="12">
        <v>273.37626595500456</v>
      </c>
      <c r="BA424" s="28" t="s">
        <v>1736</v>
      </c>
      <c r="BB424" s="31">
        <v>34122.836817</v>
      </c>
      <c r="BE424" s="1"/>
      <c r="BF424" s="1"/>
    </row>
    <row r="425" spans="17:58" ht="19.5" customHeight="1">
      <c r="Q425" t="s">
        <v>240</v>
      </c>
      <c r="R425" t="s">
        <v>241</v>
      </c>
      <c r="S425" s="32"/>
      <c r="AI425" s="10" t="s">
        <v>2361</v>
      </c>
      <c r="AJ425" s="10" t="s">
        <v>2723</v>
      </c>
      <c r="AK425" s="11" t="s">
        <v>1902</v>
      </c>
      <c r="AL425" s="11" t="s">
        <v>2119</v>
      </c>
      <c r="AM425" s="12"/>
      <c r="AN425" s="12"/>
      <c r="AO425" s="12">
        <v>52.63784095500459</v>
      </c>
      <c r="AP425" s="12"/>
      <c r="AQ425" s="12">
        <v>539.590705348944</v>
      </c>
      <c r="AR425" s="12">
        <v>592.2285463039485</v>
      </c>
      <c r="BA425" s="28" t="s">
        <v>1738</v>
      </c>
      <c r="BB425" s="31">
        <v>12081.0681791</v>
      </c>
      <c r="BE425" s="1"/>
      <c r="BF425" s="1"/>
    </row>
    <row r="426" spans="17:58" ht="19.5" customHeight="1">
      <c r="Q426" t="s">
        <v>242</v>
      </c>
      <c r="R426" t="s">
        <v>243</v>
      </c>
      <c r="S426" s="32"/>
      <c r="AI426" s="10" t="s">
        <v>2361</v>
      </c>
      <c r="AJ426" s="10" t="s">
        <v>2724</v>
      </c>
      <c r="AK426" s="11" t="s">
        <v>1901</v>
      </c>
      <c r="AL426" s="11" t="s">
        <v>2120</v>
      </c>
      <c r="AM426" s="12"/>
      <c r="AN426" s="12">
        <v>192.47984878328742</v>
      </c>
      <c r="AO426" s="12">
        <v>195.83648278236913</v>
      </c>
      <c r="AP426" s="12"/>
      <c r="AQ426" s="12">
        <v>4765.886311845729</v>
      </c>
      <c r="AR426" s="12">
        <v>5154.202643411386</v>
      </c>
      <c r="BA426" s="28" t="s">
        <v>1740</v>
      </c>
      <c r="BB426" s="31">
        <v>869.122383592</v>
      </c>
      <c r="BE426" s="1"/>
      <c r="BF426" s="1"/>
    </row>
    <row r="427" spans="17:58" ht="19.5" customHeight="1">
      <c r="Q427" t="s">
        <v>244</v>
      </c>
      <c r="R427" t="s">
        <v>245</v>
      </c>
      <c r="S427" s="32"/>
      <c r="AI427" s="10" t="s">
        <v>2361</v>
      </c>
      <c r="AJ427" s="10" t="s">
        <v>2725</v>
      </c>
      <c r="AK427" s="11" t="s">
        <v>1989</v>
      </c>
      <c r="AL427" s="11" t="s">
        <v>2121</v>
      </c>
      <c r="AM427" s="12"/>
      <c r="AN427" s="12">
        <v>30.2349971533517</v>
      </c>
      <c r="AO427" s="12">
        <v>899.0220895775942</v>
      </c>
      <c r="AP427" s="12"/>
      <c r="AQ427" s="12">
        <v>3906.49999825528</v>
      </c>
      <c r="AR427" s="12">
        <v>4835.757084986226</v>
      </c>
      <c r="BA427" s="28" t="s">
        <v>1742</v>
      </c>
      <c r="BB427" s="31">
        <v>568.301490647</v>
      </c>
      <c r="BE427" s="1"/>
      <c r="BF427" s="1"/>
    </row>
    <row r="428" spans="17:58" ht="19.5" customHeight="1">
      <c r="Q428" t="s">
        <v>246</v>
      </c>
      <c r="R428" t="s">
        <v>247</v>
      </c>
      <c r="S428" s="32"/>
      <c r="AI428" s="10" t="s">
        <v>2363</v>
      </c>
      <c r="AJ428" s="10" t="s">
        <v>2726</v>
      </c>
      <c r="AK428" s="11" t="s">
        <v>2599</v>
      </c>
      <c r="AL428" s="11" t="e">
        <v>#N/A</v>
      </c>
      <c r="AM428" s="12"/>
      <c r="AN428" s="12">
        <v>1.3705234159779613E-05</v>
      </c>
      <c r="AO428" s="12">
        <v>6.932966023875114E-06</v>
      </c>
      <c r="AP428" s="12">
        <v>1.588613406795225E-05</v>
      </c>
      <c r="AQ428" s="12"/>
      <c r="AR428" s="12">
        <v>3.6524334251606975E-05</v>
      </c>
      <c r="BA428" s="28" t="s">
        <v>1744</v>
      </c>
      <c r="BB428" s="31">
        <v>64432.865113</v>
      </c>
      <c r="BE428" s="1"/>
      <c r="BF428" s="1"/>
    </row>
    <row r="429" spans="17:58" ht="19.5" customHeight="1">
      <c r="Q429" t="s">
        <v>248</v>
      </c>
      <c r="R429" t="s">
        <v>249</v>
      </c>
      <c r="S429" s="32"/>
      <c r="AI429" s="10" t="s">
        <v>2363</v>
      </c>
      <c r="AJ429" s="10" t="s">
        <v>2727</v>
      </c>
      <c r="AK429" s="11" t="s">
        <v>1907</v>
      </c>
      <c r="AL429" s="11" t="s">
        <v>2115</v>
      </c>
      <c r="AM429" s="12"/>
      <c r="AN429" s="12">
        <v>16.534616528925618</v>
      </c>
      <c r="AO429" s="12">
        <v>896.7057256198347</v>
      </c>
      <c r="AP429" s="12">
        <v>0.9647621900826445</v>
      </c>
      <c r="AQ429" s="12">
        <v>1070.9953038337926</v>
      </c>
      <c r="AR429" s="12">
        <v>1985.2004081726354</v>
      </c>
      <c r="BA429" s="28" t="s">
        <v>1746</v>
      </c>
      <c r="BB429" s="31">
        <v>63619.9349706</v>
      </c>
      <c r="BE429" s="1"/>
      <c r="BF429" s="1"/>
    </row>
    <row r="430" spans="17:58" ht="19.5" customHeight="1">
      <c r="Q430" t="s">
        <v>250</v>
      </c>
      <c r="R430" t="s">
        <v>251</v>
      </c>
      <c r="S430" s="32"/>
      <c r="AI430" s="10" t="s">
        <v>2363</v>
      </c>
      <c r="AJ430" s="10" t="s">
        <v>2728</v>
      </c>
      <c r="AK430" s="11" t="s">
        <v>1909</v>
      </c>
      <c r="AL430" s="11" t="s">
        <v>2116</v>
      </c>
      <c r="AM430" s="12"/>
      <c r="AN430" s="12">
        <v>499.8116834481176</v>
      </c>
      <c r="AO430" s="12">
        <v>25051.32701976584</v>
      </c>
      <c r="AP430" s="12">
        <v>78.61690355831038</v>
      </c>
      <c r="AQ430" s="12">
        <v>3574.787924012856</v>
      </c>
      <c r="AR430" s="12">
        <v>29204.543530785126</v>
      </c>
      <c r="BA430" s="28" t="s">
        <v>1748</v>
      </c>
      <c r="BB430" s="31">
        <v>643.650865634</v>
      </c>
      <c r="BE430" s="1"/>
      <c r="BF430" s="1"/>
    </row>
    <row r="431" spans="17:58" ht="19.5" customHeight="1">
      <c r="Q431" t="s">
        <v>252</v>
      </c>
      <c r="R431" t="s">
        <v>253</v>
      </c>
      <c r="S431" s="32"/>
      <c r="AI431" s="10" t="s">
        <v>2363</v>
      </c>
      <c r="AJ431" s="10" t="s">
        <v>2729</v>
      </c>
      <c r="AK431" s="11" t="s">
        <v>1904</v>
      </c>
      <c r="AL431" s="11" t="s">
        <v>2122</v>
      </c>
      <c r="AM431" s="12"/>
      <c r="AN431" s="12">
        <v>54.16441593204775</v>
      </c>
      <c r="AO431" s="12">
        <v>480.4449201101928</v>
      </c>
      <c r="AP431" s="12"/>
      <c r="AQ431" s="12">
        <v>2318.0444867539027</v>
      </c>
      <c r="AR431" s="12">
        <v>2852.6538227961432</v>
      </c>
      <c r="BA431" s="28" t="s">
        <v>1750</v>
      </c>
      <c r="BB431" s="31">
        <v>16029.5788573</v>
      </c>
      <c r="BE431" s="1"/>
      <c r="BF431" s="1"/>
    </row>
    <row r="432" spans="17:58" ht="19.5" customHeight="1">
      <c r="Q432" t="s">
        <v>254</v>
      </c>
      <c r="R432" t="s">
        <v>255</v>
      </c>
      <c r="S432" s="32"/>
      <c r="AI432" s="10" t="s">
        <v>2365</v>
      </c>
      <c r="AJ432" s="10" t="s">
        <v>2730</v>
      </c>
      <c r="AK432" s="11" t="s">
        <v>2599</v>
      </c>
      <c r="AL432" s="11" t="e">
        <v>#N/A</v>
      </c>
      <c r="AM432" s="12"/>
      <c r="AN432" s="12">
        <v>0.0005421258034894398</v>
      </c>
      <c r="AO432" s="12">
        <v>0.020655211202938475</v>
      </c>
      <c r="AP432" s="12">
        <v>3.971533516988062E-06</v>
      </c>
      <c r="AQ432" s="12"/>
      <c r="AR432" s="12">
        <v>0.021201308539944903</v>
      </c>
      <c r="BA432" s="28" t="s">
        <v>1752</v>
      </c>
      <c r="BB432" s="31">
        <v>452.341098283</v>
      </c>
      <c r="BE432" s="1"/>
      <c r="BF432" s="1"/>
    </row>
    <row r="433" spans="17:58" ht="19.5" customHeight="1">
      <c r="Q433" t="s">
        <v>256</v>
      </c>
      <c r="R433" t="s">
        <v>257</v>
      </c>
      <c r="S433" s="32"/>
      <c r="AI433" s="10" t="s">
        <v>2365</v>
      </c>
      <c r="AJ433" s="10" t="s">
        <v>2731</v>
      </c>
      <c r="AK433" s="11" t="s">
        <v>1949</v>
      </c>
      <c r="AL433" s="11" t="s">
        <v>2114</v>
      </c>
      <c r="AM433" s="12"/>
      <c r="AN433" s="12">
        <v>359.75288023415976</v>
      </c>
      <c r="AO433" s="12">
        <v>3265.4018086088154</v>
      </c>
      <c r="AP433" s="12">
        <v>3.2315181359044995</v>
      </c>
      <c r="AQ433" s="12">
        <v>11045.60312587236</v>
      </c>
      <c r="AR433" s="12">
        <v>14673.989332851239</v>
      </c>
      <c r="BA433" s="28" t="s">
        <v>1754</v>
      </c>
      <c r="BB433" s="31">
        <v>46975.2047931</v>
      </c>
      <c r="BE433" s="1"/>
      <c r="BF433" s="1"/>
    </row>
    <row r="434" spans="17:58" ht="19.5" customHeight="1">
      <c r="Q434" t="s">
        <v>258</v>
      </c>
      <c r="R434" t="s">
        <v>259</v>
      </c>
      <c r="S434" s="32"/>
      <c r="AI434" s="10" t="s">
        <v>2365</v>
      </c>
      <c r="AJ434" s="10" t="s">
        <v>2732</v>
      </c>
      <c r="AK434" s="11" t="s">
        <v>1907</v>
      </c>
      <c r="AL434" s="11" t="s">
        <v>2115</v>
      </c>
      <c r="AM434" s="12"/>
      <c r="AN434" s="12">
        <v>132.9067035123967</v>
      </c>
      <c r="AO434" s="12">
        <v>9015.641613498623</v>
      </c>
      <c r="AP434" s="12">
        <v>10.36758308080808</v>
      </c>
      <c r="AQ434" s="12">
        <v>2262.9169924242424</v>
      </c>
      <c r="AR434" s="12">
        <v>11421.832892516071</v>
      </c>
      <c r="BA434" s="28" t="s">
        <v>1756</v>
      </c>
      <c r="BB434" s="31">
        <v>15928.967721804</v>
      </c>
      <c r="BE434" s="1"/>
      <c r="BF434" s="1"/>
    </row>
    <row r="435" spans="17:58" ht="19.5" customHeight="1">
      <c r="Q435" t="s">
        <v>260</v>
      </c>
      <c r="R435" t="s">
        <v>261</v>
      </c>
      <c r="S435" s="32"/>
      <c r="AI435" s="10" t="s">
        <v>2365</v>
      </c>
      <c r="AJ435" s="10" t="s">
        <v>2733</v>
      </c>
      <c r="AK435" s="11" t="s">
        <v>1989</v>
      </c>
      <c r="AL435" s="11" t="s">
        <v>2121</v>
      </c>
      <c r="AM435" s="12"/>
      <c r="AN435" s="12"/>
      <c r="AO435" s="12">
        <v>0.15294373278236914</v>
      </c>
      <c r="AP435" s="12"/>
      <c r="AQ435" s="12">
        <v>423.6035649908173</v>
      </c>
      <c r="AR435" s="12">
        <v>423.75650872359967</v>
      </c>
      <c r="BA435" s="28" t="s">
        <v>1758</v>
      </c>
      <c r="BB435" s="31">
        <v>52921.4447489</v>
      </c>
      <c r="BE435" s="1"/>
      <c r="BF435" s="1"/>
    </row>
    <row r="436" spans="17:58" ht="19.5" customHeight="1">
      <c r="Q436" t="s">
        <v>262</v>
      </c>
      <c r="R436" t="s">
        <v>263</v>
      </c>
      <c r="S436" s="32"/>
      <c r="AI436" s="10" t="s">
        <v>2365</v>
      </c>
      <c r="AJ436" s="10" t="s">
        <v>2734</v>
      </c>
      <c r="AK436" s="11" t="s">
        <v>1904</v>
      </c>
      <c r="AL436" s="11" t="s">
        <v>2122</v>
      </c>
      <c r="AM436" s="12"/>
      <c r="AN436" s="12"/>
      <c r="AO436" s="12">
        <v>4.008040840220385</v>
      </c>
      <c r="AP436" s="12"/>
      <c r="AQ436" s="12">
        <v>529.7400360192837</v>
      </c>
      <c r="AR436" s="12">
        <v>533.7480768595041</v>
      </c>
      <c r="BA436" s="28" t="s">
        <v>196</v>
      </c>
      <c r="BB436" s="31">
        <v>445.833699051</v>
      </c>
      <c r="BE436" s="1"/>
      <c r="BF436" s="1"/>
    </row>
    <row r="437" spans="17:58" ht="19.5" customHeight="1">
      <c r="Q437" t="s">
        <v>264</v>
      </c>
      <c r="R437" t="s">
        <v>265</v>
      </c>
      <c r="S437" s="32"/>
      <c r="AI437" s="10" t="s">
        <v>2367</v>
      </c>
      <c r="AJ437" s="10" t="s">
        <v>2735</v>
      </c>
      <c r="AK437" s="11" t="s">
        <v>2599</v>
      </c>
      <c r="AL437" s="11" t="e">
        <v>#N/A</v>
      </c>
      <c r="AM437" s="12"/>
      <c r="AN437" s="12"/>
      <c r="AO437" s="12">
        <v>0.0029115702479338844</v>
      </c>
      <c r="AP437" s="12"/>
      <c r="AQ437" s="12"/>
      <c r="AR437" s="12">
        <v>0.0029115702479338844</v>
      </c>
      <c r="BA437" s="28" t="s">
        <v>198</v>
      </c>
      <c r="BB437" s="31">
        <v>20266.3886088</v>
      </c>
      <c r="BE437" s="1"/>
      <c r="BF437" s="1"/>
    </row>
    <row r="438" spans="17:58" ht="19.5" customHeight="1">
      <c r="Q438" t="s">
        <v>266</v>
      </c>
      <c r="R438" t="s">
        <v>267</v>
      </c>
      <c r="S438" s="32"/>
      <c r="AI438" s="10" t="s">
        <v>2367</v>
      </c>
      <c r="AJ438" s="10" t="s">
        <v>2736</v>
      </c>
      <c r="AK438" s="11" t="s">
        <v>1950</v>
      </c>
      <c r="AL438" s="11" t="s">
        <v>2112</v>
      </c>
      <c r="AM438" s="12"/>
      <c r="AN438" s="12">
        <v>21.92381308539945</v>
      </c>
      <c r="AO438" s="12">
        <v>3657.8716975665748</v>
      </c>
      <c r="AP438" s="12">
        <v>0.1256591368227732</v>
      </c>
      <c r="AQ438" s="12">
        <v>1853.7408126721762</v>
      </c>
      <c r="AR438" s="12">
        <v>5533.661982460973</v>
      </c>
      <c r="BA438" s="28" t="s">
        <v>200</v>
      </c>
      <c r="BB438" s="31">
        <v>279.467008329</v>
      </c>
      <c r="BE438" s="1"/>
      <c r="BF438" s="1"/>
    </row>
    <row r="439" spans="17:58" ht="19.5" customHeight="1">
      <c r="Q439" t="s">
        <v>268</v>
      </c>
      <c r="R439" t="s">
        <v>269</v>
      </c>
      <c r="S439" s="32"/>
      <c r="AI439" s="10" t="s">
        <v>2367</v>
      </c>
      <c r="AJ439" s="10" t="s">
        <v>2737</v>
      </c>
      <c r="AK439" s="11" t="s">
        <v>1949</v>
      </c>
      <c r="AL439" s="11" t="s">
        <v>2114</v>
      </c>
      <c r="AM439" s="12"/>
      <c r="AN439" s="12">
        <v>41.14131533516988</v>
      </c>
      <c r="AO439" s="12">
        <v>2368.853995224977</v>
      </c>
      <c r="AP439" s="12">
        <v>0.8175308539944903</v>
      </c>
      <c r="AQ439" s="12">
        <v>3614.383139853076</v>
      </c>
      <c r="AR439" s="12">
        <v>6025.195981267218</v>
      </c>
      <c r="BA439" s="28" t="s">
        <v>202</v>
      </c>
      <c r="BB439" s="31">
        <v>407.75645827</v>
      </c>
      <c r="BE439" s="1"/>
      <c r="BF439" s="1"/>
    </row>
    <row r="440" spans="17:58" ht="19.5" customHeight="1">
      <c r="Q440" t="s">
        <v>270</v>
      </c>
      <c r="R440" t="s">
        <v>271</v>
      </c>
      <c r="S440" s="32"/>
      <c r="AI440" s="10" t="s">
        <v>2369</v>
      </c>
      <c r="AJ440" s="10" t="s">
        <v>2738</v>
      </c>
      <c r="AK440" s="11" t="s">
        <v>1950</v>
      </c>
      <c r="AL440" s="11" t="s">
        <v>2112</v>
      </c>
      <c r="AM440" s="12"/>
      <c r="AN440" s="12"/>
      <c r="AO440" s="12"/>
      <c r="AP440" s="12"/>
      <c r="AQ440" s="12">
        <v>36.14514136822773</v>
      </c>
      <c r="AR440" s="12">
        <v>36.14514136822773</v>
      </c>
      <c r="BA440" s="28" t="s">
        <v>204</v>
      </c>
      <c r="BB440" s="31">
        <v>25648.06339</v>
      </c>
      <c r="BE440" s="1"/>
      <c r="BF440" s="1"/>
    </row>
    <row r="441" spans="17:58" ht="19.5" customHeight="1">
      <c r="Q441" t="s">
        <v>272</v>
      </c>
      <c r="R441" t="s">
        <v>273</v>
      </c>
      <c r="S441" s="32"/>
      <c r="AI441" s="10" t="s">
        <v>2369</v>
      </c>
      <c r="AJ441" s="10" t="s">
        <v>2739</v>
      </c>
      <c r="AK441" s="11" t="s">
        <v>1946</v>
      </c>
      <c r="AL441" s="11" t="s">
        <v>2113</v>
      </c>
      <c r="AM441" s="12"/>
      <c r="AN441" s="12">
        <v>97.54336264921947</v>
      </c>
      <c r="AO441" s="12">
        <v>516.5323533057851</v>
      </c>
      <c r="AP441" s="12"/>
      <c r="AQ441" s="12">
        <v>5549.501767263544</v>
      </c>
      <c r="AR441" s="12">
        <v>6163.577483218549</v>
      </c>
      <c r="BA441" s="28" t="s">
        <v>206</v>
      </c>
      <c r="BB441" s="31">
        <v>2702.34814276</v>
      </c>
      <c r="BE441" s="1"/>
      <c r="BF441" s="1"/>
    </row>
    <row r="442" spans="17:58" ht="19.5" customHeight="1">
      <c r="Q442" t="s">
        <v>274</v>
      </c>
      <c r="R442" t="s">
        <v>275</v>
      </c>
      <c r="S442" s="32"/>
      <c r="AI442" s="10" t="s">
        <v>2369</v>
      </c>
      <c r="AJ442" s="10" t="s">
        <v>2740</v>
      </c>
      <c r="AK442" s="11" t="s">
        <v>1949</v>
      </c>
      <c r="AL442" s="11" t="s">
        <v>2114</v>
      </c>
      <c r="AM442" s="12">
        <v>18.70397458677686</v>
      </c>
      <c r="AN442" s="12">
        <v>102.53593709825527</v>
      </c>
      <c r="AO442" s="12">
        <v>2382.8911371671256</v>
      </c>
      <c r="AP442" s="12">
        <v>6.463951698806244</v>
      </c>
      <c r="AQ442" s="12">
        <v>10687.598242814509</v>
      </c>
      <c r="AR442" s="12">
        <v>13198.193243365473</v>
      </c>
      <c r="BA442" s="28" t="s">
        <v>208</v>
      </c>
      <c r="BB442" s="31">
        <v>1128.74723352</v>
      </c>
      <c r="BE442" s="1"/>
      <c r="BF442" s="1"/>
    </row>
    <row r="443" spans="17:58" ht="19.5" customHeight="1">
      <c r="Q443" t="s">
        <v>276</v>
      </c>
      <c r="R443" t="s">
        <v>277</v>
      </c>
      <c r="S443" s="32"/>
      <c r="AI443" s="10" t="s">
        <v>2371</v>
      </c>
      <c r="AJ443" s="10" t="s">
        <v>2741</v>
      </c>
      <c r="AK443" s="11" t="s">
        <v>2599</v>
      </c>
      <c r="AL443" s="11" t="e">
        <v>#N/A</v>
      </c>
      <c r="AM443" s="12"/>
      <c r="AN443" s="12"/>
      <c r="AO443" s="12"/>
      <c r="AP443" s="12">
        <v>0.000952157943067034</v>
      </c>
      <c r="AQ443" s="12"/>
      <c r="AR443" s="12">
        <v>0.000952157943067034</v>
      </c>
      <c r="BA443" s="28" t="s">
        <v>210</v>
      </c>
      <c r="BB443" s="31">
        <v>327.019149749</v>
      </c>
      <c r="BE443" s="1"/>
      <c r="BF443" s="1"/>
    </row>
    <row r="444" spans="17:58" ht="19.5" customHeight="1">
      <c r="Q444" t="s">
        <v>278</v>
      </c>
      <c r="R444" t="s">
        <v>279</v>
      </c>
      <c r="S444" s="32"/>
      <c r="AI444" s="10" t="s">
        <v>2371</v>
      </c>
      <c r="AJ444" s="10" t="s">
        <v>2742</v>
      </c>
      <c r="AK444" s="11" t="s">
        <v>1949</v>
      </c>
      <c r="AL444" s="11" t="s">
        <v>2114</v>
      </c>
      <c r="AM444" s="12"/>
      <c r="AN444" s="12"/>
      <c r="AO444" s="12"/>
      <c r="AP444" s="12"/>
      <c r="AQ444" s="12">
        <v>959.9653558310376</v>
      </c>
      <c r="AR444" s="12">
        <v>959.9653558310376</v>
      </c>
      <c r="BA444" s="28" t="s">
        <v>212</v>
      </c>
      <c r="BB444" s="31">
        <v>686.410387477</v>
      </c>
      <c r="BE444" s="1"/>
      <c r="BF444" s="1"/>
    </row>
    <row r="445" spans="17:58" ht="19.5" customHeight="1">
      <c r="Q445" t="s">
        <v>280</v>
      </c>
      <c r="R445" t="s">
        <v>281</v>
      </c>
      <c r="S445" s="32"/>
      <c r="AI445" s="10" t="s">
        <v>2371</v>
      </c>
      <c r="AJ445" s="10" t="s">
        <v>2743</v>
      </c>
      <c r="AK445" s="11" t="s">
        <v>1907</v>
      </c>
      <c r="AL445" s="11" t="s">
        <v>2115</v>
      </c>
      <c r="AM445" s="12"/>
      <c r="AN445" s="12">
        <v>42.16233399908173</v>
      </c>
      <c r="AO445" s="12">
        <v>10165.982485766757</v>
      </c>
      <c r="AP445" s="12">
        <v>25.948797750229566</v>
      </c>
      <c r="AQ445" s="12">
        <v>8145.126333815428</v>
      </c>
      <c r="AR445" s="12">
        <v>18379.2199513315</v>
      </c>
      <c r="BA445" s="28" t="s">
        <v>214</v>
      </c>
      <c r="BB445" s="31">
        <v>632.308394379</v>
      </c>
      <c r="BE445" s="1"/>
      <c r="BF445" s="1"/>
    </row>
    <row r="446" spans="17:58" ht="19.5" customHeight="1">
      <c r="Q446" t="s">
        <v>282</v>
      </c>
      <c r="R446" t="s">
        <v>283</v>
      </c>
      <c r="S446" s="32"/>
      <c r="AI446" s="10" t="s">
        <v>2371</v>
      </c>
      <c r="AJ446" s="10" t="s">
        <v>2744</v>
      </c>
      <c r="AK446" s="11" t="s">
        <v>1904</v>
      </c>
      <c r="AL446" s="11" t="s">
        <v>2122</v>
      </c>
      <c r="AM446" s="12"/>
      <c r="AN446" s="12">
        <v>34.009142033976126</v>
      </c>
      <c r="AO446" s="12">
        <v>784.4237783516987</v>
      </c>
      <c r="AP446" s="12"/>
      <c r="AQ446" s="12">
        <v>3852.048500964187</v>
      </c>
      <c r="AR446" s="12">
        <v>4670.481421349862</v>
      </c>
      <c r="BA446" s="28" t="s">
        <v>216</v>
      </c>
      <c r="BB446" s="31">
        <v>789.341865005</v>
      </c>
      <c r="BE446" s="1"/>
      <c r="BF446" s="1"/>
    </row>
    <row r="447" spans="17:58" ht="19.5" customHeight="1">
      <c r="Q447" t="s">
        <v>284</v>
      </c>
      <c r="R447" t="s">
        <v>285</v>
      </c>
      <c r="S447" s="32"/>
      <c r="AI447" s="10" t="s">
        <v>2373</v>
      </c>
      <c r="AJ447" s="10" t="s">
        <v>321</v>
      </c>
      <c r="AK447" s="11" t="s">
        <v>1904</v>
      </c>
      <c r="AL447" s="11" t="s">
        <v>2122</v>
      </c>
      <c r="AM447" s="12"/>
      <c r="AN447" s="12"/>
      <c r="AO447" s="12">
        <v>0.4269831037649219</v>
      </c>
      <c r="AP447" s="12"/>
      <c r="AQ447" s="12"/>
      <c r="AR447" s="12">
        <v>0.4269831037649219</v>
      </c>
      <c r="BA447" s="28" t="s">
        <v>218</v>
      </c>
      <c r="BB447" s="31">
        <v>35269.305187</v>
      </c>
      <c r="BE447" s="1"/>
      <c r="BF447" s="1"/>
    </row>
    <row r="448" spans="17:58" ht="19.5" customHeight="1">
      <c r="Q448" t="s">
        <v>286</v>
      </c>
      <c r="R448" t="s">
        <v>287</v>
      </c>
      <c r="S448" s="32"/>
      <c r="AI448" s="10" t="s">
        <v>2373</v>
      </c>
      <c r="AJ448" s="10" t="s">
        <v>322</v>
      </c>
      <c r="AK448" s="11" t="s">
        <v>1967</v>
      </c>
      <c r="AL448" s="11" t="s">
        <v>2123</v>
      </c>
      <c r="AM448" s="12">
        <v>2.4793388429752066E-06</v>
      </c>
      <c r="AN448" s="12">
        <v>5.4048161845730025</v>
      </c>
      <c r="AO448" s="12">
        <v>213.70065174471995</v>
      </c>
      <c r="AP448" s="12"/>
      <c r="AQ448" s="12">
        <v>799.403316758494</v>
      </c>
      <c r="AR448" s="12">
        <v>1018.5087871671258</v>
      </c>
      <c r="BA448" s="28" t="s">
        <v>220</v>
      </c>
      <c r="BB448" s="31">
        <v>844.503385797</v>
      </c>
      <c r="BE448" s="1"/>
      <c r="BF448" s="1"/>
    </row>
    <row r="449" spans="17:58" ht="19.5" customHeight="1">
      <c r="Q449" t="s">
        <v>288</v>
      </c>
      <c r="R449" t="s">
        <v>289</v>
      </c>
      <c r="S449" s="32"/>
      <c r="AI449" s="10" t="s">
        <v>2373</v>
      </c>
      <c r="AJ449" s="10" t="s">
        <v>323</v>
      </c>
      <c r="AK449" s="11" t="s">
        <v>1951</v>
      </c>
      <c r="AL449" s="11" t="s">
        <v>2124</v>
      </c>
      <c r="AM449" s="12"/>
      <c r="AN449" s="12">
        <v>1449.3406045684114</v>
      </c>
      <c r="AO449" s="12">
        <v>2786.2356262396693</v>
      </c>
      <c r="AP449" s="12">
        <v>0.06781280991735537</v>
      </c>
      <c r="AQ449" s="12">
        <v>9172.623320982553</v>
      </c>
      <c r="AR449" s="12">
        <v>13408.267364600551</v>
      </c>
      <c r="BA449" s="28" t="s">
        <v>222</v>
      </c>
      <c r="BB449" s="31">
        <v>2360.82947026</v>
      </c>
      <c r="BE449" s="1"/>
      <c r="BF449" s="1"/>
    </row>
    <row r="450" spans="17:58" ht="19.5" customHeight="1">
      <c r="Q450" t="s">
        <v>290</v>
      </c>
      <c r="R450" t="s">
        <v>291</v>
      </c>
      <c r="S450" s="32"/>
      <c r="AI450" s="10" t="s">
        <v>2373</v>
      </c>
      <c r="AJ450" s="10" t="s">
        <v>324</v>
      </c>
      <c r="AK450" s="11" t="s">
        <v>1910</v>
      </c>
      <c r="AL450" s="11" t="s">
        <v>2125</v>
      </c>
      <c r="AM450" s="12"/>
      <c r="AN450" s="12">
        <v>1245.062737419651</v>
      </c>
      <c r="AO450" s="12">
        <v>7150.113118135904</v>
      </c>
      <c r="AP450" s="12">
        <v>29.95220902203857</v>
      </c>
      <c r="AQ450" s="12">
        <v>11209.768147222221</v>
      </c>
      <c r="AR450" s="12">
        <v>19634.896211799816</v>
      </c>
      <c r="BA450" s="28" t="s">
        <v>224</v>
      </c>
      <c r="BB450" s="31">
        <v>5899.2163489</v>
      </c>
      <c r="BE450" s="1"/>
      <c r="BF450" s="1"/>
    </row>
    <row r="451" spans="17:58" ht="19.5" customHeight="1">
      <c r="Q451" t="s">
        <v>292</v>
      </c>
      <c r="R451" t="s">
        <v>293</v>
      </c>
      <c r="S451" s="32"/>
      <c r="AI451" s="10" t="s">
        <v>2373</v>
      </c>
      <c r="AJ451" s="10" t="s">
        <v>325</v>
      </c>
      <c r="AK451" s="11" t="s">
        <v>1908</v>
      </c>
      <c r="AL451" s="11" t="s">
        <v>2126</v>
      </c>
      <c r="AM451" s="12"/>
      <c r="AN451" s="12">
        <v>1019.7143460743802</v>
      </c>
      <c r="AO451" s="12">
        <v>11943.73093721304</v>
      </c>
      <c r="AP451" s="12">
        <v>6.0117349632690535</v>
      </c>
      <c r="AQ451" s="12">
        <v>4935.1473288108355</v>
      </c>
      <c r="AR451" s="12">
        <v>17904.604347061526</v>
      </c>
      <c r="BA451" s="28" t="s">
        <v>226</v>
      </c>
      <c r="BB451" s="31">
        <v>7308.51023901</v>
      </c>
      <c r="BE451" s="1"/>
      <c r="BF451" s="1"/>
    </row>
    <row r="452" spans="17:58" ht="19.5" customHeight="1">
      <c r="Q452" t="s">
        <v>294</v>
      </c>
      <c r="R452" t="s">
        <v>295</v>
      </c>
      <c r="S452" s="32"/>
      <c r="AI452" s="10" t="s">
        <v>2373</v>
      </c>
      <c r="AJ452" s="10" t="s">
        <v>326</v>
      </c>
      <c r="AK452" s="11" t="s">
        <v>1905</v>
      </c>
      <c r="AL452" s="11" t="s">
        <v>570</v>
      </c>
      <c r="AM452" s="12"/>
      <c r="AN452" s="12">
        <v>588.4773546602387</v>
      </c>
      <c r="AO452" s="12">
        <v>1491.8576778466484</v>
      </c>
      <c r="AP452" s="12"/>
      <c r="AQ452" s="12">
        <v>5807.56049258494</v>
      </c>
      <c r="AR452" s="12">
        <v>7887.895525091827</v>
      </c>
      <c r="BA452" s="28" t="s">
        <v>228</v>
      </c>
      <c r="BB452" s="31">
        <v>760.885609243</v>
      </c>
      <c r="BE452" s="1"/>
      <c r="BF452" s="1"/>
    </row>
    <row r="453" spans="17:58" ht="19.5" customHeight="1">
      <c r="Q453" t="s">
        <v>296</v>
      </c>
      <c r="R453" t="s">
        <v>297</v>
      </c>
      <c r="S453" s="32"/>
      <c r="AI453" s="10" t="s">
        <v>2375</v>
      </c>
      <c r="AJ453" s="10" t="s">
        <v>327</v>
      </c>
      <c r="AK453" s="11" t="s">
        <v>1902</v>
      </c>
      <c r="AL453" s="11" t="s">
        <v>2119</v>
      </c>
      <c r="AM453" s="12"/>
      <c r="AN453" s="12"/>
      <c r="AO453" s="12"/>
      <c r="AP453" s="12"/>
      <c r="AQ453" s="12">
        <v>1.3691083562901745</v>
      </c>
      <c r="AR453" s="12">
        <v>1.3691083562901745</v>
      </c>
      <c r="BA453" s="28" t="s">
        <v>230</v>
      </c>
      <c r="BB453" s="31">
        <v>2175.67302015</v>
      </c>
      <c r="BE453" s="1"/>
      <c r="BF453" s="1"/>
    </row>
    <row r="454" spans="17:58" ht="19.5" customHeight="1">
      <c r="Q454" t="s">
        <v>298</v>
      </c>
      <c r="R454" t="s">
        <v>299</v>
      </c>
      <c r="S454" s="32"/>
      <c r="AI454" s="10" t="s">
        <v>2375</v>
      </c>
      <c r="AJ454" s="10" t="s">
        <v>328</v>
      </c>
      <c r="AK454" s="11" t="s">
        <v>1989</v>
      </c>
      <c r="AL454" s="11" t="s">
        <v>2121</v>
      </c>
      <c r="AM454" s="12">
        <v>48.75033590449954</v>
      </c>
      <c r="AN454" s="12">
        <v>34.35874772727273</v>
      </c>
      <c r="AO454" s="12">
        <v>1909.272625160698</v>
      </c>
      <c r="AP454" s="12"/>
      <c r="AQ454" s="12">
        <v>6080.743098530762</v>
      </c>
      <c r="AR454" s="12">
        <v>8073.124807323233</v>
      </c>
      <c r="BA454" s="28" t="s">
        <v>232</v>
      </c>
      <c r="BB454" s="31">
        <v>1802.67998361</v>
      </c>
      <c r="BE454" s="1"/>
      <c r="BF454" s="1"/>
    </row>
    <row r="455" spans="17:58" ht="19.5" customHeight="1">
      <c r="Q455" t="s">
        <v>300</v>
      </c>
      <c r="R455" t="s">
        <v>301</v>
      </c>
      <c r="S455" s="32"/>
      <c r="AI455" s="10" t="s">
        <v>2375</v>
      </c>
      <c r="AJ455" s="10" t="s">
        <v>329</v>
      </c>
      <c r="AK455" s="11" t="s">
        <v>1904</v>
      </c>
      <c r="AL455" s="11" t="s">
        <v>2122</v>
      </c>
      <c r="AM455" s="12">
        <v>137.38280750688705</v>
      </c>
      <c r="AN455" s="12">
        <v>217.91439866850322</v>
      </c>
      <c r="AO455" s="12">
        <v>2708.481506496786</v>
      </c>
      <c r="AP455" s="12">
        <v>6.100892447199265</v>
      </c>
      <c r="AQ455" s="12">
        <v>13140.672287258953</v>
      </c>
      <c r="AR455" s="12">
        <v>16210.551892378327</v>
      </c>
      <c r="BA455" s="28" t="s">
        <v>234</v>
      </c>
      <c r="BB455" s="31">
        <v>2252.38744341</v>
      </c>
      <c r="BE455" s="1"/>
      <c r="BF455" s="1"/>
    </row>
    <row r="456" spans="17:58" ht="19.5" customHeight="1">
      <c r="Q456" t="s">
        <v>302</v>
      </c>
      <c r="R456" t="s">
        <v>303</v>
      </c>
      <c r="S456" s="32"/>
      <c r="AI456" s="10" t="s">
        <v>2375</v>
      </c>
      <c r="AJ456" s="10" t="s">
        <v>330</v>
      </c>
      <c r="AK456" s="11" t="s">
        <v>1967</v>
      </c>
      <c r="AL456" s="11" t="s">
        <v>2123</v>
      </c>
      <c r="AM456" s="12">
        <v>51.74491384297521</v>
      </c>
      <c r="AN456" s="12">
        <v>120.64823553719008</v>
      </c>
      <c r="AO456" s="12">
        <v>644.6236483700643</v>
      </c>
      <c r="AP456" s="12"/>
      <c r="AQ456" s="12">
        <v>2588.4521113177225</v>
      </c>
      <c r="AR456" s="12">
        <v>3405.468909067952</v>
      </c>
      <c r="BA456" s="28" t="s">
        <v>236</v>
      </c>
      <c r="BB456" s="31">
        <v>2059.74546997</v>
      </c>
      <c r="BE456" s="1"/>
      <c r="BF456" s="1"/>
    </row>
    <row r="457" spans="17:58" ht="19.5" customHeight="1">
      <c r="Q457" t="s">
        <v>304</v>
      </c>
      <c r="R457" t="s">
        <v>305</v>
      </c>
      <c r="S457" s="32"/>
      <c r="AI457" s="10" t="s">
        <v>2375</v>
      </c>
      <c r="AJ457" s="10" t="s">
        <v>331</v>
      </c>
      <c r="AK457" s="11" t="s">
        <v>1951</v>
      </c>
      <c r="AL457" s="11" t="s">
        <v>2124</v>
      </c>
      <c r="AM457" s="12"/>
      <c r="AN457" s="12">
        <v>88.71927040863177</v>
      </c>
      <c r="AO457" s="12"/>
      <c r="AP457" s="12"/>
      <c r="AQ457" s="12">
        <v>387.9408143250689</v>
      </c>
      <c r="AR457" s="12">
        <v>476.66008473370067</v>
      </c>
      <c r="BA457" s="28" t="s">
        <v>238</v>
      </c>
      <c r="BB457" s="31">
        <v>5547.65565899</v>
      </c>
      <c r="BE457" s="1"/>
      <c r="BF457" s="1"/>
    </row>
    <row r="458" spans="17:58" ht="19.5" customHeight="1">
      <c r="Q458" t="s">
        <v>306</v>
      </c>
      <c r="R458" t="s">
        <v>307</v>
      </c>
      <c r="S458" s="32"/>
      <c r="AI458" s="10" t="s">
        <v>2375</v>
      </c>
      <c r="AJ458" s="10" t="s">
        <v>332</v>
      </c>
      <c r="AK458" s="11" t="s">
        <v>1910</v>
      </c>
      <c r="AL458" s="11" t="s">
        <v>2125</v>
      </c>
      <c r="AM458" s="12"/>
      <c r="AN458" s="12"/>
      <c r="AO458" s="12">
        <v>0.07094152892561983</v>
      </c>
      <c r="AP458" s="12"/>
      <c r="AQ458" s="12"/>
      <c r="AR458" s="12">
        <v>0.07094152892561983</v>
      </c>
      <c r="BA458" s="28" t="s">
        <v>240</v>
      </c>
      <c r="BB458" s="31">
        <v>2034.46748728</v>
      </c>
      <c r="BE458" s="1"/>
      <c r="BF458" s="1"/>
    </row>
    <row r="459" spans="17:58" ht="19.5" customHeight="1">
      <c r="Q459" t="s">
        <v>308</v>
      </c>
      <c r="R459" t="s">
        <v>309</v>
      </c>
      <c r="S459" s="32"/>
      <c r="AI459" s="10" t="s">
        <v>2377</v>
      </c>
      <c r="AJ459" s="10" t="s">
        <v>333</v>
      </c>
      <c r="AK459" s="11" t="s">
        <v>1950</v>
      </c>
      <c r="AL459" s="11" t="s">
        <v>2112</v>
      </c>
      <c r="AM459" s="12"/>
      <c r="AN459" s="12"/>
      <c r="AO459" s="12"/>
      <c r="AP459" s="12"/>
      <c r="AQ459" s="12">
        <v>64.04690133149678</v>
      </c>
      <c r="AR459" s="12">
        <v>64.04690133149678</v>
      </c>
      <c r="BA459" s="28" t="s">
        <v>242</v>
      </c>
      <c r="BB459" s="31">
        <v>298.348336301</v>
      </c>
      <c r="BE459" s="1"/>
      <c r="BF459" s="1"/>
    </row>
    <row r="460" spans="17:58" ht="19.5" customHeight="1">
      <c r="Q460" t="s">
        <v>310</v>
      </c>
      <c r="R460" t="s">
        <v>311</v>
      </c>
      <c r="S460" s="32"/>
      <c r="AI460" s="10" t="s">
        <v>2377</v>
      </c>
      <c r="AJ460" s="10" t="s">
        <v>334</v>
      </c>
      <c r="AK460" s="11" t="s">
        <v>1946</v>
      </c>
      <c r="AL460" s="11" t="s">
        <v>2113</v>
      </c>
      <c r="AM460" s="12"/>
      <c r="AN460" s="12"/>
      <c r="AO460" s="12"/>
      <c r="AP460" s="12"/>
      <c r="AQ460" s="12">
        <v>378.229208241506</v>
      </c>
      <c r="AR460" s="12">
        <v>378.229208241506</v>
      </c>
      <c r="BA460" s="28" t="s">
        <v>244</v>
      </c>
      <c r="BB460" s="31">
        <v>17998.61318</v>
      </c>
      <c r="BE460" s="1"/>
      <c r="BF460" s="1"/>
    </row>
    <row r="461" spans="17:58" ht="19.5" customHeight="1">
      <c r="Q461" t="s">
        <v>312</v>
      </c>
      <c r="R461" t="s">
        <v>313</v>
      </c>
      <c r="S461" s="32"/>
      <c r="AI461" s="10" t="s">
        <v>2377</v>
      </c>
      <c r="AJ461" s="10" t="s">
        <v>335</v>
      </c>
      <c r="AK461" s="11" t="s">
        <v>1949</v>
      </c>
      <c r="AL461" s="11" t="s">
        <v>2114</v>
      </c>
      <c r="AM461" s="12"/>
      <c r="AN461" s="12"/>
      <c r="AO461" s="12"/>
      <c r="AP461" s="12"/>
      <c r="AQ461" s="12">
        <v>316.17724191919194</v>
      </c>
      <c r="AR461" s="12">
        <v>316.17724191919194</v>
      </c>
      <c r="BA461" s="28" t="s">
        <v>246</v>
      </c>
      <c r="BB461" s="31">
        <v>2628.22765698</v>
      </c>
      <c r="BE461" s="1"/>
      <c r="BF461" s="1"/>
    </row>
    <row r="462" spans="17:58" ht="19.5" customHeight="1">
      <c r="Q462" t="s">
        <v>314</v>
      </c>
      <c r="R462" t="s">
        <v>315</v>
      </c>
      <c r="S462" s="32"/>
      <c r="AI462" s="10" t="s">
        <v>2379</v>
      </c>
      <c r="AJ462" s="10" t="s">
        <v>336</v>
      </c>
      <c r="AK462" s="11" t="s">
        <v>1950</v>
      </c>
      <c r="AL462" s="11" t="s">
        <v>2112</v>
      </c>
      <c r="AM462" s="12"/>
      <c r="AN462" s="12">
        <v>217.00698209366394</v>
      </c>
      <c r="AO462" s="12">
        <v>2534.571872520661</v>
      </c>
      <c r="AP462" s="12"/>
      <c r="AQ462" s="12">
        <v>7971.42549419192</v>
      </c>
      <c r="AR462" s="12">
        <v>10723.004348806244</v>
      </c>
      <c r="BA462" s="28" t="s">
        <v>248</v>
      </c>
      <c r="BB462" s="31">
        <v>5894.33545356</v>
      </c>
      <c r="BE462" s="1"/>
      <c r="BF462" s="1"/>
    </row>
    <row r="463" spans="17:58" ht="19.5" customHeight="1">
      <c r="Q463" t="s">
        <v>316</v>
      </c>
      <c r="R463" t="s">
        <v>317</v>
      </c>
      <c r="S463" s="32"/>
      <c r="AI463" s="10" t="s">
        <v>2379</v>
      </c>
      <c r="AJ463" s="10" t="s">
        <v>337</v>
      </c>
      <c r="AK463" s="11" t="s">
        <v>1946</v>
      </c>
      <c r="AL463" s="11" t="s">
        <v>2113</v>
      </c>
      <c r="AM463" s="12"/>
      <c r="AN463" s="12"/>
      <c r="AO463" s="12"/>
      <c r="AP463" s="12"/>
      <c r="AQ463" s="12">
        <v>376.68507403581265</v>
      </c>
      <c r="AR463" s="12">
        <v>376.68507403581265</v>
      </c>
      <c r="BA463" s="28" t="s">
        <v>250</v>
      </c>
      <c r="BB463" s="31">
        <v>16084.2258882</v>
      </c>
      <c r="BE463" s="1"/>
      <c r="BF463" s="1"/>
    </row>
    <row r="464" spans="17:58" ht="19.5" customHeight="1">
      <c r="Q464" t="s">
        <v>318</v>
      </c>
      <c r="R464" t="s">
        <v>319</v>
      </c>
      <c r="S464" s="32"/>
      <c r="AI464" s="10" t="s">
        <v>2379</v>
      </c>
      <c r="AJ464" s="10" t="s">
        <v>338</v>
      </c>
      <c r="AK464" s="11" t="s">
        <v>1949</v>
      </c>
      <c r="AL464" s="11" t="s">
        <v>2114</v>
      </c>
      <c r="AM464" s="12"/>
      <c r="AN464" s="12">
        <v>7.411770385674931</v>
      </c>
      <c r="AO464" s="12"/>
      <c r="AP464" s="12"/>
      <c r="AQ464" s="12">
        <v>914.8865953856749</v>
      </c>
      <c r="AR464" s="12">
        <v>922.2983657713498</v>
      </c>
      <c r="BA464" s="28" t="s">
        <v>252</v>
      </c>
      <c r="BB464" s="31">
        <v>51206.5099612</v>
      </c>
      <c r="BE464" s="1"/>
      <c r="BF464" s="1"/>
    </row>
    <row r="465" spans="17:58" ht="19.5" customHeight="1">
      <c r="Q465" t="s">
        <v>320</v>
      </c>
      <c r="R465" t="s">
        <v>1828</v>
      </c>
      <c r="S465" s="32"/>
      <c r="AI465" s="10" t="s">
        <v>2381</v>
      </c>
      <c r="AJ465" s="10" t="s">
        <v>339</v>
      </c>
      <c r="AK465" s="11" t="s">
        <v>1946</v>
      </c>
      <c r="AL465" s="11" t="s">
        <v>2113</v>
      </c>
      <c r="AM465" s="12"/>
      <c r="AN465" s="12">
        <v>348.25300034435264</v>
      </c>
      <c r="AO465" s="12">
        <v>781.0612635904499</v>
      </c>
      <c r="AP465" s="12"/>
      <c r="AQ465" s="12">
        <v>10810.631984687787</v>
      </c>
      <c r="AR465" s="12">
        <v>11939.94624862259</v>
      </c>
      <c r="BA465" s="28" t="s">
        <v>254</v>
      </c>
      <c r="BB465" s="31">
        <v>1972.05332771</v>
      </c>
      <c r="BE465" s="1"/>
      <c r="BF465" s="1"/>
    </row>
    <row r="466" spans="17:58" ht="19.5" customHeight="1">
      <c r="Q466" t="s">
        <v>1829</v>
      </c>
      <c r="R466" t="s">
        <v>1830</v>
      </c>
      <c r="S466" s="32"/>
      <c r="AI466" s="10" t="s">
        <v>2381</v>
      </c>
      <c r="AJ466" s="10" t="s">
        <v>340</v>
      </c>
      <c r="AK466" s="11" t="s">
        <v>1949</v>
      </c>
      <c r="AL466" s="11" t="s">
        <v>2114</v>
      </c>
      <c r="AM466" s="12"/>
      <c r="AN466" s="12">
        <v>49.87995950413223</v>
      </c>
      <c r="AO466" s="12">
        <v>170.61581829660238</v>
      </c>
      <c r="AP466" s="12"/>
      <c r="AQ466" s="12">
        <v>2601.6313891414143</v>
      </c>
      <c r="AR466" s="12">
        <v>2822.127166942149</v>
      </c>
      <c r="BA466" s="28" t="s">
        <v>256</v>
      </c>
      <c r="BB466" s="31">
        <v>21619.5221588</v>
      </c>
      <c r="BE466" s="1"/>
      <c r="BF466" s="1"/>
    </row>
    <row r="467" spans="17:58" ht="19.5" customHeight="1">
      <c r="Q467" t="s">
        <v>1831</v>
      </c>
      <c r="R467" t="s">
        <v>1832</v>
      </c>
      <c r="S467" s="32"/>
      <c r="AI467" s="10" t="s">
        <v>2381</v>
      </c>
      <c r="AJ467" s="10" t="s">
        <v>341</v>
      </c>
      <c r="AK467" s="11" t="s">
        <v>1901</v>
      </c>
      <c r="AL467" s="11" t="s">
        <v>2120</v>
      </c>
      <c r="AM467" s="12"/>
      <c r="AN467" s="12">
        <v>29.485648347107436</v>
      </c>
      <c r="AO467" s="12">
        <v>17.839838154269973</v>
      </c>
      <c r="AP467" s="12"/>
      <c r="AQ467" s="12">
        <v>3447.029482988981</v>
      </c>
      <c r="AR467" s="12">
        <v>3494.354969490358</v>
      </c>
      <c r="BA467" s="28" t="s">
        <v>258</v>
      </c>
      <c r="BB467" s="31">
        <v>11548.0824736</v>
      </c>
      <c r="BE467" s="1"/>
      <c r="BF467" s="1"/>
    </row>
    <row r="468" spans="17:58" ht="19.5" customHeight="1">
      <c r="Q468" t="s">
        <v>1833</v>
      </c>
      <c r="R468" t="s">
        <v>1834</v>
      </c>
      <c r="S468" s="32"/>
      <c r="AI468" s="10" t="s">
        <v>2381</v>
      </c>
      <c r="AJ468" s="10" t="s">
        <v>342</v>
      </c>
      <c r="AK468" s="11" t="s">
        <v>1989</v>
      </c>
      <c r="AL468" s="11" t="s">
        <v>2121</v>
      </c>
      <c r="AM468" s="12"/>
      <c r="AN468" s="12">
        <v>6.5182910697887975</v>
      </c>
      <c r="AO468" s="12">
        <v>74.50147529843893</v>
      </c>
      <c r="AP468" s="12"/>
      <c r="AQ468" s="12">
        <v>1613.4041864554638</v>
      </c>
      <c r="AR468" s="12">
        <v>1694.4239528236915</v>
      </c>
      <c r="BA468" s="28" t="s">
        <v>260</v>
      </c>
      <c r="BB468" s="31">
        <v>469.289369009</v>
      </c>
      <c r="BE468" s="1"/>
      <c r="BF468" s="1"/>
    </row>
    <row r="469" spans="17:58" ht="19.5" customHeight="1">
      <c r="Q469" t="s">
        <v>1835</v>
      </c>
      <c r="R469" t="s">
        <v>1836</v>
      </c>
      <c r="S469" s="32"/>
      <c r="AI469" s="10" t="s">
        <v>2383</v>
      </c>
      <c r="AJ469" s="10" t="s">
        <v>343</v>
      </c>
      <c r="AK469" s="11" t="s">
        <v>1945</v>
      </c>
      <c r="AL469" s="11" t="s">
        <v>2118</v>
      </c>
      <c r="AM469" s="12">
        <v>4.1092745638200185E-06</v>
      </c>
      <c r="AN469" s="12"/>
      <c r="AO469" s="12">
        <v>16.692537190082646</v>
      </c>
      <c r="AP469" s="12"/>
      <c r="AQ469" s="12">
        <v>161.83093207070706</v>
      </c>
      <c r="AR469" s="12">
        <v>178.52347337006427</v>
      </c>
      <c r="BA469" s="28" t="s">
        <v>262</v>
      </c>
      <c r="BB469" s="31">
        <v>8508.46596084</v>
      </c>
      <c r="BE469" s="1"/>
      <c r="BF469" s="1"/>
    </row>
    <row r="470" spans="17:58" ht="19.5" customHeight="1">
      <c r="Q470" t="s">
        <v>1837</v>
      </c>
      <c r="R470" t="s">
        <v>1838</v>
      </c>
      <c r="S470" s="32"/>
      <c r="AI470" s="10" t="s">
        <v>2383</v>
      </c>
      <c r="AJ470" s="10" t="s">
        <v>344</v>
      </c>
      <c r="AK470" s="11" t="s">
        <v>1902</v>
      </c>
      <c r="AL470" s="11" t="s">
        <v>2119</v>
      </c>
      <c r="AM470" s="12">
        <v>120.9639650137741</v>
      </c>
      <c r="AN470" s="12">
        <v>536.3575748393022</v>
      </c>
      <c r="AO470" s="12">
        <v>3182.4447569100093</v>
      </c>
      <c r="AP470" s="12">
        <v>0.0059039715335169884</v>
      </c>
      <c r="AQ470" s="12">
        <v>14986.600329637282</v>
      </c>
      <c r="AR470" s="12">
        <v>18826.3725303719</v>
      </c>
      <c r="BA470" s="28" t="s">
        <v>264</v>
      </c>
      <c r="BB470" s="31">
        <v>30621.1435649</v>
      </c>
      <c r="BE470" s="1"/>
      <c r="BF470" s="1"/>
    </row>
    <row r="471" spans="17:58" ht="19.5" customHeight="1">
      <c r="Q471" t="s">
        <v>1839</v>
      </c>
      <c r="R471" t="s">
        <v>879</v>
      </c>
      <c r="S471" s="32"/>
      <c r="AI471" s="10" t="s">
        <v>2383</v>
      </c>
      <c r="AJ471" s="10" t="s">
        <v>345</v>
      </c>
      <c r="AK471" s="11" t="s">
        <v>1901</v>
      </c>
      <c r="AL471" s="11" t="s">
        <v>2120</v>
      </c>
      <c r="AM471" s="12"/>
      <c r="AN471" s="12"/>
      <c r="AO471" s="12">
        <v>0.0046627180899908175</v>
      </c>
      <c r="AP471" s="12"/>
      <c r="AQ471" s="12"/>
      <c r="AR471" s="12">
        <v>0.0046627180899908175</v>
      </c>
      <c r="BA471" s="28" t="s">
        <v>266</v>
      </c>
      <c r="BB471" s="31">
        <v>24445.6202923</v>
      </c>
      <c r="BE471" s="1"/>
      <c r="BF471" s="1"/>
    </row>
    <row r="472" spans="17:58" ht="19.5" customHeight="1">
      <c r="Q472" t="s">
        <v>880</v>
      </c>
      <c r="R472" t="s">
        <v>881</v>
      </c>
      <c r="S472" s="32"/>
      <c r="AI472" s="10" t="s">
        <v>2383</v>
      </c>
      <c r="AJ472" s="10" t="s">
        <v>346</v>
      </c>
      <c r="AK472" s="11" t="s">
        <v>1989</v>
      </c>
      <c r="AL472" s="11" t="s">
        <v>2121</v>
      </c>
      <c r="AM472" s="12">
        <v>48.661063682277316</v>
      </c>
      <c r="AN472" s="12"/>
      <c r="AO472" s="12">
        <v>61.68811228191001</v>
      </c>
      <c r="AP472" s="12"/>
      <c r="AQ472" s="12">
        <v>881.8187859274564</v>
      </c>
      <c r="AR472" s="12">
        <v>992.1679618916437</v>
      </c>
      <c r="BA472" s="28" t="s">
        <v>268</v>
      </c>
      <c r="BB472" s="31">
        <v>12969.6170677</v>
      </c>
      <c r="BE472" s="1"/>
      <c r="BF472" s="1"/>
    </row>
    <row r="473" spans="17:58" ht="19.5" customHeight="1">
      <c r="Q473" t="s">
        <v>882</v>
      </c>
      <c r="R473" t="s">
        <v>883</v>
      </c>
      <c r="S473" s="32"/>
      <c r="AI473" s="10" t="s">
        <v>2383</v>
      </c>
      <c r="AJ473" s="10" t="s">
        <v>347</v>
      </c>
      <c r="AK473" s="11" t="s">
        <v>1904</v>
      </c>
      <c r="AL473" s="11" t="s">
        <v>2122</v>
      </c>
      <c r="AM473" s="12">
        <v>65.75280528007346</v>
      </c>
      <c r="AN473" s="12">
        <v>36.309537626262625</v>
      </c>
      <c r="AO473" s="12">
        <v>83.30685461432506</v>
      </c>
      <c r="AP473" s="12"/>
      <c r="AQ473" s="12">
        <v>1648.2367181359045</v>
      </c>
      <c r="AR473" s="12">
        <v>1833.6059156565657</v>
      </c>
      <c r="BA473" s="28" t="s">
        <v>270</v>
      </c>
      <c r="BB473" s="31">
        <v>572.51451333</v>
      </c>
      <c r="BE473" s="1"/>
      <c r="BF473" s="1"/>
    </row>
    <row r="474" spans="17:58" ht="19.5" customHeight="1">
      <c r="Q474" t="s">
        <v>884</v>
      </c>
      <c r="R474" t="s">
        <v>885</v>
      </c>
      <c r="S474" s="32"/>
      <c r="AI474" s="10" t="s">
        <v>2383</v>
      </c>
      <c r="AJ474" s="10" t="s">
        <v>348</v>
      </c>
      <c r="AK474" s="11" t="s">
        <v>1967</v>
      </c>
      <c r="AL474" s="11" t="s">
        <v>2123</v>
      </c>
      <c r="AM474" s="12"/>
      <c r="AN474" s="12">
        <v>399.5818191919192</v>
      </c>
      <c r="AO474" s="12">
        <v>2580.521828673094</v>
      </c>
      <c r="AP474" s="12">
        <v>8.790001285583104</v>
      </c>
      <c r="AQ474" s="12">
        <v>12862.539062649219</v>
      </c>
      <c r="AR474" s="12">
        <v>15851.432711799815</v>
      </c>
      <c r="BA474" s="28" t="s">
        <v>272</v>
      </c>
      <c r="BB474" s="31">
        <v>15606.569297</v>
      </c>
      <c r="BE474" s="1"/>
      <c r="BF474" s="1"/>
    </row>
    <row r="475" spans="17:58" ht="19.5" customHeight="1">
      <c r="Q475" t="s">
        <v>886</v>
      </c>
      <c r="R475" t="s">
        <v>887</v>
      </c>
      <c r="S475" s="32"/>
      <c r="AI475" s="10" t="s">
        <v>2383</v>
      </c>
      <c r="AJ475" s="10" t="s">
        <v>349</v>
      </c>
      <c r="AK475" s="11" t="s">
        <v>1951</v>
      </c>
      <c r="AL475" s="11" t="s">
        <v>2124</v>
      </c>
      <c r="AM475" s="12"/>
      <c r="AN475" s="12">
        <v>1120.479983976125</v>
      </c>
      <c r="AO475" s="12">
        <v>1139.5761401515151</v>
      </c>
      <c r="AP475" s="12"/>
      <c r="AQ475" s="12">
        <v>4211.634012855831</v>
      </c>
      <c r="AR475" s="12">
        <v>6471.690136983471</v>
      </c>
      <c r="BA475" s="28" t="s">
        <v>274</v>
      </c>
      <c r="BB475" s="31">
        <v>22394.5151018</v>
      </c>
      <c r="BE475" s="1"/>
      <c r="BF475" s="1"/>
    </row>
    <row r="476" spans="17:58" ht="19.5" customHeight="1">
      <c r="Q476" t="s">
        <v>888</v>
      </c>
      <c r="R476" t="s">
        <v>889</v>
      </c>
      <c r="S476" s="32"/>
      <c r="AI476" s="10" t="s">
        <v>350</v>
      </c>
      <c r="AJ476" s="10" t="e">
        <v>#N/A</v>
      </c>
      <c r="AK476" s="11" t="s">
        <v>1856</v>
      </c>
      <c r="AL476" s="11" t="s">
        <v>431</v>
      </c>
      <c r="AM476" s="12"/>
      <c r="AN476" s="12">
        <v>3.145087235996327E-05</v>
      </c>
      <c r="AO476" s="12"/>
      <c r="AP476" s="12"/>
      <c r="AQ476" s="12">
        <v>0.0006501606978879706</v>
      </c>
      <c r="AR476" s="12">
        <v>0.0006816115702479339</v>
      </c>
      <c r="BA476" s="28" t="s">
        <v>276</v>
      </c>
      <c r="BB476" s="31">
        <v>29523.5478741</v>
      </c>
      <c r="BE476" s="1"/>
      <c r="BF476" s="1"/>
    </row>
    <row r="477" spans="17:58" ht="19.5" customHeight="1">
      <c r="Q477" t="s">
        <v>890</v>
      </c>
      <c r="R477" t="s">
        <v>891</v>
      </c>
      <c r="S477" s="32"/>
      <c r="AI477" s="10" t="s">
        <v>351</v>
      </c>
      <c r="AJ477" s="10" t="e">
        <v>#N/A</v>
      </c>
      <c r="AK477" s="11" t="s">
        <v>1852</v>
      </c>
      <c r="AL477" s="11" t="s">
        <v>429</v>
      </c>
      <c r="AM477" s="12">
        <v>0.0006372130394857668</v>
      </c>
      <c r="AN477" s="12"/>
      <c r="AO477" s="12">
        <v>9.327364554637281E-05</v>
      </c>
      <c r="AP477" s="12"/>
      <c r="AQ477" s="12">
        <v>0.0021254132231404957</v>
      </c>
      <c r="AR477" s="12">
        <v>0.0028558999081726355</v>
      </c>
      <c r="BA477" s="28" t="s">
        <v>278</v>
      </c>
      <c r="BB477" s="31">
        <v>15629.1981593</v>
      </c>
      <c r="BE477" s="1"/>
      <c r="BF477" s="1"/>
    </row>
    <row r="478" spans="17:58" ht="19.5" customHeight="1">
      <c r="Q478" t="s">
        <v>892</v>
      </c>
      <c r="R478" t="s">
        <v>893</v>
      </c>
      <c r="S478" s="32"/>
      <c r="AI478" s="10" t="s">
        <v>352</v>
      </c>
      <c r="AJ478" s="10" t="e">
        <v>#N/A</v>
      </c>
      <c r="AK478" s="11" t="s">
        <v>1855</v>
      </c>
      <c r="AL478" s="11" t="s">
        <v>421</v>
      </c>
      <c r="AM478" s="12"/>
      <c r="AN478" s="12"/>
      <c r="AO478" s="12">
        <v>0.0001921487603305785</v>
      </c>
      <c r="AP478" s="12"/>
      <c r="AQ478" s="12"/>
      <c r="AR478" s="12">
        <v>0.0001921487603305785</v>
      </c>
      <c r="BA478" s="28" t="s">
        <v>280</v>
      </c>
      <c r="BB478" s="31">
        <v>1771.2030856</v>
      </c>
      <c r="BE478" s="1"/>
      <c r="BF478" s="1"/>
    </row>
    <row r="479" spans="17:58" ht="19.5" customHeight="1">
      <c r="Q479" t="s">
        <v>894</v>
      </c>
      <c r="R479" t="s">
        <v>895</v>
      </c>
      <c r="S479" s="32"/>
      <c r="AI479" s="10" t="s">
        <v>352</v>
      </c>
      <c r="AJ479" s="10" t="e">
        <v>#N/A</v>
      </c>
      <c r="AK479" s="11" t="s">
        <v>1991</v>
      </c>
      <c r="AL479" s="11" t="s">
        <v>424</v>
      </c>
      <c r="AM479" s="12"/>
      <c r="AN479" s="12">
        <v>2.4150596877869606E-05</v>
      </c>
      <c r="AO479" s="12">
        <v>0.002662121212121212</v>
      </c>
      <c r="AP479" s="12"/>
      <c r="AQ479" s="12"/>
      <c r="AR479" s="12">
        <v>0.0026862718089990818</v>
      </c>
      <c r="BA479" s="28" t="s">
        <v>282</v>
      </c>
      <c r="BB479" s="31">
        <v>25829.1346437</v>
      </c>
      <c r="BE479" s="1"/>
      <c r="BF479" s="1"/>
    </row>
    <row r="480" spans="17:58" ht="19.5" customHeight="1">
      <c r="Q480" t="s">
        <v>896</v>
      </c>
      <c r="R480" t="s">
        <v>897</v>
      </c>
      <c r="S480" s="32"/>
      <c r="AI480" s="10" t="s">
        <v>352</v>
      </c>
      <c r="AJ480" s="10" t="e">
        <v>#N/A</v>
      </c>
      <c r="AK480" s="11" t="s">
        <v>1852</v>
      </c>
      <c r="AL480" s="11" t="s">
        <v>429</v>
      </c>
      <c r="AM480" s="12"/>
      <c r="AN480" s="12"/>
      <c r="AO480" s="12">
        <v>0.000285376492194674</v>
      </c>
      <c r="AP480" s="12"/>
      <c r="AQ480" s="12">
        <v>5.156106519742883E-05</v>
      </c>
      <c r="AR480" s="12">
        <v>0.00033693755739210284</v>
      </c>
      <c r="BA480" s="28" t="s">
        <v>284</v>
      </c>
      <c r="BB480" s="31">
        <v>1036.3271391</v>
      </c>
      <c r="BE480" s="1"/>
      <c r="BF480" s="1"/>
    </row>
    <row r="481" spans="17:58" ht="19.5" customHeight="1">
      <c r="Q481" t="s">
        <v>898</v>
      </c>
      <c r="R481" t="s">
        <v>899</v>
      </c>
      <c r="S481" s="32"/>
      <c r="AI481" s="10" t="s">
        <v>353</v>
      </c>
      <c r="AJ481" s="10" t="e">
        <v>#N/A</v>
      </c>
      <c r="AK481" s="11" t="s">
        <v>1970</v>
      </c>
      <c r="AL481" s="11" t="s">
        <v>435</v>
      </c>
      <c r="AM481" s="12"/>
      <c r="AN481" s="12"/>
      <c r="AO481" s="12"/>
      <c r="AP481" s="12">
        <v>0.0008557621671258035</v>
      </c>
      <c r="AQ481" s="12">
        <v>0.00011446280991735537</v>
      </c>
      <c r="AR481" s="12">
        <v>0.0009702249770431588</v>
      </c>
      <c r="BA481" s="28" t="s">
        <v>286</v>
      </c>
      <c r="BB481" s="31">
        <v>16904.900782</v>
      </c>
      <c r="BE481" s="1"/>
      <c r="BF481" s="1"/>
    </row>
    <row r="482" spans="17:58" ht="19.5" customHeight="1">
      <c r="Q482" t="s">
        <v>900</v>
      </c>
      <c r="R482" t="s">
        <v>901</v>
      </c>
      <c r="S482" s="32"/>
      <c r="AI482" s="10" t="s">
        <v>354</v>
      </c>
      <c r="AJ482" s="10" t="e">
        <v>#N/A</v>
      </c>
      <c r="AK482" s="11" t="s">
        <v>1855</v>
      </c>
      <c r="AL482" s="11" t="s">
        <v>421</v>
      </c>
      <c r="AM482" s="12"/>
      <c r="AN482" s="12"/>
      <c r="AO482" s="12">
        <v>0.0009396005509641873</v>
      </c>
      <c r="AP482" s="12"/>
      <c r="AQ482" s="12"/>
      <c r="AR482" s="12">
        <v>0.0009396005509641873</v>
      </c>
      <c r="BA482" s="28" t="s">
        <v>288</v>
      </c>
      <c r="BB482" s="31">
        <v>15483.3386592</v>
      </c>
      <c r="BE482" s="1"/>
      <c r="BF482" s="1"/>
    </row>
    <row r="483" spans="17:58" ht="19.5" customHeight="1">
      <c r="Q483" t="s">
        <v>902</v>
      </c>
      <c r="R483" t="s">
        <v>903</v>
      </c>
      <c r="S483" s="32"/>
      <c r="AI483" s="10" t="s">
        <v>355</v>
      </c>
      <c r="AJ483" s="10" t="e">
        <v>#N/A</v>
      </c>
      <c r="AK483" s="11" t="s">
        <v>1970</v>
      </c>
      <c r="AL483" s="11" t="s">
        <v>435</v>
      </c>
      <c r="AM483" s="12"/>
      <c r="AN483" s="12"/>
      <c r="AO483" s="12"/>
      <c r="AP483" s="12">
        <v>0.0004837235996326906</v>
      </c>
      <c r="AQ483" s="12"/>
      <c r="AR483" s="12">
        <v>0.0004837235996326906</v>
      </c>
      <c r="BA483" s="28" t="s">
        <v>290</v>
      </c>
      <c r="BB483" s="31">
        <v>8309.42667578</v>
      </c>
      <c r="BE483" s="1"/>
      <c r="BF483" s="1"/>
    </row>
    <row r="484" spans="17:58" ht="19.5" customHeight="1">
      <c r="Q484" t="s">
        <v>904</v>
      </c>
      <c r="R484" t="s">
        <v>905</v>
      </c>
      <c r="S484" s="32"/>
      <c r="AI484" s="10" t="s">
        <v>355</v>
      </c>
      <c r="AJ484" s="10" t="e">
        <v>#N/A</v>
      </c>
      <c r="AK484" s="11" t="s">
        <v>1859</v>
      </c>
      <c r="AL484" s="11" t="s">
        <v>437</v>
      </c>
      <c r="AM484" s="12"/>
      <c r="AN484" s="12"/>
      <c r="AO484" s="12"/>
      <c r="AP484" s="12">
        <v>9.988521579430671E-05</v>
      </c>
      <c r="AQ484" s="12"/>
      <c r="AR484" s="12">
        <v>9.988521579430671E-05</v>
      </c>
      <c r="BA484" s="28" t="s">
        <v>292</v>
      </c>
      <c r="BB484" s="31">
        <v>1019.86066531</v>
      </c>
      <c r="BE484" s="1"/>
      <c r="BF484" s="1"/>
    </row>
    <row r="485" spans="17:58" ht="19.5" customHeight="1">
      <c r="Q485" t="s">
        <v>906</v>
      </c>
      <c r="R485" t="s">
        <v>907</v>
      </c>
      <c r="S485" s="32"/>
      <c r="AI485" s="10" t="s">
        <v>356</v>
      </c>
      <c r="AJ485" s="10" t="e">
        <v>#N/A</v>
      </c>
      <c r="AK485" s="11" t="s">
        <v>1855</v>
      </c>
      <c r="AL485" s="11" t="s">
        <v>421</v>
      </c>
      <c r="AM485" s="12"/>
      <c r="AN485" s="12">
        <v>1.0560146923783289E-05</v>
      </c>
      <c r="AO485" s="12">
        <v>0.0005806932966023876</v>
      </c>
      <c r="AP485" s="12"/>
      <c r="AQ485" s="12">
        <v>0.00025826446280991736</v>
      </c>
      <c r="AR485" s="12">
        <v>0.0008495179063360883</v>
      </c>
      <c r="BA485" s="28" t="s">
        <v>294</v>
      </c>
      <c r="BB485" s="31">
        <v>12944.7291925</v>
      </c>
      <c r="BE485" s="1"/>
      <c r="BF485" s="1"/>
    </row>
    <row r="486" spans="17:58" ht="19.5" customHeight="1">
      <c r="Q486" t="s">
        <v>908</v>
      </c>
      <c r="R486" t="s">
        <v>909</v>
      </c>
      <c r="S486" s="32"/>
      <c r="AI486" s="10" t="s">
        <v>356</v>
      </c>
      <c r="AJ486" s="10" t="e">
        <v>#N/A</v>
      </c>
      <c r="AK486" s="11" t="s">
        <v>1859</v>
      </c>
      <c r="AL486" s="11" t="s">
        <v>437</v>
      </c>
      <c r="AM486" s="12">
        <v>0.0004926997245179064</v>
      </c>
      <c r="AN486" s="12">
        <v>1.5633608815426998E-05</v>
      </c>
      <c r="AO486" s="12">
        <v>3.142791551882461E-05</v>
      </c>
      <c r="AP486" s="12">
        <v>0.0003383149678604224</v>
      </c>
      <c r="AQ486" s="12">
        <v>0.0001384986225895317</v>
      </c>
      <c r="AR486" s="12">
        <v>0.001016574839302112</v>
      </c>
      <c r="BA486" s="28" t="s">
        <v>296</v>
      </c>
      <c r="BB486" s="31">
        <v>20834.2248815</v>
      </c>
      <c r="BE486" s="1"/>
      <c r="BF486" s="1"/>
    </row>
    <row r="487" spans="17:58" ht="19.5" customHeight="1">
      <c r="Q487" t="s">
        <v>910</v>
      </c>
      <c r="R487" t="s">
        <v>911</v>
      </c>
      <c r="S487" s="32"/>
      <c r="AI487" s="10" t="s">
        <v>357</v>
      </c>
      <c r="AJ487" s="10" t="e">
        <v>#N/A</v>
      </c>
      <c r="AK487" s="11" t="s">
        <v>1856</v>
      </c>
      <c r="AL487" s="11" t="s">
        <v>431</v>
      </c>
      <c r="AM487" s="12"/>
      <c r="AN487" s="12"/>
      <c r="AO487" s="12">
        <v>1.5036730945821856E-05</v>
      </c>
      <c r="AP487" s="12"/>
      <c r="AQ487" s="12">
        <v>0.002764921946740128</v>
      </c>
      <c r="AR487" s="12">
        <v>0.0027799586776859502</v>
      </c>
      <c r="BA487" s="28" t="s">
        <v>298</v>
      </c>
      <c r="BB487" s="31">
        <v>3120.59248378</v>
      </c>
      <c r="BE487" s="1"/>
      <c r="BF487" s="1"/>
    </row>
    <row r="488" spans="17:58" ht="19.5" customHeight="1">
      <c r="Q488" t="s">
        <v>912</v>
      </c>
      <c r="R488" t="s">
        <v>913</v>
      </c>
      <c r="S488" s="32"/>
      <c r="AI488" s="10" t="s">
        <v>358</v>
      </c>
      <c r="AJ488" s="10" t="e">
        <v>#N/A</v>
      </c>
      <c r="AK488" s="11" t="s">
        <v>1971</v>
      </c>
      <c r="AL488" s="11" t="s">
        <v>434</v>
      </c>
      <c r="AM488" s="12">
        <v>0.00016802112029384758</v>
      </c>
      <c r="AN488" s="12"/>
      <c r="AO488" s="12">
        <v>0.00011921487603305784</v>
      </c>
      <c r="AP488" s="12">
        <v>0.004209297520661157</v>
      </c>
      <c r="AQ488" s="12">
        <v>0.00016439393939393938</v>
      </c>
      <c r="AR488" s="12">
        <v>0.004660927456382002</v>
      </c>
      <c r="BA488" s="28" t="s">
        <v>300</v>
      </c>
      <c r="BB488" s="31">
        <v>29995.2431034</v>
      </c>
      <c r="BE488" s="1"/>
      <c r="BF488" s="1"/>
    </row>
    <row r="489" spans="17:58" ht="19.5" customHeight="1">
      <c r="Q489" t="s">
        <v>914</v>
      </c>
      <c r="R489" t="s">
        <v>915</v>
      </c>
      <c r="S489" s="32"/>
      <c r="AI489" s="10" t="s">
        <v>358</v>
      </c>
      <c r="AJ489" s="10" t="e">
        <v>#N/A</v>
      </c>
      <c r="AK489" s="11" t="s">
        <v>1970</v>
      </c>
      <c r="AL489" s="11" t="s">
        <v>435</v>
      </c>
      <c r="AM489" s="12"/>
      <c r="AN489" s="12"/>
      <c r="AO489" s="12"/>
      <c r="AP489" s="12">
        <v>0.00022649219467401284</v>
      </c>
      <c r="AQ489" s="12"/>
      <c r="AR489" s="12">
        <v>0.00022649219467401284</v>
      </c>
      <c r="BA489" s="28" t="s">
        <v>302</v>
      </c>
      <c r="BB489" s="31">
        <v>2820.40687956</v>
      </c>
      <c r="BE489" s="1"/>
      <c r="BF489" s="1"/>
    </row>
    <row r="490" spans="17:58" ht="19.5" customHeight="1">
      <c r="Q490" t="s">
        <v>916</v>
      </c>
      <c r="R490" t="s">
        <v>917</v>
      </c>
      <c r="S490" s="32"/>
      <c r="AI490" s="10" t="s">
        <v>359</v>
      </c>
      <c r="AJ490" s="10" t="e">
        <v>#N/A</v>
      </c>
      <c r="AK490" s="11" t="s">
        <v>1852</v>
      </c>
      <c r="AL490" s="11" t="s">
        <v>429</v>
      </c>
      <c r="AM490" s="12"/>
      <c r="AN490" s="12"/>
      <c r="AO490" s="12"/>
      <c r="AP490" s="12"/>
      <c r="AQ490" s="12">
        <v>0.000128099173553719</v>
      </c>
      <c r="AR490" s="12">
        <v>0.000128099173553719</v>
      </c>
      <c r="BA490" s="28" t="s">
        <v>304</v>
      </c>
      <c r="BB490" s="31">
        <v>35155.4628166</v>
      </c>
      <c r="BE490" s="1"/>
      <c r="BF490" s="1"/>
    </row>
    <row r="491" spans="17:58" ht="19.5" customHeight="1">
      <c r="Q491" t="s">
        <v>918</v>
      </c>
      <c r="R491" t="s">
        <v>919</v>
      </c>
      <c r="S491" s="32"/>
      <c r="AI491" s="10" t="s">
        <v>360</v>
      </c>
      <c r="AJ491" s="10" t="e">
        <v>#N/A</v>
      </c>
      <c r="AK491" s="11" t="s">
        <v>1856</v>
      </c>
      <c r="AL491" s="11" t="s">
        <v>431</v>
      </c>
      <c r="AM491" s="12"/>
      <c r="AN491" s="12">
        <v>1.2970615243342515E-05</v>
      </c>
      <c r="AO491" s="12">
        <v>1.3774104683195593E-06</v>
      </c>
      <c r="AP491" s="12"/>
      <c r="AQ491" s="12">
        <v>0.0007177915518824609</v>
      </c>
      <c r="AR491" s="12">
        <v>0.000732139577594123</v>
      </c>
      <c r="BA491" s="28" t="s">
        <v>306</v>
      </c>
      <c r="BB491" s="31">
        <v>1571.61813772</v>
      </c>
      <c r="BE491" s="1"/>
      <c r="BF491" s="1"/>
    </row>
    <row r="492" spans="17:58" ht="19.5" customHeight="1">
      <c r="Q492" t="s">
        <v>920</v>
      </c>
      <c r="R492" t="s">
        <v>921</v>
      </c>
      <c r="S492" s="32"/>
      <c r="AI492" s="10" t="s">
        <v>361</v>
      </c>
      <c r="AJ492" s="10" t="e">
        <v>#N/A</v>
      </c>
      <c r="AK492" s="11" t="s">
        <v>1855</v>
      </c>
      <c r="AL492" s="11" t="s">
        <v>421</v>
      </c>
      <c r="AM492" s="12"/>
      <c r="AN492" s="12"/>
      <c r="AO492" s="12">
        <v>0.00013859044995408632</v>
      </c>
      <c r="AP492" s="12"/>
      <c r="AQ492" s="12"/>
      <c r="AR492" s="12">
        <v>0.00013859044995408632</v>
      </c>
      <c r="BA492" s="28" t="s">
        <v>308</v>
      </c>
      <c r="BB492" s="31">
        <v>419.704599282</v>
      </c>
      <c r="BE492" s="1"/>
      <c r="BF492" s="1"/>
    </row>
    <row r="493" spans="17:58" ht="19.5" customHeight="1">
      <c r="Q493" t="s">
        <v>922</v>
      </c>
      <c r="R493" t="s">
        <v>923</v>
      </c>
      <c r="S493" s="32"/>
      <c r="AI493" s="10" t="s">
        <v>362</v>
      </c>
      <c r="AJ493" s="10" t="e">
        <v>#N/A</v>
      </c>
      <c r="AK493" s="11" t="s">
        <v>1855</v>
      </c>
      <c r="AL493" s="11" t="s">
        <v>421</v>
      </c>
      <c r="AM493" s="12"/>
      <c r="AN493" s="12"/>
      <c r="AO493" s="12">
        <v>0.00023259871441689623</v>
      </c>
      <c r="AP493" s="12"/>
      <c r="AQ493" s="12"/>
      <c r="AR493" s="12">
        <v>0.00023259871441689623</v>
      </c>
      <c r="BA493" s="28" t="s">
        <v>310</v>
      </c>
      <c r="BB493" s="31">
        <v>20831.9744285</v>
      </c>
      <c r="BE493" s="1"/>
      <c r="BF493" s="1"/>
    </row>
    <row r="494" spans="17:58" ht="19.5" customHeight="1">
      <c r="Q494" t="s">
        <v>924</v>
      </c>
      <c r="R494" t="s">
        <v>925</v>
      </c>
      <c r="S494" s="32"/>
      <c r="AI494" s="10" t="s">
        <v>2385</v>
      </c>
      <c r="AJ494" s="10" t="e">
        <v>#N/A</v>
      </c>
      <c r="AK494" s="11" t="s">
        <v>1896</v>
      </c>
      <c r="AL494" s="11" t="s">
        <v>2117</v>
      </c>
      <c r="AM494" s="12"/>
      <c r="AN494" s="12">
        <v>265.1554676997245</v>
      </c>
      <c r="AO494" s="12">
        <v>1236.0019372589531</v>
      </c>
      <c r="AP494" s="12"/>
      <c r="AQ494" s="12">
        <v>2646.897235629018</v>
      </c>
      <c r="AR494" s="12">
        <v>4148.054640587696</v>
      </c>
      <c r="BA494" s="28" t="s">
        <v>312</v>
      </c>
      <c r="BB494" s="31">
        <v>1805.52000312</v>
      </c>
      <c r="BE494" s="1"/>
      <c r="BF494" s="1"/>
    </row>
    <row r="495" spans="17:58" ht="19.5" customHeight="1">
      <c r="Q495" t="s">
        <v>926</v>
      </c>
      <c r="R495" t="s">
        <v>927</v>
      </c>
      <c r="S495" s="32"/>
      <c r="AI495" s="10" t="s">
        <v>2385</v>
      </c>
      <c r="AJ495" s="10" t="e">
        <v>#N/A</v>
      </c>
      <c r="AK495" s="11" t="s">
        <v>1945</v>
      </c>
      <c r="AL495" s="11" t="s">
        <v>2118</v>
      </c>
      <c r="AM495" s="12"/>
      <c r="AN495" s="12">
        <v>6.802076652892562</v>
      </c>
      <c r="AO495" s="12">
        <v>145.54135298438936</v>
      </c>
      <c r="AP495" s="12"/>
      <c r="AQ495" s="12">
        <v>451.0976305785124</v>
      </c>
      <c r="AR495" s="12">
        <v>603.4410602157943</v>
      </c>
      <c r="BA495" s="28" t="s">
        <v>314</v>
      </c>
      <c r="BB495" s="31">
        <v>3798.3958536</v>
      </c>
      <c r="BE495" s="1"/>
      <c r="BF495" s="1"/>
    </row>
    <row r="496" spans="17:58" ht="19.5" customHeight="1">
      <c r="Q496" t="s">
        <v>928</v>
      </c>
      <c r="R496" t="s">
        <v>929</v>
      </c>
      <c r="S496" s="32"/>
      <c r="AI496" s="10" t="s">
        <v>2387</v>
      </c>
      <c r="AJ496" s="10" t="s">
        <v>363</v>
      </c>
      <c r="AK496" s="11" t="s">
        <v>1886</v>
      </c>
      <c r="AL496" s="11" t="s">
        <v>2103</v>
      </c>
      <c r="AM496" s="12">
        <v>9.366391184573002E-06</v>
      </c>
      <c r="AN496" s="12">
        <v>555.509769352617</v>
      </c>
      <c r="AO496" s="12">
        <v>1296.4628257805325</v>
      </c>
      <c r="AP496" s="12"/>
      <c r="AQ496" s="12">
        <v>5861.473163980716</v>
      </c>
      <c r="AR496" s="12">
        <v>7713.445768480256</v>
      </c>
      <c r="BA496" s="28" t="s">
        <v>316</v>
      </c>
      <c r="BB496" s="31">
        <v>1292.62857454</v>
      </c>
      <c r="BE496" s="1"/>
      <c r="BF496" s="1"/>
    </row>
    <row r="497" spans="17:58" ht="19.5" customHeight="1">
      <c r="Q497" t="s">
        <v>930</v>
      </c>
      <c r="R497" t="s">
        <v>931</v>
      </c>
      <c r="S497" s="32"/>
      <c r="AI497" s="10" t="s">
        <v>2387</v>
      </c>
      <c r="AJ497" s="10" t="s">
        <v>364</v>
      </c>
      <c r="AK497" s="11" t="s">
        <v>1977</v>
      </c>
      <c r="AL497" s="11" t="s">
        <v>2104</v>
      </c>
      <c r="AM497" s="12">
        <v>7.615726469237832</v>
      </c>
      <c r="AN497" s="12">
        <v>243.49745906795224</v>
      </c>
      <c r="AO497" s="12">
        <v>163.91522575757577</v>
      </c>
      <c r="AP497" s="12"/>
      <c r="AQ497" s="12">
        <v>3115.5133705463727</v>
      </c>
      <c r="AR497" s="12">
        <v>3530.541781841139</v>
      </c>
      <c r="BA497" s="28" t="s">
        <v>318</v>
      </c>
      <c r="BB497" s="31">
        <v>405.040926286</v>
      </c>
      <c r="BE497" s="1"/>
      <c r="BF497" s="1"/>
    </row>
    <row r="498" spans="17:58" ht="19.5" customHeight="1">
      <c r="Q498" t="s">
        <v>932</v>
      </c>
      <c r="R498" t="s">
        <v>933</v>
      </c>
      <c r="S498" s="32"/>
      <c r="AI498" s="10" t="s">
        <v>2389</v>
      </c>
      <c r="AJ498" s="10" t="s">
        <v>365</v>
      </c>
      <c r="AK498" s="11" t="s">
        <v>1977</v>
      </c>
      <c r="AL498" s="11" t="s">
        <v>2104</v>
      </c>
      <c r="AM498" s="12"/>
      <c r="AN498" s="12">
        <v>43.61470580808081</v>
      </c>
      <c r="AO498" s="12">
        <v>595.164335697888</v>
      </c>
      <c r="AP498" s="12"/>
      <c r="AQ498" s="12">
        <v>1926.3393956611571</v>
      </c>
      <c r="AR498" s="12">
        <v>2565.118437167126</v>
      </c>
      <c r="BA498" s="28" t="s">
        <v>320</v>
      </c>
      <c r="BB498" s="31">
        <v>1510.23329356</v>
      </c>
      <c r="BE498" s="1"/>
      <c r="BF498" s="1"/>
    </row>
    <row r="499" spans="17:58" ht="19.5" customHeight="1">
      <c r="Q499" t="s">
        <v>934</v>
      </c>
      <c r="R499" t="s">
        <v>935</v>
      </c>
      <c r="S499" s="32"/>
      <c r="AI499" s="10" t="s">
        <v>2389</v>
      </c>
      <c r="AJ499" s="10" t="s">
        <v>366</v>
      </c>
      <c r="AK499" s="11" t="s">
        <v>1962</v>
      </c>
      <c r="AL499" s="11" t="s">
        <v>2105</v>
      </c>
      <c r="AM499" s="12">
        <v>7.817871005509642</v>
      </c>
      <c r="AN499" s="12">
        <v>633.0123907943067</v>
      </c>
      <c r="AO499" s="12">
        <v>1251.3913898760331</v>
      </c>
      <c r="AP499" s="12"/>
      <c r="AQ499" s="12">
        <v>5081.144680578513</v>
      </c>
      <c r="AR499" s="12">
        <v>6973.366332254362</v>
      </c>
      <c r="BA499" s="28" t="s">
        <v>1829</v>
      </c>
      <c r="BB499" s="31">
        <v>483.481420248</v>
      </c>
      <c r="BE499" s="1"/>
      <c r="BF499" s="1"/>
    </row>
    <row r="500" spans="17:58" ht="19.5" customHeight="1">
      <c r="Q500" t="s">
        <v>936</v>
      </c>
      <c r="R500" t="s">
        <v>937</v>
      </c>
      <c r="S500" s="32"/>
      <c r="AI500" s="10" t="s">
        <v>2391</v>
      </c>
      <c r="AJ500" s="10" t="s">
        <v>367</v>
      </c>
      <c r="AK500" s="11" t="s">
        <v>1892</v>
      </c>
      <c r="AL500" s="11" t="s">
        <v>2106</v>
      </c>
      <c r="AM500" s="12">
        <v>7.717984297520661</v>
      </c>
      <c r="AN500" s="12">
        <v>227.1375796831956</v>
      </c>
      <c r="AO500" s="12">
        <v>603.9393548898071</v>
      </c>
      <c r="AP500" s="12"/>
      <c r="AQ500" s="12">
        <v>2917.058203971533</v>
      </c>
      <c r="AR500" s="12">
        <v>3755.8531228420566</v>
      </c>
      <c r="BA500" s="28" t="s">
        <v>1831</v>
      </c>
      <c r="BB500" s="31">
        <v>12524.2910355</v>
      </c>
      <c r="BE500" s="1"/>
      <c r="BF500" s="1"/>
    </row>
    <row r="501" spans="17:58" ht="19.5" customHeight="1">
      <c r="Q501" t="s">
        <v>938</v>
      </c>
      <c r="R501" t="s">
        <v>939</v>
      </c>
      <c r="S501" s="32"/>
      <c r="AI501" s="10" t="s">
        <v>2391</v>
      </c>
      <c r="AJ501" s="10" t="s">
        <v>368</v>
      </c>
      <c r="AK501" s="11" t="s">
        <v>1895</v>
      </c>
      <c r="AL501" s="11" t="s">
        <v>2107</v>
      </c>
      <c r="AM501" s="12"/>
      <c r="AN501" s="12">
        <v>10.106775275482093</v>
      </c>
      <c r="AO501" s="12">
        <v>122.64352883379249</v>
      </c>
      <c r="AP501" s="12"/>
      <c r="AQ501" s="12">
        <v>464.36270041322314</v>
      </c>
      <c r="AR501" s="12">
        <v>597.1130045224977</v>
      </c>
      <c r="BA501" s="28" t="s">
        <v>1833</v>
      </c>
      <c r="BB501" s="31">
        <v>3896.65162908</v>
      </c>
      <c r="BE501" s="1"/>
      <c r="BF501" s="1"/>
    </row>
    <row r="502" spans="17:58" ht="19.5" customHeight="1">
      <c r="Q502" t="s">
        <v>940</v>
      </c>
      <c r="R502" t="s">
        <v>941</v>
      </c>
      <c r="S502" s="32"/>
      <c r="AI502" s="10" t="s">
        <v>2391</v>
      </c>
      <c r="AJ502" s="10" t="s">
        <v>369</v>
      </c>
      <c r="AK502" s="11" t="s">
        <v>1896</v>
      </c>
      <c r="AL502" s="11" t="s">
        <v>2117</v>
      </c>
      <c r="AM502" s="12"/>
      <c r="AN502" s="12">
        <v>377.25671421028466</v>
      </c>
      <c r="AO502" s="12">
        <v>2341.1260638429753</v>
      </c>
      <c r="AP502" s="12"/>
      <c r="AQ502" s="12">
        <v>5537.770110927457</v>
      </c>
      <c r="AR502" s="12">
        <v>8256.152888980716</v>
      </c>
      <c r="BA502" s="28" t="s">
        <v>1835</v>
      </c>
      <c r="BB502" s="31">
        <v>1157.53717724</v>
      </c>
      <c r="BE502" s="1"/>
      <c r="BF502" s="1"/>
    </row>
    <row r="503" spans="17:58" ht="19.5" customHeight="1">
      <c r="Q503" t="s">
        <v>942</v>
      </c>
      <c r="R503" t="s">
        <v>943</v>
      </c>
      <c r="S503" s="32"/>
      <c r="AI503" s="10" t="s">
        <v>2393</v>
      </c>
      <c r="AJ503" s="10" t="s">
        <v>370</v>
      </c>
      <c r="AK503" s="11" t="s">
        <v>1896</v>
      </c>
      <c r="AL503" s="11" t="s">
        <v>2117</v>
      </c>
      <c r="AM503" s="12"/>
      <c r="AN503" s="12">
        <v>168.91512835169883</v>
      </c>
      <c r="AO503" s="12">
        <v>1406.3942995638201</v>
      </c>
      <c r="AP503" s="12"/>
      <c r="AQ503" s="12">
        <v>4999.011015748392</v>
      </c>
      <c r="AR503" s="12">
        <v>6574.320443663912</v>
      </c>
      <c r="BA503" s="28" t="s">
        <v>1837</v>
      </c>
      <c r="BB503" s="31">
        <v>13351.5948723</v>
      </c>
      <c r="BE503" s="1"/>
      <c r="BF503" s="1"/>
    </row>
    <row r="504" spans="17:58" ht="19.5" customHeight="1">
      <c r="Q504" t="s">
        <v>944</v>
      </c>
      <c r="R504" t="s">
        <v>945</v>
      </c>
      <c r="S504" s="32"/>
      <c r="AI504" s="10" t="s">
        <v>2393</v>
      </c>
      <c r="AJ504" s="10" t="s">
        <v>371</v>
      </c>
      <c r="AK504" s="11" t="s">
        <v>1945</v>
      </c>
      <c r="AL504" s="11" t="s">
        <v>2118</v>
      </c>
      <c r="AM504" s="12">
        <v>0.00021391184573002755</v>
      </c>
      <c r="AN504" s="12">
        <v>265.5569849632691</v>
      </c>
      <c r="AO504" s="12">
        <v>2610.4471006887056</v>
      </c>
      <c r="AP504" s="12"/>
      <c r="AQ504" s="12">
        <v>9893.42840624426</v>
      </c>
      <c r="AR504" s="12">
        <v>12769.432705808082</v>
      </c>
      <c r="BA504" s="28" t="s">
        <v>1839</v>
      </c>
      <c r="BB504" s="31">
        <v>354.271733918</v>
      </c>
      <c r="BE504" s="1"/>
      <c r="BF504" s="1"/>
    </row>
    <row r="505" spans="17:58" ht="19.5" customHeight="1">
      <c r="Q505" t="s">
        <v>946</v>
      </c>
      <c r="R505" t="s">
        <v>947</v>
      </c>
      <c r="S505" s="32"/>
      <c r="AI505" s="10" t="s">
        <v>2393</v>
      </c>
      <c r="AJ505" s="10" t="s">
        <v>372</v>
      </c>
      <c r="AK505" s="11" t="s">
        <v>1902</v>
      </c>
      <c r="AL505" s="11" t="s">
        <v>2119</v>
      </c>
      <c r="AM505" s="12"/>
      <c r="AN505" s="12">
        <v>72.89754800275482</v>
      </c>
      <c r="AO505" s="12">
        <v>400.72904680899904</v>
      </c>
      <c r="AP505" s="12">
        <v>81.85762718089991</v>
      </c>
      <c r="AQ505" s="12">
        <v>3169.9428427685953</v>
      </c>
      <c r="AR505" s="12">
        <v>3725.4270647612493</v>
      </c>
      <c r="BA505" s="28" t="s">
        <v>880</v>
      </c>
      <c r="BB505" s="31">
        <v>13927.8617514415</v>
      </c>
      <c r="BE505" s="1"/>
      <c r="BF505" s="1"/>
    </row>
    <row r="506" spans="17:58" ht="19.5" customHeight="1">
      <c r="Q506" t="s">
        <v>948</v>
      </c>
      <c r="R506" t="s">
        <v>949</v>
      </c>
      <c r="S506" s="32"/>
      <c r="AI506" s="10" t="s">
        <v>2393</v>
      </c>
      <c r="AJ506" s="10" t="s">
        <v>373</v>
      </c>
      <c r="AK506" s="11" t="s">
        <v>1900</v>
      </c>
      <c r="AL506" s="11" t="s">
        <v>567</v>
      </c>
      <c r="AM506" s="12">
        <v>20.962069077134988</v>
      </c>
      <c r="AN506" s="12">
        <v>458.15937180899914</v>
      </c>
      <c r="AO506" s="12">
        <v>2620.787190840221</v>
      </c>
      <c r="AP506" s="12">
        <v>0.8265221992653811</v>
      </c>
      <c r="AQ506" s="12">
        <v>9967.83509949495</v>
      </c>
      <c r="AR506" s="12">
        <v>13068.57025342057</v>
      </c>
      <c r="BA506" s="28" t="s">
        <v>882</v>
      </c>
      <c r="BB506" s="31">
        <v>22587.528064</v>
      </c>
      <c r="BE506" s="1"/>
      <c r="BF506" s="1"/>
    </row>
    <row r="507" spans="17:58" ht="19.5" customHeight="1">
      <c r="Q507" t="s">
        <v>950</v>
      </c>
      <c r="R507" t="s">
        <v>951</v>
      </c>
      <c r="S507" s="32"/>
      <c r="AI507" s="10" t="s">
        <v>2395</v>
      </c>
      <c r="AJ507" s="10" t="s">
        <v>374</v>
      </c>
      <c r="AK507" s="11" t="s">
        <v>1977</v>
      </c>
      <c r="AL507" s="11" t="s">
        <v>2104</v>
      </c>
      <c r="AM507" s="12"/>
      <c r="AN507" s="12">
        <v>118.70072038567493</v>
      </c>
      <c r="AO507" s="12">
        <v>169.91591214416897</v>
      </c>
      <c r="AP507" s="12"/>
      <c r="AQ507" s="12">
        <v>2295.882881932966</v>
      </c>
      <c r="AR507" s="12">
        <v>2584.49951446281</v>
      </c>
      <c r="BA507" s="28" t="s">
        <v>884</v>
      </c>
      <c r="BB507" s="31">
        <v>2917.81035201</v>
      </c>
      <c r="BE507" s="1"/>
      <c r="BF507" s="1"/>
    </row>
    <row r="508" spans="17:58" ht="19.5" customHeight="1">
      <c r="Q508" t="s">
        <v>952</v>
      </c>
      <c r="R508" t="s">
        <v>953</v>
      </c>
      <c r="S508" s="32"/>
      <c r="AI508" s="10" t="s">
        <v>2395</v>
      </c>
      <c r="AJ508" s="10" t="s">
        <v>375</v>
      </c>
      <c r="AK508" s="11" t="s">
        <v>1892</v>
      </c>
      <c r="AL508" s="11" t="s">
        <v>2106</v>
      </c>
      <c r="AM508" s="12"/>
      <c r="AN508" s="12">
        <v>51.25450420110193</v>
      </c>
      <c r="AO508" s="12">
        <v>118.30713395316805</v>
      </c>
      <c r="AP508" s="12"/>
      <c r="AQ508" s="12">
        <v>443.8011471533517</v>
      </c>
      <c r="AR508" s="12">
        <v>613.3627853076216</v>
      </c>
      <c r="BA508" s="28" t="s">
        <v>886</v>
      </c>
      <c r="BB508" s="31">
        <v>11494.3857324</v>
      </c>
      <c r="BE508" s="1"/>
      <c r="BF508" s="1"/>
    </row>
    <row r="509" spans="17:58" ht="19.5" customHeight="1">
      <c r="Q509" t="s">
        <v>954</v>
      </c>
      <c r="R509" t="s">
        <v>955</v>
      </c>
      <c r="S509" s="32"/>
      <c r="AI509" s="10" t="s">
        <v>2395</v>
      </c>
      <c r="AJ509" s="10" t="s">
        <v>376</v>
      </c>
      <c r="AK509" s="11" t="s">
        <v>1896</v>
      </c>
      <c r="AL509" s="11" t="s">
        <v>2117</v>
      </c>
      <c r="AM509" s="12"/>
      <c r="AN509" s="12">
        <v>271.66879182736454</v>
      </c>
      <c r="AO509" s="12">
        <v>925.5865686639119</v>
      </c>
      <c r="AP509" s="12"/>
      <c r="AQ509" s="12">
        <v>1489.2659488751149</v>
      </c>
      <c r="AR509" s="12">
        <v>2686.5213093663915</v>
      </c>
      <c r="BA509" s="28" t="s">
        <v>888</v>
      </c>
      <c r="BB509" s="31">
        <v>10408.5785894</v>
      </c>
      <c r="BE509" s="1"/>
      <c r="BF509" s="1"/>
    </row>
    <row r="510" spans="17:58" ht="19.5" customHeight="1">
      <c r="Q510" t="s">
        <v>956</v>
      </c>
      <c r="R510" t="s">
        <v>957</v>
      </c>
      <c r="S510" s="32"/>
      <c r="AI510" s="10" t="s">
        <v>2397</v>
      </c>
      <c r="AJ510" s="10" t="s">
        <v>377</v>
      </c>
      <c r="AK510" s="11" t="s">
        <v>1977</v>
      </c>
      <c r="AL510" s="11" t="s">
        <v>2104</v>
      </c>
      <c r="AM510" s="12">
        <v>28.657984389348027</v>
      </c>
      <c r="AN510" s="12"/>
      <c r="AO510" s="12"/>
      <c r="AP510" s="12"/>
      <c r="AQ510" s="12">
        <v>62.20481820477502</v>
      </c>
      <c r="AR510" s="12">
        <v>90.86280259412305</v>
      </c>
      <c r="BA510" s="28" t="s">
        <v>890</v>
      </c>
      <c r="BB510" s="31">
        <v>737.737483096</v>
      </c>
      <c r="BE510" s="1"/>
      <c r="BF510" s="1"/>
    </row>
    <row r="511" spans="17:58" ht="19.5" customHeight="1">
      <c r="Q511" t="s">
        <v>958</v>
      </c>
      <c r="R511" t="s">
        <v>959</v>
      </c>
      <c r="S511" s="32"/>
      <c r="AI511" s="10" t="s">
        <v>2397</v>
      </c>
      <c r="AJ511" s="10" t="s">
        <v>378</v>
      </c>
      <c r="AK511" s="11" t="s">
        <v>1962</v>
      </c>
      <c r="AL511" s="11" t="s">
        <v>2105</v>
      </c>
      <c r="AM511" s="12">
        <v>774.1798084481176</v>
      </c>
      <c r="AN511" s="12">
        <v>283.68706558769514</v>
      </c>
      <c r="AO511" s="12">
        <v>3229.287389233242</v>
      </c>
      <c r="AP511" s="12"/>
      <c r="AQ511" s="12">
        <v>1596.0786837465564</v>
      </c>
      <c r="AR511" s="12">
        <v>5883.232947015611</v>
      </c>
      <c r="BA511" s="28" t="s">
        <v>892</v>
      </c>
      <c r="BB511" s="31">
        <v>16056.1465565</v>
      </c>
      <c r="BE511" s="1"/>
      <c r="BF511" s="1"/>
    </row>
    <row r="512" spans="17:58" ht="19.5" customHeight="1">
      <c r="Q512" t="s">
        <v>960</v>
      </c>
      <c r="R512" t="s">
        <v>961</v>
      </c>
      <c r="S512" s="32"/>
      <c r="AI512" s="10" t="s">
        <v>2399</v>
      </c>
      <c r="AJ512" s="10" t="s">
        <v>379</v>
      </c>
      <c r="AK512" s="11" t="s">
        <v>1977</v>
      </c>
      <c r="AL512" s="11" t="s">
        <v>2104</v>
      </c>
      <c r="AM512" s="12"/>
      <c r="AN512" s="12">
        <v>42.949394926538105</v>
      </c>
      <c r="AO512" s="12">
        <v>85.39353969237833</v>
      </c>
      <c r="AP512" s="12"/>
      <c r="AQ512" s="12">
        <v>1377.3577223370064</v>
      </c>
      <c r="AR512" s="12">
        <v>1505.7006569559228</v>
      </c>
      <c r="BA512" s="28" t="s">
        <v>894</v>
      </c>
      <c r="BB512" s="31">
        <v>20850.6128983</v>
      </c>
      <c r="BE512" s="1"/>
      <c r="BF512" s="1"/>
    </row>
    <row r="513" spans="17:58" ht="19.5" customHeight="1">
      <c r="Q513" t="s">
        <v>962</v>
      </c>
      <c r="R513" t="s">
        <v>963</v>
      </c>
      <c r="S513" s="32"/>
      <c r="AI513" s="10" t="s">
        <v>2399</v>
      </c>
      <c r="AJ513" s="10" t="s">
        <v>380</v>
      </c>
      <c r="AK513" s="11" t="s">
        <v>1962</v>
      </c>
      <c r="AL513" s="11" t="s">
        <v>2105</v>
      </c>
      <c r="AM513" s="12"/>
      <c r="AN513" s="12">
        <v>38.33169334251607</v>
      </c>
      <c r="AO513" s="12">
        <v>40.44579517906336</v>
      </c>
      <c r="AP513" s="12"/>
      <c r="AQ513" s="12">
        <v>548.2646942837466</v>
      </c>
      <c r="AR513" s="12">
        <v>627.0421828053261</v>
      </c>
      <c r="BA513" s="28" t="s">
        <v>896</v>
      </c>
      <c r="BB513" s="31">
        <v>7808.33992663</v>
      </c>
      <c r="BE513" s="1"/>
      <c r="BF513" s="1"/>
    </row>
    <row r="514" spans="17:58" ht="19.5" customHeight="1">
      <c r="Q514" t="s">
        <v>964</v>
      </c>
      <c r="R514" t="s">
        <v>965</v>
      </c>
      <c r="S514" s="32"/>
      <c r="AI514" s="10" t="s">
        <v>2399</v>
      </c>
      <c r="AJ514" s="10" t="s">
        <v>381</v>
      </c>
      <c r="AK514" s="11" t="s">
        <v>1892</v>
      </c>
      <c r="AL514" s="11" t="s">
        <v>2106</v>
      </c>
      <c r="AM514" s="12">
        <v>8.175692975206612</v>
      </c>
      <c r="AN514" s="12">
        <v>654.5839227272727</v>
      </c>
      <c r="AO514" s="12">
        <v>1093.8258532828283</v>
      </c>
      <c r="AP514" s="12"/>
      <c r="AQ514" s="12">
        <v>8311.796866942148</v>
      </c>
      <c r="AR514" s="12">
        <v>10068.382335927456</v>
      </c>
      <c r="BA514" s="28" t="s">
        <v>898</v>
      </c>
      <c r="BB514" s="31">
        <v>11739.0062531</v>
      </c>
      <c r="BE514" s="1"/>
      <c r="BF514" s="1"/>
    </row>
    <row r="515" spans="17:58" ht="19.5" customHeight="1">
      <c r="Q515" t="s">
        <v>966</v>
      </c>
      <c r="R515" t="s">
        <v>967</v>
      </c>
      <c r="S515" s="32"/>
      <c r="AI515" s="10" t="s">
        <v>2401</v>
      </c>
      <c r="AJ515" s="10" t="s">
        <v>382</v>
      </c>
      <c r="AK515" s="11" t="s">
        <v>1962</v>
      </c>
      <c r="AL515" s="11" t="s">
        <v>2105</v>
      </c>
      <c r="AM515" s="12">
        <v>345.4260172176309</v>
      </c>
      <c r="AN515" s="12">
        <v>312.43230851698803</v>
      </c>
      <c r="AO515" s="12">
        <v>3363.0072156795222</v>
      </c>
      <c r="AP515" s="12"/>
      <c r="AQ515" s="12">
        <v>2571.9730601698807</v>
      </c>
      <c r="AR515" s="12">
        <v>6592.838601584022</v>
      </c>
      <c r="BA515" s="28" t="s">
        <v>900</v>
      </c>
      <c r="BB515" s="31">
        <v>29504.3572627</v>
      </c>
      <c r="BE515" s="1"/>
      <c r="BF515" s="1"/>
    </row>
    <row r="516" spans="17:58" ht="19.5" customHeight="1">
      <c r="Q516" t="s">
        <v>968</v>
      </c>
      <c r="R516" t="s">
        <v>969</v>
      </c>
      <c r="S516" s="32"/>
      <c r="AI516" s="10" t="s">
        <v>2401</v>
      </c>
      <c r="AJ516" s="10" t="s">
        <v>383</v>
      </c>
      <c r="AK516" s="11" t="s">
        <v>1892</v>
      </c>
      <c r="AL516" s="11" t="s">
        <v>2106</v>
      </c>
      <c r="AM516" s="12">
        <v>348.8344271120294</v>
      </c>
      <c r="AN516" s="12">
        <v>162.61196627640038</v>
      </c>
      <c r="AO516" s="12">
        <v>2871.322937901745</v>
      </c>
      <c r="AP516" s="12"/>
      <c r="AQ516" s="12">
        <v>1738.0836370293848</v>
      </c>
      <c r="AR516" s="12">
        <v>5120.852968319559</v>
      </c>
      <c r="BA516" s="28" t="s">
        <v>902</v>
      </c>
      <c r="BB516" s="31">
        <v>1991.25358445</v>
      </c>
      <c r="BE516" s="1"/>
      <c r="BF516" s="1"/>
    </row>
    <row r="517" spans="17:58" ht="19.5" customHeight="1">
      <c r="Q517" t="s">
        <v>970</v>
      </c>
      <c r="R517" t="s">
        <v>971</v>
      </c>
      <c r="S517" s="32"/>
      <c r="AI517" s="10" t="s">
        <v>2401</v>
      </c>
      <c r="AJ517" s="10" t="s">
        <v>384</v>
      </c>
      <c r="AK517" s="11" t="s">
        <v>1895</v>
      </c>
      <c r="AL517" s="11" t="s">
        <v>2107</v>
      </c>
      <c r="AM517" s="12">
        <v>123.0495628328742</v>
      </c>
      <c r="AN517" s="12">
        <v>91.9568097107438</v>
      </c>
      <c r="AO517" s="12">
        <v>1472.1771059687787</v>
      </c>
      <c r="AP517" s="12"/>
      <c r="AQ517" s="12">
        <v>1490.4918955922865</v>
      </c>
      <c r="AR517" s="12">
        <v>3177.675374104683</v>
      </c>
      <c r="BA517" s="28" t="s">
        <v>904</v>
      </c>
      <c r="BB517" s="31">
        <v>1464.88066763</v>
      </c>
      <c r="BE517" s="1"/>
      <c r="BF517" s="1"/>
    </row>
    <row r="518" spans="17:58" ht="19.5" customHeight="1">
      <c r="Q518" t="s">
        <v>972</v>
      </c>
      <c r="R518" t="s">
        <v>973</v>
      </c>
      <c r="S518" s="32"/>
      <c r="AI518" s="10" t="s">
        <v>2403</v>
      </c>
      <c r="AJ518" s="10" t="s">
        <v>385</v>
      </c>
      <c r="AK518" s="11" t="s">
        <v>1977</v>
      </c>
      <c r="AL518" s="11" t="s">
        <v>2104</v>
      </c>
      <c r="AM518" s="12">
        <v>4.1095077364554635</v>
      </c>
      <c r="AN518" s="12">
        <v>1049.8722359733702</v>
      </c>
      <c r="AO518" s="12">
        <v>645.612928466483</v>
      </c>
      <c r="AP518" s="12"/>
      <c r="AQ518" s="12">
        <v>8092.051186363636</v>
      </c>
      <c r="AR518" s="12">
        <v>9791.645858539945</v>
      </c>
      <c r="BA518" s="28" t="s">
        <v>906</v>
      </c>
      <c r="BB518" s="31">
        <v>27192.0567916</v>
      </c>
      <c r="BE518" s="1"/>
      <c r="BF518" s="1"/>
    </row>
    <row r="519" spans="17:58" ht="19.5" customHeight="1">
      <c r="Q519" t="s">
        <v>974</v>
      </c>
      <c r="R519" t="s">
        <v>975</v>
      </c>
      <c r="S519" s="32"/>
      <c r="AI519" s="10" t="s">
        <v>2403</v>
      </c>
      <c r="AJ519" s="10" t="s">
        <v>386</v>
      </c>
      <c r="AK519" s="11" t="s">
        <v>1962</v>
      </c>
      <c r="AL519" s="11" t="s">
        <v>2105</v>
      </c>
      <c r="AM519" s="12"/>
      <c r="AN519" s="12">
        <v>15.284882001836547</v>
      </c>
      <c r="AO519" s="12">
        <v>11.92850785123967</v>
      </c>
      <c r="AP519" s="12"/>
      <c r="AQ519" s="12">
        <v>445.4336935720845</v>
      </c>
      <c r="AR519" s="12">
        <v>472.6470834251607</v>
      </c>
      <c r="BA519" s="28" t="s">
        <v>908</v>
      </c>
      <c r="BB519" s="31">
        <v>25580.9242728</v>
      </c>
      <c r="BE519" s="1"/>
      <c r="BF519" s="1"/>
    </row>
    <row r="520" spans="17:58" ht="19.5" customHeight="1">
      <c r="Q520" t="s">
        <v>976</v>
      </c>
      <c r="R520" t="s">
        <v>977</v>
      </c>
      <c r="S520" s="32"/>
      <c r="AI520" s="10" t="s">
        <v>2405</v>
      </c>
      <c r="AJ520" s="10" t="s">
        <v>387</v>
      </c>
      <c r="AK520" s="11" t="s">
        <v>1886</v>
      </c>
      <c r="AL520" s="11" t="s">
        <v>2103</v>
      </c>
      <c r="AM520" s="12"/>
      <c r="AN520" s="12"/>
      <c r="AO520" s="12"/>
      <c r="AP520" s="12"/>
      <c r="AQ520" s="12">
        <v>0.17043702938475666</v>
      </c>
      <c r="AR520" s="12">
        <v>0.17043702938475666</v>
      </c>
      <c r="BA520" s="28" t="s">
        <v>910</v>
      </c>
      <c r="BB520" s="31">
        <v>1464.1175538</v>
      </c>
      <c r="BE520" s="1"/>
      <c r="BF520" s="1"/>
    </row>
    <row r="521" spans="17:58" ht="19.5" customHeight="1">
      <c r="Q521" t="s">
        <v>978</v>
      </c>
      <c r="R521" t="s">
        <v>979</v>
      </c>
      <c r="S521" s="32"/>
      <c r="AI521" s="10" t="s">
        <v>2405</v>
      </c>
      <c r="AJ521" s="10" t="s">
        <v>388</v>
      </c>
      <c r="AK521" s="11" t="s">
        <v>1977</v>
      </c>
      <c r="AL521" s="11" t="s">
        <v>2104</v>
      </c>
      <c r="AM521" s="12"/>
      <c r="AN521" s="12">
        <v>21.987858769513316</v>
      </c>
      <c r="AO521" s="12">
        <v>16.919267998163452</v>
      </c>
      <c r="AP521" s="12"/>
      <c r="AQ521" s="12">
        <v>42.054606978879704</v>
      </c>
      <c r="AR521" s="12">
        <v>80.96173374655648</v>
      </c>
      <c r="BA521" s="28" t="s">
        <v>912</v>
      </c>
      <c r="BB521" s="31">
        <v>19297.6867123</v>
      </c>
      <c r="BE521" s="1"/>
      <c r="BF521" s="1"/>
    </row>
    <row r="522" spans="17:58" ht="19.5" customHeight="1">
      <c r="Q522" t="s">
        <v>980</v>
      </c>
      <c r="R522" t="s">
        <v>981</v>
      </c>
      <c r="S522" s="32"/>
      <c r="AI522" s="10" t="s">
        <v>2405</v>
      </c>
      <c r="AJ522" s="10" t="s">
        <v>389</v>
      </c>
      <c r="AK522" s="11" t="s">
        <v>1896</v>
      </c>
      <c r="AL522" s="11" t="s">
        <v>2117</v>
      </c>
      <c r="AM522" s="12"/>
      <c r="AN522" s="12"/>
      <c r="AO522" s="12">
        <v>227.4639467171717</v>
      </c>
      <c r="AP522" s="12"/>
      <c r="AQ522" s="12">
        <v>1566.7129532369147</v>
      </c>
      <c r="AR522" s="12">
        <v>1794.1768999540864</v>
      </c>
      <c r="BA522" s="28" t="s">
        <v>914</v>
      </c>
      <c r="BB522" s="31">
        <v>397.328084153</v>
      </c>
      <c r="BE522" s="1"/>
      <c r="BF522" s="1"/>
    </row>
    <row r="523" spans="17:58" ht="19.5" customHeight="1">
      <c r="Q523" t="s">
        <v>982</v>
      </c>
      <c r="R523" t="s">
        <v>983</v>
      </c>
      <c r="S523" s="32"/>
      <c r="AI523" s="10" t="s">
        <v>2405</v>
      </c>
      <c r="AJ523" s="10" t="s">
        <v>390</v>
      </c>
      <c r="AK523" s="11" t="s">
        <v>1945</v>
      </c>
      <c r="AL523" s="11" t="s">
        <v>2118</v>
      </c>
      <c r="AM523" s="12"/>
      <c r="AN523" s="12">
        <v>139.26402132690544</v>
      </c>
      <c r="AO523" s="12">
        <v>858.405134527089</v>
      </c>
      <c r="AP523" s="12"/>
      <c r="AQ523" s="12">
        <v>3221.6511613406797</v>
      </c>
      <c r="AR523" s="12">
        <v>4219.320317194674</v>
      </c>
      <c r="BA523" s="28" t="s">
        <v>916</v>
      </c>
      <c r="BB523" s="31">
        <v>45314.396533</v>
      </c>
      <c r="BE523" s="1"/>
      <c r="BF523" s="1"/>
    </row>
    <row r="524" spans="17:58" ht="19.5" customHeight="1">
      <c r="Q524" t="s">
        <v>984</v>
      </c>
      <c r="R524" t="s">
        <v>985</v>
      </c>
      <c r="S524" s="32"/>
      <c r="AI524" s="10" t="s">
        <v>2405</v>
      </c>
      <c r="AJ524" s="10" t="s">
        <v>391</v>
      </c>
      <c r="AK524" s="11" t="s">
        <v>1964</v>
      </c>
      <c r="AL524" s="11" t="s">
        <v>566</v>
      </c>
      <c r="AM524" s="12"/>
      <c r="AN524" s="12">
        <v>638.1607530762167</v>
      </c>
      <c r="AO524" s="12">
        <v>2304.205672681359</v>
      </c>
      <c r="AP524" s="12">
        <v>167.53050204315886</v>
      </c>
      <c r="AQ524" s="12">
        <v>9262.725094811754</v>
      </c>
      <c r="AR524" s="12">
        <v>12372.62202261249</v>
      </c>
      <c r="BA524" s="28" t="s">
        <v>918</v>
      </c>
      <c r="BB524" s="31">
        <v>14802.6255294</v>
      </c>
      <c r="BE524" s="1"/>
      <c r="BF524" s="1"/>
    </row>
    <row r="525" spans="17:58" ht="19.5" customHeight="1">
      <c r="Q525" t="s">
        <v>986</v>
      </c>
      <c r="R525" t="s">
        <v>987</v>
      </c>
      <c r="S525" s="32"/>
      <c r="AI525" s="10" t="s">
        <v>2405</v>
      </c>
      <c r="AJ525" s="10" t="s">
        <v>392</v>
      </c>
      <c r="AK525" s="11" t="s">
        <v>1900</v>
      </c>
      <c r="AL525" s="11" t="s">
        <v>567</v>
      </c>
      <c r="AM525" s="12">
        <v>1.6901214416896235</v>
      </c>
      <c r="AN525" s="12">
        <v>745.096970798898</v>
      </c>
      <c r="AO525" s="12">
        <v>2776.092841735537</v>
      </c>
      <c r="AP525" s="12"/>
      <c r="AQ525" s="12">
        <v>8004.491784412305</v>
      </c>
      <c r="AR525" s="12">
        <v>11527.37171838843</v>
      </c>
      <c r="BA525" s="28" t="s">
        <v>920</v>
      </c>
      <c r="BB525" s="31">
        <v>43044.7937549</v>
      </c>
      <c r="BE525" s="1"/>
      <c r="BF525" s="1"/>
    </row>
    <row r="526" spans="17:58" ht="19.5" customHeight="1">
      <c r="Q526" t="s">
        <v>988</v>
      </c>
      <c r="R526" t="s">
        <v>989</v>
      </c>
      <c r="S526" s="32"/>
      <c r="AI526" s="10" t="s">
        <v>2407</v>
      </c>
      <c r="AJ526" s="10" t="s">
        <v>393</v>
      </c>
      <c r="AK526" s="11" t="s">
        <v>1886</v>
      </c>
      <c r="AL526" s="11" t="s">
        <v>2103</v>
      </c>
      <c r="AM526" s="12">
        <v>69.22341776859504</v>
      </c>
      <c r="AN526" s="12"/>
      <c r="AO526" s="12">
        <v>196.28799111570245</v>
      </c>
      <c r="AP526" s="12"/>
      <c r="AQ526" s="12">
        <v>377.37639267676764</v>
      </c>
      <c r="AR526" s="12">
        <v>642.8878015610651</v>
      </c>
      <c r="BA526" s="28" t="s">
        <v>922</v>
      </c>
      <c r="BB526" s="31">
        <v>4001.73763431</v>
      </c>
      <c r="BE526" s="1"/>
      <c r="BF526" s="1"/>
    </row>
    <row r="527" spans="17:58" ht="19.5" customHeight="1">
      <c r="Q527" t="s">
        <v>990</v>
      </c>
      <c r="R527" t="s">
        <v>991</v>
      </c>
      <c r="S527" s="32"/>
      <c r="AI527" s="10" t="s">
        <v>2409</v>
      </c>
      <c r="AJ527" s="10" t="s">
        <v>394</v>
      </c>
      <c r="AK527" s="11" t="s">
        <v>1902</v>
      </c>
      <c r="AL527" s="11" t="s">
        <v>2119</v>
      </c>
      <c r="AM527" s="12"/>
      <c r="AN527" s="12"/>
      <c r="AO527" s="12">
        <v>75.673416184573</v>
      </c>
      <c r="AP527" s="12"/>
      <c r="AQ527" s="12">
        <v>1004.6268448576677</v>
      </c>
      <c r="AR527" s="12">
        <v>1080.3002610422407</v>
      </c>
      <c r="BA527" s="28" t="s">
        <v>924</v>
      </c>
      <c r="BB527" s="31">
        <v>2827.44429455</v>
      </c>
      <c r="BE527" s="1"/>
      <c r="BF527" s="1"/>
    </row>
    <row r="528" spans="17:58" ht="19.5" customHeight="1">
      <c r="Q528" t="s">
        <v>992</v>
      </c>
      <c r="R528" t="s">
        <v>993</v>
      </c>
      <c r="S528" s="32"/>
      <c r="AI528" s="10" t="s">
        <v>1416</v>
      </c>
      <c r="AJ528" s="10" t="s">
        <v>395</v>
      </c>
      <c r="AK528" s="11" t="s">
        <v>1977</v>
      </c>
      <c r="AL528" s="11" t="s">
        <v>2104</v>
      </c>
      <c r="AM528" s="12">
        <v>142.51133863636363</v>
      </c>
      <c r="AN528" s="12"/>
      <c r="AO528" s="12">
        <v>311.34011173094586</v>
      </c>
      <c r="AP528" s="12"/>
      <c r="AQ528" s="12">
        <v>505.5857263314968</v>
      </c>
      <c r="AR528" s="12">
        <v>959.4371766988063</v>
      </c>
      <c r="BA528" s="28" t="s">
        <v>926</v>
      </c>
      <c r="BB528" s="31">
        <v>3139.76188429</v>
      </c>
      <c r="BE528" s="1"/>
      <c r="BF528" s="1"/>
    </row>
    <row r="529" spans="17:58" ht="19.5" customHeight="1">
      <c r="Q529" t="s">
        <v>994</v>
      </c>
      <c r="R529" t="s">
        <v>995</v>
      </c>
      <c r="S529" s="32"/>
      <c r="AI529" s="10" t="s">
        <v>1416</v>
      </c>
      <c r="AJ529" s="10" t="s">
        <v>396</v>
      </c>
      <c r="AK529" s="11" t="s">
        <v>1962</v>
      </c>
      <c r="AL529" s="11" t="s">
        <v>2105</v>
      </c>
      <c r="AM529" s="12">
        <v>77.0921484389348</v>
      </c>
      <c r="AN529" s="12">
        <v>26.359959550045915</v>
      </c>
      <c r="AO529" s="12">
        <v>12.264629797979797</v>
      </c>
      <c r="AP529" s="12"/>
      <c r="AQ529" s="12">
        <v>262.4751135674931</v>
      </c>
      <c r="AR529" s="12">
        <v>378.1918513544536</v>
      </c>
      <c r="BA529" s="28" t="s">
        <v>928</v>
      </c>
      <c r="BB529" s="31">
        <v>8737.49879875</v>
      </c>
      <c r="BE529" s="1"/>
      <c r="BF529" s="1"/>
    </row>
    <row r="530" spans="17:58" ht="19.5" customHeight="1">
      <c r="Q530" t="s">
        <v>996</v>
      </c>
      <c r="R530" t="s">
        <v>997</v>
      </c>
      <c r="S530" s="32"/>
      <c r="AI530" s="10" t="s">
        <v>1418</v>
      </c>
      <c r="AJ530" s="10" t="s">
        <v>397</v>
      </c>
      <c r="AK530" s="11" t="s">
        <v>1977</v>
      </c>
      <c r="AL530" s="11" t="s">
        <v>2104</v>
      </c>
      <c r="AM530" s="12">
        <v>37.958651584022036</v>
      </c>
      <c r="AN530" s="12">
        <v>43.60655410927456</v>
      </c>
      <c r="AO530" s="12">
        <v>67.24885651974289</v>
      </c>
      <c r="AP530" s="12"/>
      <c r="AQ530" s="12">
        <v>1299.5960554866851</v>
      </c>
      <c r="AR530" s="12">
        <v>1448.4101176997247</v>
      </c>
      <c r="BA530" s="28" t="s">
        <v>930</v>
      </c>
      <c r="BB530" s="31">
        <v>843.397801658</v>
      </c>
      <c r="BE530" s="1"/>
      <c r="BF530" s="1"/>
    </row>
    <row r="531" spans="17:58" ht="19.5" customHeight="1">
      <c r="Q531" t="s">
        <v>998</v>
      </c>
      <c r="R531" t="s">
        <v>999</v>
      </c>
      <c r="S531" s="32"/>
      <c r="AI531" s="10" t="s">
        <v>1420</v>
      </c>
      <c r="AJ531" s="10" t="s">
        <v>398</v>
      </c>
      <c r="AK531" s="11" t="s">
        <v>1892</v>
      </c>
      <c r="AL531" s="11" t="s">
        <v>2106</v>
      </c>
      <c r="AM531" s="12">
        <v>73.57106074380165</v>
      </c>
      <c r="AN531" s="12">
        <v>241.4841845959596</v>
      </c>
      <c r="AO531" s="12">
        <v>594.810412855831</v>
      </c>
      <c r="AP531" s="12"/>
      <c r="AQ531" s="12">
        <v>3862.2879508034894</v>
      </c>
      <c r="AR531" s="12">
        <v>4772.153608999081</v>
      </c>
      <c r="BA531" s="28" t="s">
        <v>932</v>
      </c>
      <c r="BB531" s="31">
        <v>425.772526624</v>
      </c>
      <c r="BE531" s="1"/>
      <c r="BF531" s="1"/>
    </row>
    <row r="532" spans="17:58" ht="19.5" customHeight="1">
      <c r="Q532" t="s">
        <v>1000</v>
      </c>
      <c r="R532" t="s">
        <v>1001</v>
      </c>
      <c r="S532" s="32"/>
      <c r="AI532" s="10" t="s">
        <v>1420</v>
      </c>
      <c r="AJ532" s="10" t="s">
        <v>399</v>
      </c>
      <c r="AK532" s="11" t="s">
        <v>1895</v>
      </c>
      <c r="AL532" s="11" t="s">
        <v>2107</v>
      </c>
      <c r="AM532" s="12">
        <v>34.46798985307622</v>
      </c>
      <c r="AN532" s="12">
        <v>369.6151066345271</v>
      </c>
      <c r="AO532" s="12">
        <v>807.0475783057851</v>
      </c>
      <c r="AP532" s="12"/>
      <c r="AQ532" s="12">
        <v>4027.3453320707067</v>
      </c>
      <c r="AR532" s="12">
        <v>5238.476006864095</v>
      </c>
      <c r="BA532" s="28" t="s">
        <v>934</v>
      </c>
      <c r="BB532" s="31">
        <v>1780.21107268</v>
      </c>
      <c r="BE532" s="1"/>
      <c r="BF532" s="1"/>
    </row>
    <row r="533" spans="17:58" ht="19.5" customHeight="1">
      <c r="Q533" t="s">
        <v>1002</v>
      </c>
      <c r="R533" t="s">
        <v>1003</v>
      </c>
      <c r="S533" s="32"/>
      <c r="AI533" s="10" t="s">
        <v>1422</v>
      </c>
      <c r="AJ533" s="10" t="s">
        <v>400</v>
      </c>
      <c r="AK533" s="11" t="s">
        <v>1892</v>
      </c>
      <c r="AL533" s="11" t="s">
        <v>2106</v>
      </c>
      <c r="AM533" s="12"/>
      <c r="AN533" s="12">
        <v>3.567432805325987</v>
      </c>
      <c r="AO533" s="12">
        <v>69.49859357208449</v>
      </c>
      <c r="AP533" s="12"/>
      <c r="AQ533" s="12">
        <v>424.68917865013776</v>
      </c>
      <c r="AR533" s="12">
        <v>497.75520502754824</v>
      </c>
      <c r="BA533" s="28" t="s">
        <v>936</v>
      </c>
      <c r="BB533" s="31">
        <v>1391.017237</v>
      </c>
      <c r="BE533" s="1"/>
      <c r="BF533" s="1"/>
    </row>
    <row r="534" spans="17:58" ht="19.5" customHeight="1">
      <c r="Q534" t="s">
        <v>1004</v>
      </c>
      <c r="R534" t="s">
        <v>1005</v>
      </c>
      <c r="S534" s="32"/>
      <c r="AI534" s="10" t="s">
        <v>1424</v>
      </c>
      <c r="AJ534" s="10" t="s">
        <v>401</v>
      </c>
      <c r="AK534" s="11" t="s">
        <v>1886</v>
      </c>
      <c r="AL534" s="11" t="s">
        <v>2103</v>
      </c>
      <c r="AM534" s="12">
        <v>0.1319974517906336</v>
      </c>
      <c r="AN534" s="12">
        <v>294.1860551882461</v>
      </c>
      <c r="AO534" s="12">
        <v>800.8328383838383</v>
      </c>
      <c r="AP534" s="12"/>
      <c r="AQ534" s="12">
        <v>5030.049689210285</v>
      </c>
      <c r="AR534" s="12">
        <v>6125.200580234159</v>
      </c>
      <c r="BA534" s="28" t="s">
        <v>938</v>
      </c>
      <c r="BB534" s="31">
        <v>7257.36275548</v>
      </c>
      <c r="BE534" s="1"/>
      <c r="BF534" s="1"/>
    </row>
    <row r="535" spans="17:58" ht="19.5" customHeight="1">
      <c r="Q535" t="s">
        <v>1006</v>
      </c>
      <c r="R535" t="s">
        <v>2597</v>
      </c>
      <c r="S535" s="32"/>
      <c r="AI535" s="10" t="s">
        <v>1424</v>
      </c>
      <c r="AJ535" s="10" t="s">
        <v>402</v>
      </c>
      <c r="AK535" s="11" t="s">
        <v>1977</v>
      </c>
      <c r="AL535" s="11" t="s">
        <v>2104</v>
      </c>
      <c r="AM535" s="12"/>
      <c r="AN535" s="12">
        <v>368.4780842745638</v>
      </c>
      <c r="AO535" s="12">
        <v>646.0464110651975</v>
      </c>
      <c r="AP535" s="12"/>
      <c r="AQ535" s="12">
        <v>5377.477047727273</v>
      </c>
      <c r="AR535" s="12">
        <v>6392.001543067035</v>
      </c>
      <c r="BA535" s="28" t="s">
        <v>940</v>
      </c>
      <c r="BB535" s="31">
        <v>2595.09277843</v>
      </c>
      <c r="BE535" s="1"/>
      <c r="BF535" s="1"/>
    </row>
    <row r="536" spans="35:58" ht="19.5" customHeight="1">
      <c r="AI536" s="10" t="s">
        <v>1424</v>
      </c>
      <c r="AJ536" s="10" t="s">
        <v>403</v>
      </c>
      <c r="AK536" s="11" t="s">
        <v>1896</v>
      </c>
      <c r="AL536" s="11" t="s">
        <v>2117</v>
      </c>
      <c r="AM536" s="12"/>
      <c r="AN536" s="12"/>
      <c r="AO536" s="12"/>
      <c r="AP536" s="12"/>
      <c r="AQ536" s="12">
        <v>261.0982363865932</v>
      </c>
      <c r="AR536" s="12">
        <v>261.0982363865932</v>
      </c>
      <c r="BA536" s="28" t="s">
        <v>942</v>
      </c>
      <c r="BB536" s="31">
        <v>2357.34311306</v>
      </c>
      <c r="BE536" s="1"/>
      <c r="BF536" s="1"/>
    </row>
    <row r="537" spans="35:58" ht="19.5" customHeight="1">
      <c r="AI537" s="10" t="s">
        <v>1424</v>
      </c>
      <c r="AJ537" s="10" t="s">
        <v>404</v>
      </c>
      <c r="AK537" s="11" t="s">
        <v>1945</v>
      </c>
      <c r="AL537" s="11" t="s">
        <v>2118</v>
      </c>
      <c r="AM537" s="12"/>
      <c r="AN537" s="12">
        <v>5.151826492194674</v>
      </c>
      <c r="AO537" s="12">
        <v>97.98307178604223</v>
      </c>
      <c r="AP537" s="12"/>
      <c r="AQ537" s="12">
        <v>951.260899839302</v>
      </c>
      <c r="AR537" s="12">
        <v>1054.395798117539</v>
      </c>
      <c r="BA537" s="28" t="s">
        <v>944</v>
      </c>
      <c r="BB537" s="31">
        <v>3794.79025986</v>
      </c>
      <c r="BE537" s="1"/>
      <c r="BF537" s="1"/>
    </row>
    <row r="538" spans="35:58" ht="19.5" customHeight="1">
      <c r="AI538" s="10" t="s">
        <v>1424</v>
      </c>
      <c r="AJ538" s="10" t="s">
        <v>405</v>
      </c>
      <c r="AK538" s="11" t="s">
        <v>1964</v>
      </c>
      <c r="AL538" s="11" t="s">
        <v>566</v>
      </c>
      <c r="AM538" s="12"/>
      <c r="AN538" s="12"/>
      <c r="AO538" s="12"/>
      <c r="AP538" s="12"/>
      <c r="AQ538" s="12">
        <v>0.06456818181818182</v>
      </c>
      <c r="AR538" s="12">
        <v>0.06456818181818182</v>
      </c>
      <c r="BA538" s="28" t="s">
        <v>946</v>
      </c>
      <c r="BB538" s="31">
        <v>2610.74992938</v>
      </c>
      <c r="BE538" s="1"/>
      <c r="BF538" s="1"/>
    </row>
    <row r="539" spans="35:58" ht="19.5" customHeight="1">
      <c r="AI539" s="10" t="s">
        <v>1426</v>
      </c>
      <c r="AJ539" s="10" t="s">
        <v>406</v>
      </c>
      <c r="AK539" s="11" t="s">
        <v>1977</v>
      </c>
      <c r="AL539" s="11" t="s">
        <v>2104</v>
      </c>
      <c r="AM539" s="12"/>
      <c r="AN539" s="12">
        <v>1.4240891184573004</v>
      </c>
      <c r="AO539" s="12">
        <v>38.0715278466483</v>
      </c>
      <c r="AP539" s="12"/>
      <c r="AQ539" s="12">
        <v>598.004124265381</v>
      </c>
      <c r="AR539" s="12">
        <v>637.4997412304866</v>
      </c>
      <c r="BA539" s="28" t="s">
        <v>948</v>
      </c>
      <c r="BB539" s="31">
        <v>1691.47406908</v>
      </c>
      <c r="BE539" s="1"/>
      <c r="BF539" s="1"/>
    </row>
    <row r="540" spans="35:58" ht="19.5" customHeight="1">
      <c r="AI540" s="10" t="s">
        <v>1428</v>
      </c>
      <c r="AJ540" s="10" t="s">
        <v>407</v>
      </c>
      <c r="AK540" s="11" t="s">
        <v>1886</v>
      </c>
      <c r="AL540" s="11" t="s">
        <v>2103</v>
      </c>
      <c r="AM540" s="12">
        <v>1341.2034348943985</v>
      </c>
      <c r="AN540" s="12">
        <v>469.6592412534435</v>
      </c>
      <c r="AO540" s="12">
        <v>1622.1727620293848</v>
      </c>
      <c r="AP540" s="12"/>
      <c r="AQ540" s="12">
        <v>4479.479910560147</v>
      </c>
      <c r="AR540" s="12">
        <v>7912.515348737374</v>
      </c>
      <c r="BA540" s="28" t="s">
        <v>950</v>
      </c>
      <c r="BB540" s="31">
        <v>786.156675553</v>
      </c>
      <c r="BE540" s="1"/>
      <c r="BF540" s="1"/>
    </row>
    <row r="541" spans="35:58" ht="19.5" customHeight="1">
      <c r="AI541" s="10" t="s">
        <v>1428</v>
      </c>
      <c r="AJ541" s="10" t="s">
        <v>408</v>
      </c>
      <c r="AK541" s="11" t="s">
        <v>1977</v>
      </c>
      <c r="AL541" s="11" t="s">
        <v>2104</v>
      </c>
      <c r="AM541" s="12">
        <v>74.41776944444445</v>
      </c>
      <c r="AN541" s="12">
        <v>267.6224996786042</v>
      </c>
      <c r="AO541" s="12">
        <v>636.5429861111112</v>
      </c>
      <c r="AP541" s="12"/>
      <c r="AQ541" s="12">
        <v>1457.340861432507</v>
      </c>
      <c r="AR541" s="12">
        <v>2435.924116666667</v>
      </c>
      <c r="BA541" s="28" t="s">
        <v>952</v>
      </c>
      <c r="BB541" s="31">
        <v>5789.90653292</v>
      </c>
      <c r="BE541" s="1"/>
      <c r="BF541" s="1"/>
    </row>
    <row r="542" spans="35:58" ht="19.5" customHeight="1">
      <c r="AI542" s="10" t="s">
        <v>1430</v>
      </c>
      <c r="AJ542" s="10" t="s">
        <v>409</v>
      </c>
      <c r="AK542" s="11" t="s">
        <v>1886</v>
      </c>
      <c r="AL542" s="11" t="s">
        <v>2103</v>
      </c>
      <c r="AM542" s="12">
        <v>30.563639003673096</v>
      </c>
      <c r="AN542" s="12">
        <v>160.9582529614325</v>
      </c>
      <c r="AO542" s="12">
        <v>46.01307229109275</v>
      </c>
      <c r="AP542" s="12"/>
      <c r="AQ542" s="12">
        <v>414.3105231634527</v>
      </c>
      <c r="AR542" s="12">
        <v>651.845487419651</v>
      </c>
      <c r="BA542" s="28" t="s">
        <v>954</v>
      </c>
      <c r="BB542" s="31">
        <v>3309.25512915</v>
      </c>
      <c r="BE542" s="1"/>
      <c r="BF542" s="1"/>
    </row>
    <row r="543" spans="35:58" ht="19.5" customHeight="1">
      <c r="AI543" s="10" t="s">
        <v>1432</v>
      </c>
      <c r="AJ543" s="10" t="s">
        <v>410</v>
      </c>
      <c r="AK543" s="11" t="s">
        <v>1886</v>
      </c>
      <c r="AL543" s="11" t="s">
        <v>2103</v>
      </c>
      <c r="AM543" s="12"/>
      <c r="AN543" s="12">
        <v>57.73478388429753</v>
      </c>
      <c r="AO543" s="12">
        <v>88.56700325987144</v>
      </c>
      <c r="AP543" s="12"/>
      <c r="AQ543" s="12">
        <v>1194.1483563360882</v>
      </c>
      <c r="AR543" s="12">
        <v>1340.450143480257</v>
      </c>
      <c r="BA543" s="28" t="s">
        <v>956</v>
      </c>
      <c r="BB543" s="31">
        <v>3867.38959947</v>
      </c>
      <c r="BE543" s="1"/>
      <c r="BF543" s="1"/>
    </row>
    <row r="544" spans="35:58" ht="19.5" customHeight="1">
      <c r="AI544" s="10" t="s">
        <v>1434</v>
      </c>
      <c r="AJ544" s="10" t="s">
        <v>411</v>
      </c>
      <c r="AK544" s="11" t="s">
        <v>1886</v>
      </c>
      <c r="AL544" s="11" t="s">
        <v>2103</v>
      </c>
      <c r="AM544" s="12"/>
      <c r="AN544" s="12">
        <v>129.30856120293848</v>
      </c>
      <c r="AO544" s="12">
        <v>6.526759389348026</v>
      </c>
      <c r="AP544" s="12"/>
      <c r="AQ544" s="12">
        <v>591.1554324839302</v>
      </c>
      <c r="AR544" s="12">
        <v>726.9907530762167</v>
      </c>
      <c r="BA544" s="28" t="s">
        <v>958</v>
      </c>
      <c r="BB544" s="31">
        <v>5796.90645584</v>
      </c>
      <c r="BE544" s="1"/>
      <c r="BF544" s="1"/>
    </row>
    <row r="545" spans="35:58" ht="19.5" customHeight="1">
      <c r="AI545" s="10" t="s">
        <v>1434</v>
      </c>
      <c r="AJ545" s="10" t="s">
        <v>412</v>
      </c>
      <c r="AK545" s="11" t="s">
        <v>1977</v>
      </c>
      <c r="AL545" s="11" t="s">
        <v>2104</v>
      </c>
      <c r="AM545" s="12"/>
      <c r="AN545" s="12">
        <v>1.4591934343434343</v>
      </c>
      <c r="AO545" s="12"/>
      <c r="AP545" s="12"/>
      <c r="AQ545" s="12">
        <v>74.57953581267218</v>
      </c>
      <c r="AR545" s="12">
        <v>76.03872924701561</v>
      </c>
      <c r="BA545" s="28" t="s">
        <v>960</v>
      </c>
      <c r="BB545" s="31">
        <v>4289.67767913</v>
      </c>
      <c r="BE545" s="1"/>
      <c r="BF545" s="1"/>
    </row>
    <row r="546" spans="35:58" ht="19.5" customHeight="1">
      <c r="AI546" s="10" t="s">
        <v>1436</v>
      </c>
      <c r="AJ546" s="10" t="s">
        <v>1362</v>
      </c>
      <c r="AK546" s="11" t="s">
        <v>1962</v>
      </c>
      <c r="AL546" s="11" t="s">
        <v>2105</v>
      </c>
      <c r="AM546" s="12">
        <v>10.591044605142333</v>
      </c>
      <c r="AN546" s="12">
        <v>112.1727775711662</v>
      </c>
      <c r="AO546" s="12">
        <v>118.62411359044997</v>
      </c>
      <c r="AP546" s="12"/>
      <c r="AQ546" s="12">
        <v>1857.7526678145086</v>
      </c>
      <c r="AR546" s="12">
        <v>2099.140603581267</v>
      </c>
      <c r="BA546" s="28" t="s">
        <v>962</v>
      </c>
      <c r="BB546" s="31">
        <v>112.365806727</v>
      </c>
      <c r="BE546" s="1"/>
      <c r="BF546" s="1"/>
    </row>
    <row r="547" spans="35:58" ht="19.5" customHeight="1">
      <c r="AI547" s="10" t="s">
        <v>1436</v>
      </c>
      <c r="AJ547" s="10" t="s">
        <v>1363</v>
      </c>
      <c r="AK547" s="11" t="s">
        <v>1892</v>
      </c>
      <c r="AL547" s="11" t="s">
        <v>2106</v>
      </c>
      <c r="AM547" s="12">
        <v>8.26890642791552</v>
      </c>
      <c r="AN547" s="12">
        <v>202.59577454086318</v>
      </c>
      <c r="AO547" s="12">
        <v>842.6905297750229</v>
      </c>
      <c r="AP547" s="12"/>
      <c r="AQ547" s="12">
        <v>5133.768948278237</v>
      </c>
      <c r="AR547" s="12">
        <v>6187.324159022039</v>
      </c>
      <c r="BA547" s="28" t="s">
        <v>964</v>
      </c>
      <c r="BB547" s="31">
        <v>13256.9880549</v>
      </c>
      <c r="BE547" s="1"/>
      <c r="BF547" s="1"/>
    </row>
    <row r="548" spans="35:58" ht="19.5" customHeight="1">
      <c r="AI548" s="10" t="s">
        <v>1436</v>
      </c>
      <c r="AJ548" s="10" t="s">
        <v>1364</v>
      </c>
      <c r="AK548" s="11" t="s">
        <v>1895</v>
      </c>
      <c r="AL548" s="11" t="s">
        <v>2107</v>
      </c>
      <c r="AM548" s="12">
        <v>1.9674012855831036E-05</v>
      </c>
      <c r="AN548" s="12">
        <v>240.28512910927455</v>
      </c>
      <c r="AO548" s="12">
        <v>613.4353872589531</v>
      </c>
      <c r="AP548" s="12"/>
      <c r="AQ548" s="12">
        <v>4571.948189554637</v>
      </c>
      <c r="AR548" s="12">
        <v>5425.668725596877</v>
      </c>
      <c r="BA548" s="28" t="s">
        <v>966</v>
      </c>
      <c r="BB548" s="31">
        <v>1098.97300222</v>
      </c>
      <c r="BE548" s="1"/>
      <c r="BF548" s="1"/>
    </row>
    <row r="549" spans="35:58" ht="19.5" customHeight="1">
      <c r="AI549" s="10" t="s">
        <v>1365</v>
      </c>
      <c r="AJ549" s="10" t="e">
        <v>#N/A</v>
      </c>
      <c r="AK549" s="11" t="s">
        <v>1856</v>
      </c>
      <c r="AL549" s="11" t="s">
        <v>431</v>
      </c>
      <c r="AM549" s="12">
        <v>0.0002109504132231405</v>
      </c>
      <c r="AN549" s="12"/>
      <c r="AO549" s="12"/>
      <c r="AP549" s="12"/>
      <c r="AQ549" s="12">
        <v>0.0002640955004591368</v>
      </c>
      <c r="AR549" s="12">
        <v>0.0004750459136822773</v>
      </c>
      <c r="BA549" s="28" t="s">
        <v>968</v>
      </c>
      <c r="BB549" s="31">
        <v>856.218344219</v>
      </c>
      <c r="BE549" s="1"/>
      <c r="BF549" s="1"/>
    </row>
    <row r="550" spans="35:58" ht="19.5" customHeight="1">
      <c r="AI550" s="10" t="s">
        <v>1365</v>
      </c>
      <c r="AJ550" s="10" t="e">
        <v>#N/A</v>
      </c>
      <c r="AK550" s="11" t="s">
        <v>1923</v>
      </c>
      <c r="AL550" s="11" t="s">
        <v>433</v>
      </c>
      <c r="AM550" s="12">
        <v>0.00024387052341597794</v>
      </c>
      <c r="AN550" s="12">
        <v>2.054637281910009E-05</v>
      </c>
      <c r="AO550" s="12">
        <v>0.00014784205693296604</v>
      </c>
      <c r="AP550" s="12"/>
      <c r="AQ550" s="12">
        <v>0.0003645087235996327</v>
      </c>
      <c r="AR550" s="12">
        <v>0.0007767676767676767</v>
      </c>
      <c r="BA550" s="28" t="s">
        <v>970</v>
      </c>
      <c r="BB550" s="31">
        <v>20148.8276871</v>
      </c>
      <c r="BE550" s="1"/>
      <c r="BF550" s="1"/>
    </row>
    <row r="551" spans="35:58" ht="19.5" customHeight="1">
      <c r="AI551" s="10" t="s">
        <v>1366</v>
      </c>
      <c r="AJ551" s="10" t="e">
        <v>#N/A</v>
      </c>
      <c r="AK551" s="11" t="s">
        <v>1921</v>
      </c>
      <c r="AL551" s="11" t="s">
        <v>420</v>
      </c>
      <c r="AM551" s="12">
        <v>0.00035505050505050504</v>
      </c>
      <c r="AN551" s="12"/>
      <c r="AO551" s="12"/>
      <c r="AP551" s="12"/>
      <c r="AQ551" s="12">
        <v>0.00011861799816345271</v>
      </c>
      <c r="AR551" s="12">
        <v>0.00047366850321395776</v>
      </c>
      <c r="BA551" s="28" t="s">
        <v>972</v>
      </c>
      <c r="BB551" s="31">
        <v>15300.2670979</v>
      </c>
      <c r="BE551" s="1"/>
      <c r="BF551" s="1"/>
    </row>
    <row r="552" spans="35:58" ht="19.5" customHeight="1">
      <c r="AI552" s="10" t="s">
        <v>1366</v>
      </c>
      <c r="AJ552" s="10" t="e">
        <v>#N/A</v>
      </c>
      <c r="AK552" s="11" t="s">
        <v>1923</v>
      </c>
      <c r="AL552" s="11" t="s">
        <v>433</v>
      </c>
      <c r="AM552" s="12">
        <v>0.0004076675849403122</v>
      </c>
      <c r="AN552" s="12"/>
      <c r="AO552" s="12">
        <v>0.00015679522497704317</v>
      </c>
      <c r="AP552" s="12"/>
      <c r="AQ552" s="12">
        <v>0.00021584022038567493</v>
      </c>
      <c r="AR552" s="12">
        <v>0.0007803030303030303</v>
      </c>
      <c r="BA552" s="28" t="s">
        <v>974</v>
      </c>
      <c r="BB552" s="31">
        <v>15044.166882</v>
      </c>
      <c r="BE552" s="1"/>
      <c r="BF552" s="1"/>
    </row>
    <row r="553" spans="35:58" ht="19.5" customHeight="1">
      <c r="AI553" s="10" t="s">
        <v>1438</v>
      </c>
      <c r="AJ553" s="10" t="s">
        <v>2237</v>
      </c>
      <c r="AK553" s="11" t="s">
        <v>1927</v>
      </c>
      <c r="AL553" s="11" t="s">
        <v>447</v>
      </c>
      <c r="AM553" s="12"/>
      <c r="AN553" s="12">
        <v>141.53181258034894</v>
      </c>
      <c r="AO553" s="12">
        <v>107.94026822773186</v>
      </c>
      <c r="AP553" s="12"/>
      <c r="AQ553" s="12">
        <v>1817.236524288338</v>
      </c>
      <c r="AR553" s="12">
        <v>2066.708605096419</v>
      </c>
      <c r="BA553" s="28" t="s">
        <v>976</v>
      </c>
      <c r="BB553" s="31">
        <v>6681.69554325</v>
      </c>
      <c r="BE553" s="1"/>
      <c r="BF553" s="1"/>
    </row>
    <row r="554" spans="35:58" ht="19.5" customHeight="1">
      <c r="AI554" s="10" t="s">
        <v>1438</v>
      </c>
      <c r="AJ554" s="10" t="s">
        <v>2238</v>
      </c>
      <c r="AK554" s="11" t="s">
        <v>1926</v>
      </c>
      <c r="AL554" s="11" t="s">
        <v>2079</v>
      </c>
      <c r="AM554" s="12"/>
      <c r="AN554" s="12"/>
      <c r="AO554" s="12"/>
      <c r="AP554" s="12"/>
      <c r="AQ554" s="12">
        <v>192.345910835629</v>
      </c>
      <c r="AR554" s="12">
        <v>192.345910835629</v>
      </c>
      <c r="BA554" s="28" t="s">
        <v>978</v>
      </c>
      <c r="BB554" s="31">
        <v>2404.06136875</v>
      </c>
      <c r="BE554" s="1"/>
      <c r="BF554" s="1"/>
    </row>
    <row r="555" spans="35:58" ht="19.5" customHeight="1">
      <c r="AI555" s="10" t="s">
        <v>1438</v>
      </c>
      <c r="AJ555" s="10" t="s">
        <v>2239</v>
      </c>
      <c r="AK555" s="11" t="s">
        <v>1860</v>
      </c>
      <c r="AL555" s="11" t="s">
        <v>2080</v>
      </c>
      <c r="AM555" s="12"/>
      <c r="AN555" s="12">
        <v>1014.07167587236</v>
      </c>
      <c r="AO555" s="12">
        <v>1322.8612595270893</v>
      </c>
      <c r="AP555" s="12"/>
      <c r="AQ555" s="12">
        <v>13037.242224540863</v>
      </c>
      <c r="AR555" s="12">
        <v>15374.175159940312</v>
      </c>
      <c r="BA555" s="28" t="s">
        <v>980</v>
      </c>
      <c r="BB555" s="31">
        <v>24785.6026987</v>
      </c>
      <c r="BE555" s="1"/>
      <c r="BF555" s="1"/>
    </row>
    <row r="556" spans="35:58" ht="19.5" customHeight="1">
      <c r="AI556" s="10" t="s">
        <v>1440</v>
      </c>
      <c r="AJ556" s="10" t="s">
        <v>1367</v>
      </c>
      <c r="AK556" s="11" t="s">
        <v>1927</v>
      </c>
      <c r="AL556" s="11" t="s">
        <v>447</v>
      </c>
      <c r="AM556" s="12"/>
      <c r="AN556" s="12">
        <v>348.58342311753904</v>
      </c>
      <c r="AO556" s="12">
        <v>429.5685205463728</v>
      </c>
      <c r="AP556" s="12"/>
      <c r="AQ556" s="12">
        <v>5562.993212029385</v>
      </c>
      <c r="AR556" s="12">
        <v>6341.145155693297</v>
      </c>
      <c r="BA556" s="28" t="s">
        <v>982</v>
      </c>
      <c r="BB556" s="31">
        <v>15539.2301768</v>
      </c>
      <c r="BE556" s="1"/>
      <c r="BF556" s="1"/>
    </row>
    <row r="557" spans="35:58" ht="19.5" customHeight="1">
      <c r="AI557" s="10" t="s">
        <v>1440</v>
      </c>
      <c r="AJ557" s="10" t="s">
        <v>1368</v>
      </c>
      <c r="AK557" s="11" t="s">
        <v>1926</v>
      </c>
      <c r="AL557" s="11" t="s">
        <v>2079</v>
      </c>
      <c r="AM557" s="12"/>
      <c r="AN557" s="12">
        <v>195.93142614784207</v>
      </c>
      <c r="AO557" s="12">
        <v>242.66796882460972</v>
      </c>
      <c r="AP557" s="12"/>
      <c r="AQ557" s="12">
        <v>6450.594508677686</v>
      </c>
      <c r="AR557" s="12">
        <v>6889.193903650137</v>
      </c>
      <c r="BA557" s="28" t="s">
        <v>984</v>
      </c>
      <c r="BB557" s="31">
        <v>11941.7041278</v>
      </c>
      <c r="BE557" s="1"/>
      <c r="BF557" s="1"/>
    </row>
    <row r="558" spans="35:58" ht="19.5" customHeight="1">
      <c r="AI558" s="10" t="s">
        <v>1440</v>
      </c>
      <c r="AJ558" s="10" t="s">
        <v>1369</v>
      </c>
      <c r="AK558" s="11" t="s">
        <v>1860</v>
      </c>
      <c r="AL558" s="11" t="s">
        <v>2080</v>
      </c>
      <c r="AM558" s="12"/>
      <c r="AN558" s="12"/>
      <c r="AO558" s="12">
        <v>0.027474954086317723</v>
      </c>
      <c r="AP558" s="12"/>
      <c r="AQ558" s="12">
        <v>49.506924494949494</v>
      </c>
      <c r="AR558" s="12">
        <v>49.53439944903581</v>
      </c>
      <c r="BA558" s="28" t="s">
        <v>986</v>
      </c>
      <c r="BB558" s="31">
        <v>12759.1713565</v>
      </c>
      <c r="BE558" s="1"/>
      <c r="BF558" s="1"/>
    </row>
    <row r="559" spans="35:58" ht="19.5" customHeight="1">
      <c r="AI559" s="10" t="s">
        <v>1442</v>
      </c>
      <c r="AJ559" s="10" t="s">
        <v>1370</v>
      </c>
      <c r="AK559" s="11" t="s">
        <v>1926</v>
      </c>
      <c r="AL559" s="11" t="s">
        <v>2079</v>
      </c>
      <c r="AM559" s="12"/>
      <c r="AN559" s="12">
        <v>10.101219260789716</v>
      </c>
      <c r="AO559" s="12">
        <v>20.037569214876033</v>
      </c>
      <c r="AP559" s="12"/>
      <c r="AQ559" s="12">
        <v>565.4592140955004</v>
      </c>
      <c r="AR559" s="12">
        <v>595.5980025711661</v>
      </c>
      <c r="BA559" s="28" t="s">
        <v>988</v>
      </c>
      <c r="BB559" s="31">
        <v>16021.7478006</v>
      </c>
      <c r="BE559" s="1"/>
      <c r="BF559" s="1"/>
    </row>
    <row r="560" spans="35:58" ht="19.5" customHeight="1">
      <c r="AI560" s="10" t="s">
        <v>1444</v>
      </c>
      <c r="AJ560" s="10" t="s">
        <v>1371</v>
      </c>
      <c r="AK560" s="11" t="s">
        <v>1853</v>
      </c>
      <c r="AL560" s="11" t="s">
        <v>446</v>
      </c>
      <c r="AM560" s="12"/>
      <c r="AN560" s="12">
        <v>69.20273257575758</v>
      </c>
      <c r="AO560" s="12">
        <v>10.173178397612489</v>
      </c>
      <c r="AP560" s="12"/>
      <c r="AQ560" s="12">
        <v>526.8827707759413</v>
      </c>
      <c r="AR560" s="12">
        <v>606.2586817493113</v>
      </c>
      <c r="BA560" s="28" t="s">
        <v>990</v>
      </c>
      <c r="BB560" s="31">
        <v>7700.79491436</v>
      </c>
      <c r="BE560" s="1"/>
      <c r="BF560" s="1"/>
    </row>
    <row r="561" spans="35:58" ht="19.5" customHeight="1">
      <c r="AI561" s="10" t="s">
        <v>1444</v>
      </c>
      <c r="AJ561" s="10" t="s">
        <v>1372</v>
      </c>
      <c r="AK561" s="11" t="s">
        <v>1929</v>
      </c>
      <c r="AL561" s="11" t="s">
        <v>450</v>
      </c>
      <c r="AM561" s="12"/>
      <c r="AN561" s="12"/>
      <c r="AO561" s="12"/>
      <c r="AP561" s="12"/>
      <c r="AQ561" s="12">
        <v>14.78812481634527</v>
      </c>
      <c r="AR561" s="12">
        <v>14.78812481634527</v>
      </c>
      <c r="BA561" s="28" t="s">
        <v>992</v>
      </c>
      <c r="BB561" s="31">
        <v>4683.37458635</v>
      </c>
      <c r="BE561" s="1"/>
      <c r="BF561" s="1"/>
    </row>
    <row r="562" spans="35:58" ht="19.5" customHeight="1">
      <c r="AI562" s="10" t="s">
        <v>1446</v>
      </c>
      <c r="AJ562" s="10" t="s">
        <v>1373</v>
      </c>
      <c r="AK562" s="11" t="s">
        <v>1853</v>
      </c>
      <c r="AL562" s="11" t="s">
        <v>446</v>
      </c>
      <c r="AM562" s="12"/>
      <c r="AN562" s="12">
        <v>1.2956610192837466</v>
      </c>
      <c r="AO562" s="12">
        <v>19.66442676767677</v>
      </c>
      <c r="AP562" s="12"/>
      <c r="AQ562" s="12">
        <v>127.49482757116621</v>
      </c>
      <c r="AR562" s="12">
        <v>148.45491535812673</v>
      </c>
      <c r="BA562" s="28" t="s">
        <v>994</v>
      </c>
      <c r="BB562" s="31">
        <v>18877.2364221</v>
      </c>
      <c r="BE562" s="1"/>
      <c r="BF562" s="1"/>
    </row>
    <row r="563" spans="35:58" ht="19.5" customHeight="1">
      <c r="AI563" s="10" t="s">
        <v>1446</v>
      </c>
      <c r="AJ563" s="10" t="s">
        <v>1374</v>
      </c>
      <c r="AK563" s="11" t="s">
        <v>1927</v>
      </c>
      <c r="AL563" s="11" t="s">
        <v>447</v>
      </c>
      <c r="AM563" s="12">
        <v>65.18258218549127</v>
      </c>
      <c r="AN563" s="12"/>
      <c r="AO563" s="12">
        <v>124.81166910009182</v>
      </c>
      <c r="AP563" s="12"/>
      <c r="AQ563" s="12">
        <v>578.6754887970615</v>
      </c>
      <c r="AR563" s="12">
        <v>768.6697400826446</v>
      </c>
      <c r="BA563" s="28" t="s">
        <v>996</v>
      </c>
      <c r="BB563" s="31">
        <v>3940.12938191</v>
      </c>
      <c r="BE563" s="1"/>
      <c r="BF563" s="1"/>
    </row>
    <row r="564" spans="35:58" ht="19.5" customHeight="1">
      <c r="AI564" s="10" t="s">
        <v>1448</v>
      </c>
      <c r="AJ564" s="10" t="s">
        <v>1375</v>
      </c>
      <c r="AK564" s="11" t="s">
        <v>1853</v>
      </c>
      <c r="AL564" s="11" t="s">
        <v>446</v>
      </c>
      <c r="AM564" s="12">
        <v>21.642075711662073</v>
      </c>
      <c r="AN564" s="12">
        <v>102.37105181359046</v>
      </c>
      <c r="AO564" s="12">
        <v>114.08616593204776</v>
      </c>
      <c r="AP564" s="12"/>
      <c r="AQ564" s="12">
        <v>1310.5451263544537</v>
      </c>
      <c r="AR564" s="12">
        <v>1548.644419811754</v>
      </c>
      <c r="BA564" s="28" t="s">
        <v>998</v>
      </c>
      <c r="BB564" s="31">
        <v>2106.60507342</v>
      </c>
      <c r="BE564" s="1"/>
      <c r="BF564" s="1"/>
    </row>
    <row r="565" spans="35:58" ht="19.5" customHeight="1">
      <c r="AI565" s="10" t="s">
        <v>1448</v>
      </c>
      <c r="AJ565" s="10" t="s">
        <v>1376</v>
      </c>
      <c r="AK565" s="11" t="s">
        <v>1927</v>
      </c>
      <c r="AL565" s="11" t="s">
        <v>447</v>
      </c>
      <c r="AM565" s="12">
        <v>191.83123964646464</v>
      </c>
      <c r="AN565" s="12">
        <v>1455.864988429752</v>
      </c>
      <c r="AO565" s="12">
        <v>3567.560569214876</v>
      </c>
      <c r="AP565" s="12"/>
      <c r="AQ565" s="12">
        <v>9788.048364853077</v>
      </c>
      <c r="AR565" s="12">
        <v>15003.30516214417</v>
      </c>
      <c r="BA565" s="28" t="s">
        <v>1000</v>
      </c>
      <c r="BB565" s="31">
        <v>8765.57981189</v>
      </c>
      <c r="BE565" s="1"/>
      <c r="BF565" s="1"/>
    </row>
    <row r="566" spans="35:58" ht="19.5" customHeight="1">
      <c r="AI566" s="10" t="s">
        <v>1448</v>
      </c>
      <c r="AJ566" s="10" t="s">
        <v>1377</v>
      </c>
      <c r="AK566" s="11" t="s">
        <v>1931</v>
      </c>
      <c r="AL566" s="11" t="s">
        <v>449</v>
      </c>
      <c r="AM566" s="12"/>
      <c r="AN566" s="12">
        <v>1.775405142332415</v>
      </c>
      <c r="AO566" s="12"/>
      <c r="AP566" s="12"/>
      <c r="AQ566" s="12">
        <v>148.24002764003674</v>
      </c>
      <c r="AR566" s="12">
        <v>150.01543278236915</v>
      </c>
      <c r="BA566" s="28" t="s">
        <v>1002</v>
      </c>
      <c r="BB566" s="31">
        <v>1254.02640633</v>
      </c>
      <c r="BE566" s="1"/>
      <c r="BF566" s="1"/>
    </row>
    <row r="567" spans="35:58" ht="19.5" customHeight="1">
      <c r="AI567" s="10" t="s">
        <v>1448</v>
      </c>
      <c r="AJ567" s="10" t="s">
        <v>1378</v>
      </c>
      <c r="AK567" s="11" t="s">
        <v>1929</v>
      </c>
      <c r="AL567" s="11" t="s">
        <v>450</v>
      </c>
      <c r="AM567" s="12">
        <v>27.56731457759412</v>
      </c>
      <c r="AN567" s="12">
        <v>474.305359251607</v>
      </c>
      <c r="AO567" s="12">
        <v>106.36680192837466</v>
      </c>
      <c r="AP567" s="12"/>
      <c r="AQ567" s="12">
        <v>4564.380933080808</v>
      </c>
      <c r="AR567" s="12">
        <v>5172.620408838384</v>
      </c>
      <c r="BA567" s="28" t="s">
        <v>1004</v>
      </c>
      <c r="BB567" s="31">
        <v>11397.8977097</v>
      </c>
      <c r="BE567" s="1"/>
      <c r="BF567" s="1"/>
    </row>
    <row r="568" spans="35:58" ht="19.5" customHeight="1">
      <c r="AI568" s="10" t="s">
        <v>1450</v>
      </c>
      <c r="AJ568" s="10" t="s">
        <v>1379</v>
      </c>
      <c r="AK568" s="11" t="s">
        <v>1865</v>
      </c>
      <c r="AL568" s="11" t="s">
        <v>448</v>
      </c>
      <c r="AM568" s="12"/>
      <c r="AN568" s="12"/>
      <c r="AO568" s="12">
        <v>736.9647686868688</v>
      </c>
      <c r="AP568" s="12"/>
      <c r="AQ568" s="12">
        <v>4267.6252436639115</v>
      </c>
      <c r="AR568" s="12">
        <v>5004.59001235078</v>
      </c>
      <c r="BA568" s="28" t="s">
        <v>1006</v>
      </c>
      <c r="BB568" s="31">
        <v>17793.8674186</v>
      </c>
      <c r="BE568" s="1"/>
      <c r="BF568" s="1"/>
    </row>
    <row r="569" spans="35:58" ht="19.5" customHeight="1">
      <c r="AI569" s="10" t="s">
        <v>1450</v>
      </c>
      <c r="AJ569" s="10" t="s">
        <v>1380</v>
      </c>
      <c r="AK569" s="11" t="s">
        <v>1861</v>
      </c>
      <c r="AL569" s="11" t="s">
        <v>2081</v>
      </c>
      <c r="AM569" s="12"/>
      <c r="AN569" s="12">
        <v>678.6257069100092</v>
      </c>
      <c r="AO569" s="12">
        <v>1227.481078466483</v>
      </c>
      <c r="AP569" s="12"/>
      <c r="AQ569" s="12">
        <v>12020.449965794307</v>
      </c>
      <c r="AR569" s="12">
        <v>13926.5567511708</v>
      </c>
      <c r="BE569" s="1"/>
      <c r="BF569" s="1"/>
    </row>
    <row r="570" spans="35:58" ht="19.5" customHeight="1">
      <c r="AI570" s="10" t="s">
        <v>1450</v>
      </c>
      <c r="AJ570" s="10" t="s">
        <v>1381</v>
      </c>
      <c r="AK570" s="11" t="s">
        <v>1870</v>
      </c>
      <c r="AL570" s="11" t="s">
        <v>2082</v>
      </c>
      <c r="AM570" s="12"/>
      <c r="AN570" s="12">
        <v>12.842094398530762</v>
      </c>
      <c r="AO570" s="12">
        <v>48.10692520661157</v>
      </c>
      <c r="AP570" s="12"/>
      <c r="AQ570" s="12">
        <v>4461.009304499541</v>
      </c>
      <c r="AR570" s="12">
        <v>4521.958324104683</v>
      </c>
      <c r="BE570" s="1"/>
      <c r="BF570" s="1"/>
    </row>
    <row r="571" spans="35:58" ht="19.5" customHeight="1">
      <c r="AI571" s="10" t="s">
        <v>1452</v>
      </c>
      <c r="AJ571" s="10" t="s">
        <v>1382</v>
      </c>
      <c r="AK571" s="11" t="s">
        <v>1865</v>
      </c>
      <c r="AL571" s="11" t="s">
        <v>448</v>
      </c>
      <c r="AM571" s="12">
        <v>8.988198415977962</v>
      </c>
      <c r="AN571" s="12">
        <v>55.761964416896234</v>
      </c>
      <c r="AO571" s="12">
        <v>1156.4576755050505</v>
      </c>
      <c r="AP571" s="12"/>
      <c r="AQ571" s="12">
        <v>11865.148922543618</v>
      </c>
      <c r="AR571" s="12">
        <v>13086.356760881543</v>
      </c>
      <c r="BE571" s="1"/>
      <c r="BF571" s="1"/>
    </row>
    <row r="572" spans="35:58" ht="19.5" customHeight="1">
      <c r="AI572" s="10" t="s">
        <v>1452</v>
      </c>
      <c r="AJ572" s="10" t="s">
        <v>1383</v>
      </c>
      <c r="AK572" s="11" t="s">
        <v>1931</v>
      </c>
      <c r="AL572" s="11" t="s">
        <v>449</v>
      </c>
      <c r="AM572" s="12"/>
      <c r="AN572" s="12"/>
      <c r="AO572" s="12">
        <v>0.2597731404958678</v>
      </c>
      <c r="AP572" s="12"/>
      <c r="AQ572" s="12">
        <v>5.242128833792471</v>
      </c>
      <c r="AR572" s="12">
        <v>5.501901974288338</v>
      </c>
      <c r="BE572" s="1"/>
      <c r="BF572" s="1"/>
    </row>
    <row r="573" spans="35:58" ht="19.5" customHeight="1">
      <c r="AI573" s="10" t="s">
        <v>1452</v>
      </c>
      <c r="AJ573" s="10" t="s">
        <v>1384</v>
      </c>
      <c r="AK573" s="11" t="s">
        <v>1866</v>
      </c>
      <c r="AL573" s="11" t="s">
        <v>454</v>
      </c>
      <c r="AM573" s="12"/>
      <c r="AN573" s="12">
        <v>90.16588207070707</v>
      </c>
      <c r="AO573" s="12">
        <v>905.6522657713498</v>
      </c>
      <c r="AP573" s="12">
        <v>1.3039485766758493E-05</v>
      </c>
      <c r="AQ573" s="12">
        <v>2531.226422359963</v>
      </c>
      <c r="AR573" s="12">
        <v>3527.0445832415057</v>
      </c>
      <c r="BE573" s="1"/>
      <c r="BF573" s="1"/>
    </row>
    <row r="574" spans="35:58" ht="19.5" customHeight="1">
      <c r="AI574" s="10" t="s">
        <v>1452</v>
      </c>
      <c r="AJ574" s="10" t="s">
        <v>1385</v>
      </c>
      <c r="AK574" s="11" t="s">
        <v>1862</v>
      </c>
      <c r="AL574" s="11" t="s">
        <v>456</v>
      </c>
      <c r="AM574" s="12"/>
      <c r="AN574" s="12">
        <v>8.473127203856748</v>
      </c>
      <c r="AO574" s="12">
        <v>314.4723358815427</v>
      </c>
      <c r="AP574" s="12">
        <v>6.843434343434343E-05</v>
      </c>
      <c r="AQ574" s="12">
        <v>610.6934727731864</v>
      </c>
      <c r="AR574" s="12">
        <v>933.6390042929293</v>
      </c>
      <c r="BE574" s="1"/>
      <c r="BF574" s="1"/>
    </row>
    <row r="575" spans="35:58" ht="19.5" customHeight="1">
      <c r="AI575" s="10" t="s">
        <v>1452</v>
      </c>
      <c r="AJ575" s="10" t="s">
        <v>1386</v>
      </c>
      <c r="AK575" s="11" t="s">
        <v>1870</v>
      </c>
      <c r="AL575" s="11" t="s">
        <v>2082</v>
      </c>
      <c r="AM575" s="12"/>
      <c r="AN575" s="12">
        <v>6.805504247015611</v>
      </c>
      <c r="AO575" s="12"/>
      <c r="AP575" s="12"/>
      <c r="AQ575" s="12">
        <v>768.301291322314</v>
      </c>
      <c r="AR575" s="12">
        <v>775.1067955693296</v>
      </c>
      <c r="BE575" s="1"/>
      <c r="BF575" s="1"/>
    </row>
    <row r="576" spans="35:58" ht="19.5" customHeight="1">
      <c r="AI576" s="10" t="s">
        <v>1454</v>
      </c>
      <c r="AJ576" s="10" t="s">
        <v>1387</v>
      </c>
      <c r="AK576" s="11" t="s">
        <v>1927</v>
      </c>
      <c r="AL576" s="11" t="s">
        <v>447</v>
      </c>
      <c r="AM576" s="12"/>
      <c r="AN576" s="12"/>
      <c r="AO576" s="12">
        <v>13.761205624426077</v>
      </c>
      <c r="AP576" s="12"/>
      <c r="AQ576" s="12">
        <v>572.8258555785125</v>
      </c>
      <c r="AR576" s="12">
        <v>586.5870612029386</v>
      </c>
      <c r="BE576" s="1"/>
      <c r="BF576" s="1"/>
    </row>
    <row r="577" spans="35:58" ht="19.5" customHeight="1">
      <c r="AI577" s="10" t="s">
        <v>1454</v>
      </c>
      <c r="AJ577" s="10" t="s">
        <v>1388</v>
      </c>
      <c r="AK577" s="11" t="s">
        <v>1865</v>
      </c>
      <c r="AL577" s="11" t="s">
        <v>448</v>
      </c>
      <c r="AM577" s="12"/>
      <c r="AN577" s="12"/>
      <c r="AO577" s="12">
        <v>0.3530753673094582</v>
      </c>
      <c r="AP577" s="12"/>
      <c r="AQ577" s="12">
        <v>104.17566384297521</v>
      </c>
      <c r="AR577" s="12">
        <v>104.52873921028467</v>
      </c>
      <c r="BE577" s="1"/>
      <c r="BF577" s="1"/>
    </row>
    <row r="578" spans="35:58" ht="19.5" customHeight="1">
      <c r="AI578" s="10" t="s">
        <v>1456</v>
      </c>
      <c r="AJ578" s="10" t="s">
        <v>1389</v>
      </c>
      <c r="AK578" s="11" t="s">
        <v>1927</v>
      </c>
      <c r="AL578" s="11" t="s">
        <v>447</v>
      </c>
      <c r="AM578" s="12"/>
      <c r="AN578" s="12">
        <v>407.287646671258</v>
      </c>
      <c r="AO578" s="12">
        <v>634.6163534205693</v>
      </c>
      <c r="AP578" s="12"/>
      <c r="AQ578" s="12">
        <v>8123.40763379247</v>
      </c>
      <c r="AR578" s="12">
        <v>9165.311633884297</v>
      </c>
      <c r="BE578" s="1"/>
      <c r="BF578" s="1"/>
    </row>
    <row r="579" spans="35:58" ht="19.5" customHeight="1">
      <c r="AI579" s="10" t="s">
        <v>1456</v>
      </c>
      <c r="AJ579" s="10" t="s">
        <v>1390</v>
      </c>
      <c r="AK579" s="11" t="s">
        <v>1860</v>
      </c>
      <c r="AL579" s="11" t="s">
        <v>2080</v>
      </c>
      <c r="AM579" s="12"/>
      <c r="AN579" s="12"/>
      <c r="AO579" s="12"/>
      <c r="AP579" s="12"/>
      <c r="AQ579" s="12">
        <v>46.35275185950413</v>
      </c>
      <c r="AR579" s="12">
        <v>46.35275185950413</v>
      </c>
      <c r="BE579" s="1"/>
      <c r="BF579" s="1"/>
    </row>
    <row r="580" spans="35:58" ht="19.5" customHeight="1">
      <c r="AI580" s="10" t="s">
        <v>1456</v>
      </c>
      <c r="AJ580" s="10" t="s">
        <v>1391</v>
      </c>
      <c r="AK580" s="11" t="s">
        <v>1861</v>
      </c>
      <c r="AL580" s="11" t="s">
        <v>2081</v>
      </c>
      <c r="AM580" s="12"/>
      <c r="AN580" s="12">
        <v>689.9457242653812</v>
      </c>
      <c r="AO580" s="12">
        <v>679.5735921258035</v>
      </c>
      <c r="AP580" s="12"/>
      <c r="AQ580" s="12">
        <v>4131.2878942607895</v>
      </c>
      <c r="AR580" s="12">
        <v>5500.807210651974</v>
      </c>
      <c r="BE580" s="1"/>
      <c r="BF580" s="1"/>
    </row>
    <row r="581" spans="35:58" ht="19.5" customHeight="1">
      <c r="AI581" s="10" t="s">
        <v>1458</v>
      </c>
      <c r="AJ581" s="10" t="s">
        <v>1392</v>
      </c>
      <c r="AK581" s="11" t="s">
        <v>1860</v>
      </c>
      <c r="AL581" s="11" t="s">
        <v>2080</v>
      </c>
      <c r="AM581" s="12"/>
      <c r="AN581" s="12">
        <v>72.4501645087236</v>
      </c>
      <c r="AO581" s="12">
        <v>97.63132093663911</v>
      </c>
      <c r="AP581" s="12"/>
      <c r="AQ581" s="12">
        <v>533.9440105831037</v>
      </c>
      <c r="AR581" s="12">
        <v>704.0254960284665</v>
      </c>
      <c r="BE581" s="1"/>
      <c r="BF581" s="1"/>
    </row>
    <row r="582" spans="35:58" ht="19.5" customHeight="1">
      <c r="AI582" s="10" t="s">
        <v>1460</v>
      </c>
      <c r="AJ582" s="10" t="s">
        <v>1393</v>
      </c>
      <c r="AK582" s="11" t="s">
        <v>1927</v>
      </c>
      <c r="AL582" s="11" t="s">
        <v>447</v>
      </c>
      <c r="AM582" s="12"/>
      <c r="AN582" s="12">
        <v>51.86917775482093</v>
      </c>
      <c r="AO582" s="12">
        <v>83.64556710284664</v>
      </c>
      <c r="AP582" s="12"/>
      <c r="AQ582" s="12">
        <v>865.5655061753903</v>
      </c>
      <c r="AR582" s="12">
        <v>1001.0802510330578</v>
      </c>
      <c r="BE582" s="1"/>
      <c r="BF582" s="1"/>
    </row>
    <row r="583" spans="35:58" ht="19.5" customHeight="1">
      <c r="AI583" s="10" t="s">
        <v>1460</v>
      </c>
      <c r="AJ583" s="10" t="s">
        <v>1394</v>
      </c>
      <c r="AK583" s="11" t="s">
        <v>1926</v>
      </c>
      <c r="AL583" s="11" t="s">
        <v>2079</v>
      </c>
      <c r="AM583" s="12"/>
      <c r="AN583" s="12"/>
      <c r="AO583" s="12"/>
      <c r="AP583" s="12"/>
      <c r="AQ583" s="12">
        <v>0.9241983011937558</v>
      </c>
      <c r="AR583" s="12">
        <v>0.9241983011937558</v>
      </c>
      <c r="BE583" s="1"/>
      <c r="BF583" s="1"/>
    </row>
    <row r="584" spans="35:58" ht="19.5" customHeight="1">
      <c r="AI584" s="10" t="s">
        <v>1462</v>
      </c>
      <c r="AJ584" s="10" t="s">
        <v>1395</v>
      </c>
      <c r="AK584" s="11" t="s">
        <v>1927</v>
      </c>
      <c r="AL584" s="11" t="s">
        <v>447</v>
      </c>
      <c r="AM584" s="12"/>
      <c r="AN584" s="12"/>
      <c r="AO584" s="12">
        <v>15.066610192837466</v>
      </c>
      <c r="AP584" s="12"/>
      <c r="AQ584" s="12">
        <v>92.55527412764003</v>
      </c>
      <c r="AR584" s="12">
        <v>107.6218843204775</v>
      </c>
      <c r="BE584" s="1"/>
      <c r="BF584" s="1"/>
    </row>
    <row r="585" spans="35:58" ht="19.5" customHeight="1">
      <c r="AI585" s="10" t="s">
        <v>1462</v>
      </c>
      <c r="AJ585" s="10" t="s">
        <v>1396</v>
      </c>
      <c r="AK585" s="11" t="s">
        <v>1926</v>
      </c>
      <c r="AL585" s="11" t="s">
        <v>2079</v>
      </c>
      <c r="AM585" s="12"/>
      <c r="AN585" s="12">
        <v>31.577578351698808</v>
      </c>
      <c r="AO585" s="12">
        <v>45.51825679522498</v>
      </c>
      <c r="AP585" s="12"/>
      <c r="AQ585" s="12">
        <v>798.0906566115701</v>
      </c>
      <c r="AR585" s="12">
        <v>875.186491758494</v>
      </c>
      <c r="BE585" s="1"/>
      <c r="BF585" s="1"/>
    </row>
    <row r="586" spans="35:58" ht="19.5" customHeight="1">
      <c r="AI586" s="10" t="s">
        <v>1464</v>
      </c>
      <c r="AJ586" s="10" t="s">
        <v>1397</v>
      </c>
      <c r="AK586" s="11" t="s">
        <v>1853</v>
      </c>
      <c r="AL586" s="11" t="s">
        <v>446</v>
      </c>
      <c r="AM586" s="12">
        <v>98.15655883838383</v>
      </c>
      <c r="AN586" s="12">
        <v>83.25628776400367</v>
      </c>
      <c r="AO586" s="12">
        <v>91.61454348025711</v>
      </c>
      <c r="AP586" s="12"/>
      <c r="AQ586" s="12">
        <v>1186.004698829201</v>
      </c>
      <c r="AR586" s="12">
        <v>1459.0320889118457</v>
      </c>
      <c r="BE586" s="1"/>
      <c r="BF586" s="1"/>
    </row>
    <row r="587" spans="35:58" ht="19.5" customHeight="1">
      <c r="AI587" s="10" t="s">
        <v>1464</v>
      </c>
      <c r="AJ587" s="10" t="s">
        <v>1398</v>
      </c>
      <c r="AK587" s="11" t="s">
        <v>1927</v>
      </c>
      <c r="AL587" s="11" t="s">
        <v>447</v>
      </c>
      <c r="AM587" s="12"/>
      <c r="AN587" s="12"/>
      <c r="AO587" s="12">
        <v>6.109073278236915</v>
      </c>
      <c r="AP587" s="12"/>
      <c r="AQ587" s="12">
        <v>99.28812846648302</v>
      </c>
      <c r="AR587" s="12">
        <v>105.39720174471994</v>
      </c>
      <c r="BE587" s="1"/>
      <c r="BF587" s="1"/>
    </row>
    <row r="588" spans="35:58" ht="19.5" customHeight="1">
      <c r="AI588" s="10" t="s">
        <v>1466</v>
      </c>
      <c r="AJ588" s="10" t="s">
        <v>1399</v>
      </c>
      <c r="AK588" s="11" t="s">
        <v>1926</v>
      </c>
      <c r="AL588" s="11" t="s">
        <v>2079</v>
      </c>
      <c r="AM588" s="12"/>
      <c r="AN588" s="12">
        <v>108.13135468319558</v>
      </c>
      <c r="AO588" s="12">
        <v>175.64320087235998</v>
      </c>
      <c r="AP588" s="12"/>
      <c r="AQ588" s="12">
        <v>2986.876555371901</v>
      </c>
      <c r="AR588" s="12">
        <v>3270.6511109274566</v>
      </c>
      <c r="BE588" s="1"/>
      <c r="BF588" s="1"/>
    </row>
    <row r="589" spans="35:58" ht="19.5" customHeight="1">
      <c r="AI589" s="10" t="s">
        <v>1466</v>
      </c>
      <c r="AJ589" s="10" t="s">
        <v>1400</v>
      </c>
      <c r="AK589" s="11" t="s">
        <v>1860</v>
      </c>
      <c r="AL589" s="11" t="s">
        <v>2080</v>
      </c>
      <c r="AM589" s="12"/>
      <c r="AN589" s="12">
        <v>270.0891597566575</v>
      </c>
      <c r="AO589" s="12">
        <v>928.6485483700642</v>
      </c>
      <c r="AP589" s="12"/>
      <c r="AQ589" s="12">
        <v>10667.009700826447</v>
      </c>
      <c r="AR589" s="12">
        <v>11865.74740895317</v>
      </c>
      <c r="BE589" s="1"/>
      <c r="BF589" s="1"/>
    </row>
    <row r="590" spans="35:58" ht="19.5" customHeight="1">
      <c r="AI590" s="10" t="s">
        <v>1468</v>
      </c>
      <c r="AJ590" s="10" t="s">
        <v>1401</v>
      </c>
      <c r="AK590" s="11" t="s">
        <v>1860</v>
      </c>
      <c r="AL590" s="11" t="s">
        <v>2080</v>
      </c>
      <c r="AM590" s="12"/>
      <c r="AN590" s="12">
        <v>117.93627706611571</v>
      </c>
      <c r="AO590" s="12">
        <v>743.2844305325987</v>
      </c>
      <c r="AP590" s="12"/>
      <c r="AQ590" s="12">
        <v>9640.394974380166</v>
      </c>
      <c r="AR590" s="12">
        <v>10501.615681978881</v>
      </c>
      <c r="BE590" s="1"/>
      <c r="BF590" s="1"/>
    </row>
    <row r="591" spans="35:58" ht="19.5" customHeight="1">
      <c r="AI591" s="10" t="s">
        <v>1468</v>
      </c>
      <c r="AJ591" s="10" t="s">
        <v>1402</v>
      </c>
      <c r="AK591" s="11" t="s">
        <v>1861</v>
      </c>
      <c r="AL591" s="11" t="s">
        <v>2081</v>
      </c>
      <c r="AM591" s="12"/>
      <c r="AN591" s="12">
        <v>1032.0380315197428</v>
      </c>
      <c r="AO591" s="12">
        <v>3251.6028814508722</v>
      </c>
      <c r="AP591" s="12"/>
      <c r="AQ591" s="12">
        <v>7743.7158721533515</v>
      </c>
      <c r="AR591" s="12">
        <v>12027.356785123968</v>
      </c>
      <c r="BE591" s="1"/>
      <c r="BF591" s="1"/>
    </row>
    <row r="592" spans="35:58" ht="19.5" customHeight="1">
      <c r="AI592" s="10" t="s">
        <v>1470</v>
      </c>
      <c r="AJ592" s="10" t="s">
        <v>1403</v>
      </c>
      <c r="AK592" s="11" t="s">
        <v>1870</v>
      </c>
      <c r="AL592" s="11" t="s">
        <v>2082</v>
      </c>
      <c r="AM592" s="12"/>
      <c r="AN592" s="12"/>
      <c r="AO592" s="12">
        <v>43.403183103764924</v>
      </c>
      <c r="AP592" s="12"/>
      <c r="AQ592" s="12">
        <v>666.731889876033</v>
      </c>
      <c r="AR592" s="12">
        <v>710.135072979798</v>
      </c>
      <c r="BE592" s="1"/>
      <c r="BF592" s="1"/>
    </row>
    <row r="593" spans="35:58" ht="19.5" customHeight="1">
      <c r="AI593" s="10" t="s">
        <v>1472</v>
      </c>
      <c r="AJ593" s="10" t="s">
        <v>1404</v>
      </c>
      <c r="AK593" s="11" t="s">
        <v>1929</v>
      </c>
      <c r="AL593" s="11" t="s">
        <v>450</v>
      </c>
      <c r="AM593" s="12"/>
      <c r="AN593" s="12">
        <v>0.00011315426997245179</v>
      </c>
      <c r="AO593" s="12">
        <v>69.56711186868687</v>
      </c>
      <c r="AP593" s="12"/>
      <c r="AQ593" s="12">
        <v>466.74843739669416</v>
      </c>
      <c r="AR593" s="12">
        <v>536.315662419651</v>
      </c>
      <c r="BE593" s="1"/>
      <c r="BF593" s="1"/>
    </row>
    <row r="594" spans="35:58" ht="19.5" customHeight="1">
      <c r="AI594" s="10" t="s">
        <v>1474</v>
      </c>
      <c r="AJ594" s="10" t="s">
        <v>1405</v>
      </c>
      <c r="AK594" s="11" t="s">
        <v>1853</v>
      </c>
      <c r="AL594" s="11" t="s">
        <v>446</v>
      </c>
      <c r="AM594" s="12"/>
      <c r="AN594" s="12">
        <v>280.4021142102847</v>
      </c>
      <c r="AO594" s="12">
        <v>103.15791650596879</v>
      </c>
      <c r="AP594" s="12"/>
      <c r="AQ594" s="12">
        <v>5717.207517906336</v>
      </c>
      <c r="AR594" s="12">
        <v>6100.767548622589</v>
      </c>
      <c r="BE594" s="1"/>
      <c r="BF594" s="1"/>
    </row>
    <row r="595" spans="35:58" ht="19.5" customHeight="1">
      <c r="AI595" s="10" t="s">
        <v>1474</v>
      </c>
      <c r="AJ595" s="10" t="s">
        <v>1406</v>
      </c>
      <c r="AK595" s="11" t="s">
        <v>1927</v>
      </c>
      <c r="AL595" s="11" t="s">
        <v>447</v>
      </c>
      <c r="AM595" s="12"/>
      <c r="AN595" s="12">
        <v>411.07857803030305</v>
      </c>
      <c r="AO595" s="12">
        <v>945.9687964187328</v>
      </c>
      <c r="AP595" s="12"/>
      <c r="AQ595" s="12">
        <v>7940.901559550046</v>
      </c>
      <c r="AR595" s="12">
        <v>9297.948933999081</v>
      </c>
      <c r="BE595" s="1"/>
      <c r="BF595" s="1"/>
    </row>
    <row r="596" spans="35:58" ht="19.5" customHeight="1">
      <c r="AI596" s="10" t="s">
        <v>1474</v>
      </c>
      <c r="AJ596" s="10" t="s">
        <v>1407</v>
      </c>
      <c r="AK596" s="11" t="s">
        <v>1929</v>
      </c>
      <c r="AL596" s="11" t="s">
        <v>450</v>
      </c>
      <c r="AM596" s="12"/>
      <c r="AN596" s="12">
        <v>17.517529568411387</v>
      </c>
      <c r="AO596" s="12">
        <v>18.213007254361802</v>
      </c>
      <c r="AP596" s="12"/>
      <c r="AQ596" s="12">
        <v>149.0085171717172</v>
      </c>
      <c r="AR596" s="12">
        <v>184.73905399449038</v>
      </c>
      <c r="BE596" s="1"/>
      <c r="BF596" s="1"/>
    </row>
    <row r="597" spans="35:58" ht="19.5" customHeight="1">
      <c r="AI597" s="10" t="s">
        <v>1474</v>
      </c>
      <c r="AJ597" s="10" t="s">
        <v>1408</v>
      </c>
      <c r="AK597" s="11" t="s">
        <v>1926</v>
      </c>
      <c r="AL597" s="11" t="s">
        <v>2079</v>
      </c>
      <c r="AM597" s="12"/>
      <c r="AN597" s="12">
        <v>94.19325842516069</v>
      </c>
      <c r="AO597" s="12">
        <v>418.5354840220386</v>
      </c>
      <c r="AP597" s="12"/>
      <c r="AQ597" s="12">
        <v>4314.535113797062</v>
      </c>
      <c r="AR597" s="12">
        <v>4827.263856244261</v>
      </c>
      <c r="BE597" s="1"/>
      <c r="BF597" s="1"/>
    </row>
    <row r="598" spans="35:58" ht="19.5" customHeight="1">
      <c r="AI598" s="10" t="s">
        <v>1476</v>
      </c>
      <c r="AJ598" s="10" t="s">
        <v>1409</v>
      </c>
      <c r="AK598" s="11" t="s">
        <v>1860</v>
      </c>
      <c r="AL598" s="11" t="s">
        <v>2080</v>
      </c>
      <c r="AM598" s="12"/>
      <c r="AN598" s="12"/>
      <c r="AO598" s="12">
        <v>26.23080532598714</v>
      </c>
      <c r="AP598" s="12"/>
      <c r="AQ598" s="12">
        <v>714.6349668273646</v>
      </c>
      <c r="AR598" s="12">
        <v>740.8657721533517</v>
      </c>
      <c r="BE598" s="1"/>
      <c r="BF598" s="1"/>
    </row>
    <row r="599" spans="35:58" ht="19.5" customHeight="1">
      <c r="AI599" s="10" t="s">
        <v>1478</v>
      </c>
      <c r="AJ599" s="10" t="s">
        <v>1410</v>
      </c>
      <c r="AK599" s="11" t="s">
        <v>1927</v>
      </c>
      <c r="AL599" s="11" t="s">
        <v>447</v>
      </c>
      <c r="AM599" s="12"/>
      <c r="AN599" s="12">
        <v>340.00245778236916</v>
      </c>
      <c r="AO599" s="12">
        <v>1140.561168916437</v>
      </c>
      <c r="AP599" s="12"/>
      <c r="AQ599" s="12">
        <v>6448.309524655648</v>
      </c>
      <c r="AR599" s="12">
        <v>7928.8731513544535</v>
      </c>
      <c r="BE599" s="1"/>
      <c r="BF599" s="1"/>
    </row>
    <row r="600" spans="35:58" ht="19.5" customHeight="1">
      <c r="AI600" s="10" t="s">
        <v>1478</v>
      </c>
      <c r="AJ600" s="10" t="s">
        <v>1411</v>
      </c>
      <c r="AK600" s="11" t="s">
        <v>1865</v>
      </c>
      <c r="AL600" s="11" t="s">
        <v>448</v>
      </c>
      <c r="AM600" s="12"/>
      <c r="AN600" s="12">
        <v>156.9170991046832</v>
      </c>
      <c r="AO600" s="12">
        <v>1906.4253214646467</v>
      </c>
      <c r="AP600" s="12"/>
      <c r="AQ600" s="12">
        <v>10151.59502711203</v>
      </c>
      <c r="AR600" s="12">
        <v>12214.93744768136</v>
      </c>
      <c r="BE600" s="1"/>
      <c r="BF600" s="1"/>
    </row>
    <row r="601" spans="35:58" ht="19.5" customHeight="1">
      <c r="AI601" s="10" t="s">
        <v>1478</v>
      </c>
      <c r="AJ601" s="10" t="s">
        <v>1412</v>
      </c>
      <c r="AK601" s="11" t="s">
        <v>1931</v>
      </c>
      <c r="AL601" s="11" t="s">
        <v>449</v>
      </c>
      <c r="AM601" s="12"/>
      <c r="AN601" s="12">
        <v>11.424727295684114</v>
      </c>
      <c r="AO601" s="12">
        <v>176.9532085858586</v>
      </c>
      <c r="AP601" s="12"/>
      <c r="AQ601" s="12">
        <v>660.0161119375574</v>
      </c>
      <c r="AR601" s="12">
        <v>848.3940478191001</v>
      </c>
      <c r="BE601" s="1"/>
      <c r="BF601" s="1"/>
    </row>
    <row r="602" spans="35:58" ht="19.5" customHeight="1">
      <c r="AI602" s="10" t="s">
        <v>1478</v>
      </c>
      <c r="AJ602" s="10" t="s">
        <v>1413</v>
      </c>
      <c r="AK602" s="11" t="s">
        <v>1861</v>
      </c>
      <c r="AL602" s="11" t="s">
        <v>2081</v>
      </c>
      <c r="AM602" s="12"/>
      <c r="AN602" s="12">
        <v>192.92475229568413</v>
      </c>
      <c r="AO602" s="12">
        <v>1379.7135467171718</v>
      </c>
      <c r="AP602" s="12"/>
      <c r="AQ602" s="12">
        <v>1594.376283516988</v>
      </c>
      <c r="AR602" s="12">
        <v>3167.014582529844</v>
      </c>
      <c r="BE602" s="1"/>
      <c r="BF602" s="1"/>
    </row>
    <row r="603" spans="35:58" ht="19.5" customHeight="1">
      <c r="AI603" s="10" t="s">
        <v>1480</v>
      </c>
      <c r="AJ603" s="10" t="s">
        <v>1414</v>
      </c>
      <c r="AK603" s="11" t="s">
        <v>1927</v>
      </c>
      <c r="AL603" s="11" t="s">
        <v>447</v>
      </c>
      <c r="AM603" s="12"/>
      <c r="AN603" s="12">
        <v>574.8745003213958</v>
      </c>
      <c r="AO603" s="12">
        <v>921.9597894398531</v>
      </c>
      <c r="AP603" s="12"/>
      <c r="AQ603" s="12">
        <v>3636.3642518135903</v>
      </c>
      <c r="AR603" s="12">
        <v>5133.198541574839</v>
      </c>
      <c r="BE603" s="1"/>
      <c r="BF603" s="1"/>
    </row>
    <row r="604" spans="35:58" ht="19.5" customHeight="1">
      <c r="AI604" s="10" t="s">
        <v>1480</v>
      </c>
      <c r="AJ604" s="10" t="s">
        <v>472</v>
      </c>
      <c r="AK604" s="11" t="s">
        <v>1931</v>
      </c>
      <c r="AL604" s="11" t="s">
        <v>449</v>
      </c>
      <c r="AM604" s="12"/>
      <c r="AN604" s="12">
        <v>425.54402392102844</v>
      </c>
      <c r="AO604" s="12">
        <v>2400.599757988981</v>
      </c>
      <c r="AP604" s="12">
        <v>2.1464646464646466E-05</v>
      </c>
      <c r="AQ604" s="12">
        <v>11024.30919054178</v>
      </c>
      <c r="AR604" s="12">
        <v>13850.452993916437</v>
      </c>
      <c r="BE604" s="1"/>
      <c r="BF604" s="1"/>
    </row>
    <row r="605" spans="35:58" ht="19.5" customHeight="1">
      <c r="AI605" s="10" t="s">
        <v>1480</v>
      </c>
      <c r="AJ605" s="10" t="s">
        <v>473</v>
      </c>
      <c r="AK605" s="11" t="s">
        <v>1929</v>
      </c>
      <c r="AL605" s="11" t="s">
        <v>450</v>
      </c>
      <c r="AM605" s="12"/>
      <c r="AN605" s="12">
        <v>524.0197402203856</v>
      </c>
      <c r="AO605" s="12">
        <v>484.05787679063366</v>
      </c>
      <c r="AP605" s="12"/>
      <c r="AQ605" s="12">
        <v>6551.595766437099</v>
      </c>
      <c r="AR605" s="12">
        <v>7559.673383448118</v>
      </c>
      <c r="BE605" s="1"/>
      <c r="BF605" s="1"/>
    </row>
    <row r="606" spans="35:58" ht="19.5" customHeight="1">
      <c r="AI606" s="10" t="s">
        <v>1480</v>
      </c>
      <c r="AJ606" s="10" t="s">
        <v>474</v>
      </c>
      <c r="AK606" s="11" t="s">
        <v>1930</v>
      </c>
      <c r="AL606" s="11" t="s">
        <v>452</v>
      </c>
      <c r="AM606" s="12"/>
      <c r="AN606" s="12">
        <v>580.3121040174472</v>
      </c>
      <c r="AO606" s="12">
        <v>509.72380727731866</v>
      </c>
      <c r="AP606" s="12"/>
      <c r="AQ606" s="12">
        <v>2919.3461492424244</v>
      </c>
      <c r="AR606" s="12">
        <v>4009.3820605371902</v>
      </c>
      <c r="BE606" s="1"/>
      <c r="BF606" s="1"/>
    </row>
    <row r="607" spans="35:58" ht="19.5" customHeight="1">
      <c r="AI607" s="10" t="s">
        <v>1482</v>
      </c>
      <c r="AJ607" s="10" t="s">
        <v>475</v>
      </c>
      <c r="AK607" s="11" t="s">
        <v>1861</v>
      </c>
      <c r="AL607" s="11" t="s">
        <v>2081</v>
      </c>
      <c r="AM607" s="12"/>
      <c r="AN607" s="12"/>
      <c r="AO607" s="12">
        <v>0.5985025482093664</v>
      </c>
      <c r="AP607" s="12"/>
      <c r="AQ607" s="12">
        <v>22.868530142332414</v>
      </c>
      <c r="AR607" s="12">
        <v>23.46703269054178</v>
      </c>
      <c r="BE607" s="1"/>
      <c r="BF607" s="1"/>
    </row>
    <row r="608" spans="35:58" ht="19.5" customHeight="1">
      <c r="AI608" s="10" t="s">
        <v>1482</v>
      </c>
      <c r="AJ608" s="10" t="s">
        <v>476</v>
      </c>
      <c r="AK608" s="11" t="s">
        <v>1870</v>
      </c>
      <c r="AL608" s="11" t="s">
        <v>2082</v>
      </c>
      <c r="AM608" s="12"/>
      <c r="AN608" s="12"/>
      <c r="AO608" s="12">
        <v>26.613913980716255</v>
      </c>
      <c r="AP608" s="12"/>
      <c r="AQ608" s="12">
        <v>281.1129357897153</v>
      </c>
      <c r="AR608" s="12">
        <v>307.72684977043156</v>
      </c>
      <c r="BE608" s="1"/>
      <c r="BF608" s="1"/>
    </row>
    <row r="609" spans="35:58" ht="19.5" customHeight="1">
      <c r="AI609" s="10" t="s">
        <v>1484</v>
      </c>
      <c r="AJ609" s="10" t="s">
        <v>477</v>
      </c>
      <c r="AK609" s="11" t="s">
        <v>1853</v>
      </c>
      <c r="AL609" s="11" t="s">
        <v>446</v>
      </c>
      <c r="AM609" s="12"/>
      <c r="AN609" s="12">
        <v>71.68501988062442</v>
      </c>
      <c r="AO609" s="12">
        <v>4.74648305785124</v>
      </c>
      <c r="AP609" s="12"/>
      <c r="AQ609" s="12">
        <v>991.2364611799816</v>
      </c>
      <c r="AR609" s="12">
        <v>1067.6679641184573</v>
      </c>
      <c r="BE609" s="1"/>
      <c r="BF609" s="1"/>
    </row>
    <row r="610" spans="35:58" ht="19.5" customHeight="1">
      <c r="AI610" s="10" t="s">
        <v>1484</v>
      </c>
      <c r="AJ610" s="10" t="s">
        <v>478</v>
      </c>
      <c r="AK610" s="11" t="s">
        <v>1927</v>
      </c>
      <c r="AL610" s="11" t="s">
        <v>447</v>
      </c>
      <c r="AM610" s="12"/>
      <c r="AN610" s="12">
        <v>7.46097337006428E-06</v>
      </c>
      <c r="AO610" s="12"/>
      <c r="AP610" s="12"/>
      <c r="AQ610" s="12">
        <v>0.43240509641873276</v>
      </c>
      <c r="AR610" s="12">
        <v>0.4324125573921028</v>
      </c>
      <c r="BE610" s="1"/>
      <c r="BF610" s="1"/>
    </row>
    <row r="611" spans="35:58" ht="19.5" customHeight="1">
      <c r="AI611" s="10" t="s">
        <v>1484</v>
      </c>
      <c r="AJ611" s="10" t="s">
        <v>479</v>
      </c>
      <c r="AK611" s="11" t="s">
        <v>1929</v>
      </c>
      <c r="AL611" s="11" t="s">
        <v>450</v>
      </c>
      <c r="AM611" s="12"/>
      <c r="AN611" s="12">
        <v>1775.675060996327</v>
      </c>
      <c r="AO611" s="12">
        <v>755.240929040404</v>
      </c>
      <c r="AP611" s="12"/>
      <c r="AQ611" s="12">
        <v>16725.41678298898</v>
      </c>
      <c r="AR611" s="12">
        <v>19256.33277302571</v>
      </c>
      <c r="BE611" s="1"/>
      <c r="BF611" s="1"/>
    </row>
    <row r="612" spans="35:58" ht="19.5" customHeight="1">
      <c r="AI612" s="10" t="s">
        <v>1486</v>
      </c>
      <c r="AJ612" s="10" t="s">
        <v>480</v>
      </c>
      <c r="AK612" s="11" t="s">
        <v>1927</v>
      </c>
      <c r="AL612" s="11" t="s">
        <v>447</v>
      </c>
      <c r="AM612" s="12">
        <v>36.79960383379247</v>
      </c>
      <c r="AN612" s="12">
        <v>807.5295845500459</v>
      </c>
      <c r="AO612" s="12">
        <v>2248.6031851928374</v>
      </c>
      <c r="AP612" s="12"/>
      <c r="AQ612" s="12">
        <v>10054.001353282829</v>
      </c>
      <c r="AR612" s="12">
        <v>13146.933726859505</v>
      </c>
      <c r="BE612" s="1"/>
      <c r="BF612" s="1"/>
    </row>
    <row r="613" spans="35:58" ht="19.5" customHeight="1">
      <c r="AI613" s="10" t="s">
        <v>1486</v>
      </c>
      <c r="AJ613" s="10" t="s">
        <v>481</v>
      </c>
      <c r="AK613" s="11" t="s">
        <v>1860</v>
      </c>
      <c r="AL613" s="11" t="s">
        <v>2080</v>
      </c>
      <c r="AM613" s="12"/>
      <c r="AN613" s="12">
        <v>1.7167415518824611</v>
      </c>
      <c r="AO613" s="12"/>
      <c r="AP613" s="12"/>
      <c r="AQ613" s="12">
        <v>26.578369605142335</v>
      </c>
      <c r="AR613" s="12">
        <v>28.295111157024795</v>
      </c>
      <c r="BE613" s="1"/>
      <c r="BF613" s="1"/>
    </row>
    <row r="614" spans="35:58" ht="19.5" customHeight="1">
      <c r="AI614" s="10" t="s">
        <v>1488</v>
      </c>
      <c r="AJ614" s="10" t="s">
        <v>482</v>
      </c>
      <c r="AK614" s="11" t="s">
        <v>1865</v>
      </c>
      <c r="AL614" s="11" t="s">
        <v>448</v>
      </c>
      <c r="AM614" s="12"/>
      <c r="AN614" s="12">
        <v>39.3027928604224</v>
      </c>
      <c r="AO614" s="12">
        <v>71.89736471533517</v>
      </c>
      <c r="AP614" s="12"/>
      <c r="AQ614" s="12">
        <v>324.5252658861341</v>
      </c>
      <c r="AR614" s="12">
        <v>435.72542346189164</v>
      </c>
      <c r="BE614" s="1"/>
      <c r="BF614" s="1"/>
    </row>
    <row r="615" spans="35:58" ht="19.5" customHeight="1">
      <c r="AI615" s="10" t="s">
        <v>1488</v>
      </c>
      <c r="AJ615" s="10" t="s">
        <v>483</v>
      </c>
      <c r="AK615" s="11" t="s">
        <v>1866</v>
      </c>
      <c r="AL615" s="11" t="s">
        <v>454</v>
      </c>
      <c r="AM615" s="12"/>
      <c r="AN615" s="12">
        <v>92.26441251147841</v>
      </c>
      <c r="AO615" s="12">
        <v>276.0311859274564</v>
      </c>
      <c r="AP615" s="12"/>
      <c r="AQ615" s="12">
        <v>1070.514975160698</v>
      </c>
      <c r="AR615" s="12">
        <v>1438.8105735996328</v>
      </c>
      <c r="BE615" s="1"/>
      <c r="BF615" s="1"/>
    </row>
    <row r="616" spans="35:58" ht="19.5" customHeight="1">
      <c r="AI616" s="10" t="s">
        <v>1488</v>
      </c>
      <c r="AJ616" s="10" t="s">
        <v>484</v>
      </c>
      <c r="AK616" s="11" t="s">
        <v>1870</v>
      </c>
      <c r="AL616" s="11" t="s">
        <v>2082</v>
      </c>
      <c r="AM616" s="12"/>
      <c r="AN616" s="12">
        <v>236.8164053030303</v>
      </c>
      <c r="AO616" s="12">
        <v>909.0246646464645</v>
      </c>
      <c r="AP616" s="12">
        <v>0.0018263774104683196</v>
      </c>
      <c r="AQ616" s="12">
        <v>10926.963724150597</v>
      </c>
      <c r="AR616" s="12">
        <v>12072.806620477502</v>
      </c>
      <c r="BE616" s="1"/>
      <c r="BF616" s="1"/>
    </row>
    <row r="617" spans="35:58" ht="19.5" customHeight="1">
      <c r="AI617" s="10" t="s">
        <v>1490</v>
      </c>
      <c r="AJ617" s="10" t="s">
        <v>485</v>
      </c>
      <c r="AK617" s="11" t="s">
        <v>1869</v>
      </c>
      <c r="AL617" s="11" t="s">
        <v>455</v>
      </c>
      <c r="AM617" s="12">
        <v>137.55392219926537</v>
      </c>
      <c r="AN617" s="12">
        <v>642.4289598714416</v>
      </c>
      <c r="AO617" s="12">
        <v>2502.156126331497</v>
      </c>
      <c r="AP617" s="12">
        <v>3.5187622819100093</v>
      </c>
      <c r="AQ617" s="12">
        <v>6296.741055876952</v>
      </c>
      <c r="AR617" s="12">
        <v>9582.398826561066</v>
      </c>
      <c r="BE617" s="1"/>
      <c r="BF617" s="1"/>
    </row>
    <row r="618" spans="35:58" ht="19.5" customHeight="1">
      <c r="AI618" s="10" t="s">
        <v>1490</v>
      </c>
      <c r="AJ618" s="10" t="s">
        <v>486</v>
      </c>
      <c r="AK618" s="11" t="s">
        <v>1983</v>
      </c>
      <c r="AL618" s="11" t="s">
        <v>2083</v>
      </c>
      <c r="AM618" s="12"/>
      <c r="AN618" s="12">
        <v>0.00029015151515151514</v>
      </c>
      <c r="AO618" s="12">
        <v>104.94478714416897</v>
      </c>
      <c r="AP618" s="12">
        <v>0.001953558310376492</v>
      </c>
      <c r="AQ618" s="12">
        <v>435.6150705004592</v>
      </c>
      <c r="AR618" s="12">
        <v>540.5621013544537</v>
      </c>
      <c r="BE618" s="1"/>
      <c r="BF618" s="1"/>
    </row>
    <row r="619" spans="35:58" ht="19.5" customHeight="1">
      <c r="AI619" s="10" t="s">
        <v>1492</v>
      </c>
      <c r="AJ619" s="10" t="s">
        <v>487</v>
      </c>
      <c r="AK619" s="11" t="s">
        <v>1870</v>
      </c>
      <c r="AL619" s="11" t="s">
        <v>2082</v>
      </c>
      <c r="AM619" s="12">
        <v>842.3084289715335</v>
      </c>
      <c r="AN619" s="12">
        <v>98.61436804407714</v>
      </c>
      <c r="AO619" s="12">
        <v>47.6096971533517</v>
      </c>
      <c r="AP619" s="12">
        <v>8.692722750229569</v>
      </c>
      <c r="AQ619" s="12">
        <v>3715.8004827364553</v>
      </c>
      <c r="AR619" s="12">
        <v>4713.025699655647</v>
      </c>
      <c r="BE619" s="1"/>
      <c r="BF619" s="1"/>
    </row>
    <row r="620" spans="35:58" ht="19.5" customHeight="1">
      <c r="AI620" s="10" t="s">
        <v>1492</v>
      </c>
      <c r="AJ620" s="10" t="s">
        <v>488</v>
      </c>
      <c r="AK620" s="11" t="s">
        <v>1937</v>
      </c>
      <c r="AL620" s="11" t="s">
        <v>2084</v>
      </c>
      <c r="AM620" s="12">
        <v>514.598853466483</v>
      </c>
      <c r="AN620" s="12">
        <v>230.7405684573003</v>
      </c>
      <c r="AO620" s="12">
        <v>484.2657826446281</v>
      </c>
      <c r="AP620" s="12">
        <v>694.2442035583103</v>
      </c>
      <c r="AQ620" s="12">
        <v>3333.7095777089075</v>
      </c>
      <c r="AR620" s="12">
        <v>5257.558985835629</v>
      </c>
      <c r="BE620" s="1"/>
      <c r="BF620" s="1"/>
    </row>
    <row r="621" spans="35:58" ht="19.5" customHeight="1">
      <c r="AI621" s="10" t="s">
        <v>1494</v>
      </c>
      <c r="AJ621" s="10" t="s">
        <v>489</v>
      </c>
      <c r="AK621" s="11" t="s">
        <v>1983</v>
      </c>
      <c r="AL621" s="11" t="s">
        <v>2083</v>
      </c>
      <c r="AM621" s="12">
        <v>44.21567045454545</v>
      </c>
      <c r="AN621" s="12">
        <v>100.16401062901745</v>
      </c>
      <c r="AO621" s="12">
        <v>743.9236412534435</v>
      </c>
      <c r="AP621" s="12"/>
      <c r="AQ621" s="12">
        <v>759.3062520661157</v>
      </c>
      <c r="AR621" s="12">
        <v>1647.6095744031222</v>
      </c>
      <c r="BE621" s="1"/>
      <c r="BF621" s="1"/>
    </row>
    <row r="622" spans="35:58" ht="19.5" customHeight="1">
      <c r="AI622" s="10" t="s">
        <v>1494</v>
      </c>
      <c r="AJ622" s="10" t="s">
        <v>490</v>
      </c>
      <c r="AK622" s="11" t="s">
        <v>1937</v>
      </c>
      <c r="AL622" s="11" t="s">
        <v>2084</v>
      </c>
      <c r="AM622" s="12">
        <v>1875.013671235078</v>
      </c>
      <c r="AN622" s="12">
        <v>952.7656429981635</v>
      </c>
      <c r="AO622" s="12">
        <v>1735.4972334251609</v>
      </c>
      <c r="AP622" s="12">
        <v>2.990651446280992</v>
      </c>
      <c r="AQ622" s="12">
        <v>5244.669807070707</v>
      </c>
      <c r="AR622" s="12">
        <v>9810.93700617539</v>
      </c>
      <c r="BE622" s="1"/>
      <c r="BF622" s="1"/>
    </row>
    <row r="623" spans="35:58" ht="19.5" customHeight="1">
      <c r="AI623" s="10" t="s">
        <v>1494</v>
      </c>
      <c r="AJ623" s="10" t="s">
        <v>491</v>
      </c>
      <c r="AK623" s="11" t="s">
        <v>1958</v>
      </c>
      <c r="AL623" s="11" t="s">
        <v>2085</v>
      </c>
      <c r="AM623" s="12">
        <v>351.9978862947658</v>
      </c>
      <c r="AN623" s="12"/>
      <c r="AO623" s="12">
        <v>318.4686742194674</v>
      </c>
      <c r="AP623" s="12">
        <v>5.202595661157025</v>
      </c>
      <c r="AQ623" s="12">
        <v>0.03902913223140496</v>
      </c>
      <c r="AR623" s="12">
        <v>675.7081853076215</v>
      </c>
      <c r="BE623" s="1"/>
      <c r="BF623" s="1"/>
    </row>
    <row r="624" spans="35:58" ht="19.5" customHeight="1">
      <c r="AI624" s="10" t="s">
        <v>1494</v>
      </c>
      <c r="AJ624" s="10" t="s">
        <v>492</v>
      </c>
      <c r="AK624" s="11" t="s">
        <v>1875</v>
      </c>
      <c r="AL624" s="11" t="s">
        <v>2087</v>
      </c>
      <c r="AM624" s="12">
        <v>51.76368184113866</v>
      </c>
      <c r="AN624" s="12">
        <v>11.453161524334252</v>
      </c>
      <c r="AO624" s="12">
        <v>392.1861610192837</v>
      </c>
      <c r="AP624" s="12">
        <v>0.00023629476584022038</v>
      </c>
      <c r="AQ624" s="12">
        <v>1400.2089821166207</v>
      </c>
      <c r="AR624" s="12">
        <v>1855.6122227961432</v>
      </c>
      <c r="BE624" s="1"/>
      <c r="BF624" s="1"/>
    </row>
    <row r="625" spans="35:58" ht="19.5" customHeight="1">
      <c r="AI625" s="10" t="s">
        <v>1494</v>
      </c>
      <c r="AJ625" s="10" t="s">
        <v>493</v>
      </c>
      <c r="AK625" s="11" t="s">
        <v>1872</v>
      </c>
      <c r="AL625" s="11" t="s">
        <v>2088</v>
      </c>
      <c r="AM625" s="12">
        <v>40.37485468319559</v>
      </c>
      <c r="AN625" s="12">
        <v>112.21863898071625</v>
      </c>
      <c r="AO625" s="12">
        <v>822.6835178145087</v>
      </c>
      <c r="AP625" s="12"/>
      <c r="AQ625" s="12">
        <v>2071.582809527089</v>
      </c>
      <c r="AR625" s="12">
        <v>3046.8598210055097</v>
      </c>
      <c r="BE625" s="1"/>
      <c r="BF625" s="1"/>
    </row>
    <row r="626" spans="35:58" ht="19.5" customHeight="1">
      <c r="AI626" s="10" t="s">
        <v>1494</v>
      </c>
      <c r="AJ626" s="10" t="s">
        <v>494</v>
      </c>
      <c r="AK626" s="11" t="s">
        <v>1984</v>
      </c>
      <c r="AL626" s="11" t="s">
        <v>2089</v>
      </c>
      <c r="AM626" s="12">
        <v>904.4832372589531</v>
      </c>
      <c r="AN626" s="12">
        <v>724.9490898071625</v>
      </c>
      <c r="AO626" s="12">
        <v>2855.088571349862</v>
      </c>
      <c r="AP626" s="12">
        <v>8.354964302112029</v>
      </c>
      <c r="AQ626" s="12">
        <v>3963.2586990817267</v>
      </c>
      <c r="AR626" s="12">
        <v>8456.134561799818</v>
      </c>
      <c r="BE626" s="1"/>
      <c r="BF626" s="1"/>
    </row>
    <row r="627" spans="35:58" ht="19.5" customHeight="1">
      <c r="AI627" s="10" t="s">
        <v>1496</v>
      </c>
      <c r="AJ627" s="10" t="s">
        <v>495</v>
      </c>
      <c r="AK627" s="11" t="s">
        <v>1869</v>
      </c>
      <c r="AL627" s="11" t="s">
        <v>455</v>
      </c>
      <c r="AM627" s="12">
        <v>92.83624657943068</v>
      </c>
      <c r="AN627" s="12">
        <v>120.80567435720845</v>
      </c>
      <c r="AO627" s="12">
        <v>31.47540303030303</v>
      </c>
      <c r="AP627" s="12"/>
      <c r="AQ627" s="12">
        <v>535.0214120293848</v>
      </c>
      <c r="AR627" s="12">
        <v>780.1387359963269</v>
      </c>
      <c r="BE627" s="1"/>
      <c r="BF627" s="1"/>
    </row>
    <row r="628" spans="35:58" ht="19.5" customHeight="1">
      <c r="AI628" s="10" t="s">
        <v>1498</v>
      </c>
      <c r="AJ628" s="10" t="s">
        <v>496</v>
      </c>
      <c r="AK628" s="11" t="s">
        <v>1862</v>
      </c>
      <c r="AL628" s="11" t="s">
        <v>456</v>
      </c>
      <c r="AM628" s="12">
        <v>45.631479568411386</v>
      </c>
      <c r="AN628" s="12">
        <v>40.079846533516985</v>
      </c>
      <c r="AO628" s="12">
        <v>0.5971496097337007</v>
      </c>
      <c r="AP628" s="12"/>
      <c r="AQ628" s="12">
        <v>362.782447543618</v>
      </c>
      <c r="AR628" s="12">
        <v>449.0909232552801</v>
      </c>
      <c r="BE628" s="1"/>
      <c r="BF628" s="1"/>
    </row>
    <row r="629" spans="35:58" ht="19.5" customHeight="1">
      <c r="AI629" s="10" t="s">
        <v>1500</v>
      </c>
      <c r="AJ629" s="10" t="s">
        <v>497</v>
      </c>
      <c r="AK629" s="11" t="s">
        <v>1866</v>
      </c>
      <c r="AL629" s="11" t="s">
        <v>454</v>
      </c>
      <c r="AM629" s="12">
        <v>132.7962109504132</v>
      </c>
      <c r="AN629" s="12">
        <v>559.5303800964188</v>
      </c>
      <c r="AO629" s="12">
        <v>2207.02824077135</v>
      </c>
      <c r="AP629" s="12">
        <v>1.435988246097337</v>
      </c>
      <c r="AQ629" s="12">
        <v>13682.297594467402</v>
      </c>
      <c r="AR629" s="12">
        <v>16583.08841453168</v>
      </c>
      <c r="BE629" s="1"/>
      <c r="BF629" s="1"/>
    </row>
    <row r="630" spans="35:58" ht="19.5" customHeight="1">
      <c r="AI630" s="10" t="s">
        <v>1500</v>
      </c>
      <c r="AJ630" s="10" t="s">
        <v>498</v>
      </c>
      <c r="AK630" s="11" t="s">
        <v>1862</v>
      </c>
      <c r="AL630" s="11" t="s">
        <v>456</v>
      </c>
      <c r="AM630" s="12">
        <v>45.3248781221304</v>
      </c>
      <c r="AN630" s="12">
        <v>131.27813971533516</v>
      </c>
      <c r="AO630" s="12">
        <v>458.3076733471074</v>
      </c>
      <c r="AP630" s="12">
        <v>49.51482410468319</v>
      </c>
      <c r="AQ630" s="12">
        <v>3811.037916322314</v>
      </c>
      <c r="AR630" s="12">
        <v>4495.46343161157</v>
      </c>
      <c r="BE630" s="1"/>
      <c r="BF630" s="1"/>
    </row>
    <row r="631" spans="35:58" ht="19.5" customHeight="1">
      <c r="AI631" s="10" t="s">
        <v>1500</v>
      </c>
      <c r="AJ631" s="10" t="s">
        <v>499</v>
      </c>
      <c r="AK631" s="11" t="s">
        <v>1870</v>
      </c>
      <c r="AL631" s="11" t="s">
        <v>2082</v>
      </c>
      <c r="AM631" s="12">
        <v>103.62892169421487</v>
      </c>
      <c r="AN631" s="12">
        <v>544.9149610422406</v>
      </c>
      <c r="AO631" s="12">
        <v>435.05226691919194</v>
      </c>
      <c r="AP631" s="12">
        <v>70.75710734618916</v>
      </c>
      <c r="AQ631" s="12">
        <v>13514.357107690541</v>
      </c>
      <c r="AR631" s="12">
        <v>14668.710364692377</v>
      </c>
      <c r="BE631" s="1"/>
      <c r="BF631" s="1"/>
    </row>
    <row r="632" spans="35:58" ht="19.5" customHeight="1">
      <c r="AI632" s="10" t="s">
        <v>1500</v>
      </c>
      <c r="AJ632" s="10" t="s">
        <v>500</v>
      </c>
      <c r="AK632" s="11" t="s">
        <v>1983</v>
      </c>
      <c r="AL632" s="11" t="s">
        <v>2083</v>
      </c>
      <c r="AM632" s="12"/>
      <c r="AN632" s="12"/>
      <c r="AO632" s="12">
        <v>30.60001005509642</v>
      </c>
      <c r="AP632" s="12"/>
      <c r="AQ632" s="12">
        <v>43.25430303030303</v>
      </c>
      <c r="AR632" s="12">
        <v>73.85431308539944</v>
      </c>
      <c r="BE632" s="1"/>
      <c r="BF632" s="1"/>
    </row>
    <row r="633" spans="35:58" ht="19.5" customHeight="1">
      <c r="AI633" s="10" t="s">
        <v>1500</v>
      </c>
      <c r="AJ633" s="10" t="s">
        <v>501</v>
      </c>
      <c r="AK633" s="11" t="s">
        <v>1937</v>
      </c>
      <c r="AL633" s="11" t="s">
        <v>2084</v>
      </c>
      <c r="AM633" s="12">
        <v>0.0001475206611570248</v>
      </c>
      <c r="AN633" s="12">
        <v>57.84861409550046</v>
      </c>
      <c r="AO633" s="12">
        <v>343.36075906795224</v>
      </c>
      <c r="AP633" s="12"/>
      <c r="AQ633" s="12">
        <v>1010.834833516988</v>
      </c>
      <c r="AR633" s="12">
        <v>1412.044354201102</v>
      </c>
      <c r="BE633" s="1"/>
      <c r="BF633" s="1"/>
    </row>
    <row r="634" spans="35:58" ht="19.5" customHeight="1">
      <c r="AI634" s="10" t="s">
        <v>1502</v>
      </c>
      <c r="AJ634" s="10" t="s">
        <v>502</v>
      </c>
      <c r="AK634" s="11" t="s">
        <v>1866</v>
      </c>
      <c r="AL634" s="11" t="s">
        <v>454</v>
      </c>
      <c r="AM634" s="12"/>
      <c r="AN634" s="12">
        <v>6.331533172635446</v>
      </c>
      <c r="AO634" s="12">
        <v>409.7223324609734</v>
      </c>
      <c r="AP634" s="12"/>
      <c r="AQ634" s="12">
        <v>2050.0608115243344</v>
      </c>
      <c r="AR634" s="12">
        <v>2466.1146771579433</v>
      </c>
      <c r="BE634" s="1"/>
      <c r="BF634" s="1"/>
    </row>
    <row r="635" spans="35:58" ht="19.5" customHeight="1">
      <c r="AI635" s="10" t="s">
        <v>1502</v>
      </c>
      <c r="AJ635" s="10" t="s">
        <v>503</v>
      </c>
      <c r="AK635" s="11" t="s">
        <v>1983</v>
      </c>
      <c r="AL635" s="11" t="s">
        <v>2083</v>
      </c>
      <c r="AM635" s="12">
        <v>103.72352474747474</v>
      </c>
      <c r="AN635" s="12">
        <v>302.67131377410465</v>
      </c>
      <c r="AO635" s="12">
        <v>2455.940430073462</v>
      </c>
      <c r="AP635" s="12"/>
      <c r="AQ635" s="12">
        <v>3877.076928948577</v>
      </c>
      <c r="AR635" s="12">
        <v>6739.412197543618</v>
      </c>
      <c r="BE635" s="1"/>
      <c r="BF635" s="1"/>
    </row>
    <row r="636" spans="35:58" ht="19.5" customHeight="1">
      <c r="AI636" s="10" t="s">
        <v>1502</v>
      </c>
      <c r="AJ636" s="10" t="s">
        <v>504</v>
      </c>
      <c r="AK636" s="11" t="s">
        <v>1937</v>
      </c>
      <c r="AL636" s="11" t="s">
        <v>2084</v>
      </c>
      <c r="AM636" s="12">
        <v>911.0730159320477</v>
      </c>
      <c r="AN636" s="12">
        <v>456.5172494949495</v>
      </c>
      <c r="AO636" s="12">
        <v>892.2994816115703</v>
      </c>
      <c r="AP636" s="12"/>
      <c r="AQ636" s="12">
        <v>2525.71173859045</v>
      </c>
      <c r="AR636" s="12">
        <v>4785.601485629017</v>
      </c>
      <c r="BE636" s="1"/>
      <c r="BF636" s="1"/>
    </row>
    <row r="637" spans="35:58" ht="19.5" customHeight="1">
      <c r="AI637" s="10" t="s">
        <v>1504</v>
      </c>
      <c r="AJ637" s="10" t="s">
        <v>505</v>
      </c>
      <c r="AK637" s="11" t="s">
        <v>1866</v>
      </c>
      <c r="AL637" s="11" t="s">
        <v>454</v>
      </c>
      <c r="AM637" s="12">
        <v>75.25697708907254</v>
      </c>
      <c r="AN637" s="12">
        <v>7.783350321395775</v>
      </c>
      <c r="AO637" s="12">
        <v>1.3977135904499542</v>
      </c>
      <c r="AP637" s="12"/>
      <c r="AQ637" s="12">
        <v>427.9232990817263</v>
      </c>
      <c r="AR637" s="12">
        <v>512.3613400826446</v>
      </c>
      <c r="BE637" s="1"/>
      <c r="BF637" s="1"/>
    </row>
    <row r="638" spans="35:58" ht="19.5" customHeight="1">
      <c r="AI638" s="10" t="s">
        <v>1504</v>
      </c>
      <c r="AJ638" s="10" t="s">
        <v>506</v>
      </c>
      <c r="AK638" s="11" t="s">
        <v>1870</v>
      </c>
      <c r="AL638" s="11" t="s">
        <v>2082</v>
      </c>
      <c r="AM638" s="12">
        <v>67.60027504591369</v>
      </c>
      <c r="AN638" s="12"/>
      <c r="AO638" s="12"/>
      <c r="AP638" s="12"/>
      <c r="AQ638" s="12">
        <v>46.17036404958677</v>
      </c>
      <c r="AR638" s="12">
        <v>113.77063909550046</v>
      </c>
      <c r="BE638" s="1"/>
      <c r="BF638" s="1"/>
    </row>
    <row r="639" spans="35:58" ht="19.5" customHeight="1">
      <c r="AI639" s="10" t="s">
        <v>1506</v>
      </c>
      <c r="AJ639" s="10" t="s">
        <v>507</v>
      </c>
      <c r="AK639" s="11" t="s">
        <v>1866</v>
      </c>
      <c r="AL639" s="11" t="s">
        <v>454</v>
      </c>
      <c r="AM639" s="12">
        <v>618.8965380394858</v>
      </c>
      <c r="AN639" s="12"/>
      <c r="AO639" s="12"/>
      <c r="AP639" s="12"/>
      <c r="AQ639" s="12">
        <v>39.58287596418733</v>
      </c>
      <c r="AR639" s="12">
        <v>658.4794140036731</v>
      </c>
      <c r="BE639" s="1"/>
      <c r="BF639" s="1"/>
    </row>
    <row r="640" spans="35:58" ht="19.5" customHeight="1">
      <c r="AI640" s="10" t="s">
        <v>1506</v>
      </c>
      <c r="AJ640" s="10" t="s">
        <v>508</v>
      </c>
      <c r="AK640" s="11" t="s">
        <v>1862</v>
      </c>
      <c r="AL640" s="11" t="s">
        <v>456</v>
      </c>
      <c r="AM640" s="12">
        <v>490.56353863636366</v>
      </c>
      <c r="AN640" s="12">
        <v>8.862704545454545</v>
      </c>
      <c r="AO640" s="12"/>
      <c r="AP640" s="12"/>
      <c r="AQ640" s="12">
        <v>0.00036232782369146005</v>
      </c>
      <c r="AR640" s="12">
        <v>499.4266055096419</v>
      </c>
      <c r="BE640" s="1"/>
      <c r="BF640" s="1"/>
    </row>
    <row r="641" spans="35:58" ht="19.5" customHeight="1">
      <c r="AI641" s="10" t="s">
        <v>1508</v>
      </c>
      <c r="AJ641" s="10" t="s">
        <v>509</v>
      </c>
      <c r="AK641" s="11" t="s">
        <v>1866</v>
      </c>
      <c r="AL641" s="11" t="s">
        <v>454</v>
      </c>
      <c r="AM641" s="12">
        <v>662.1117747015611</v>
      </c>
      <c r="AN641" s="12">
        <v>132.52964768135905</v>
      </c>
      <c r="AO641" s="12">
        <v>1179.7940736685032</v>
      </c>
      <c r="AP641" s="12"/>
      <c r="AQ641" s="12">
        <v>4663.051539944904</v>
      </c>
      <c r="AR641" s="12">
        <v>6637.487035996328</v>
      </c>
      <c r="BE641" s="1"/>
      <c r="BF641" s="1"/>
    </row>
    <row r="642" spans="35:58" ht="19.5" customHeight="1">
      <c r="AI642" s="10" t="s">
        <v>1508</v>
      </c>
      <c r="AJ642" s="10" t="s">
        <v>510</v>
      </c>
      <c r="AK642" s="11" t="s">
        <v>1862</v>
      </c>
      <c r="AL642" s="11" t="s">
        <v>456</v>
      </c>
      <c r="AM642" s="12">
        <v>478.48921074380166</v>
      </c>
      <c r="AN642" s="12">
        <v>190.55670360422405</v>
      </c>
      <c r="AO642" s="12">
        <v>501.11790087235994</v>
      </c>
      <c r="AP642" s="12">
        <v>14.621656336088154</v>
      </c>
      <c r="AQ642" s="12">
        <v>2814.997215358127</v>
      </c>
      <c r="AR642" s="12">
        <v>3999.782686914601</v>
      </c>
      <c r="BE642" s="1"/>
      <c r="BF642" s="1"/>
    </row>
    <row r="643" spans="35:58" ht="19.5" customHeight="1">
      <c r="AI643" s="10" t="s">
        <v>1510</v>
      </c>
      <c r="AJ643" s="10" t="s">
        <v>511</v>
      </c>
      <c r="AK643" s="11" t="s">
        <v>1870</v>
      </c>
      <c r="AL643" s="11" t="s">
        <v>2082</v>
      </c>
      <c r="AM643" s="12">
        <v>3.725058631772268</v>
      </c>
      <c r="AN643" s="12"/>
      <c r="AO643" s="12">
        <v>75.40829944903582</v>
      </c>
      <c r="AP643" s="12">
        <v>918.6576193985308</v>
      </c>
      <c r="AQ643" s="12">
        <v>267.78535461432506</v>
      </c>
      <c r="AR643" s="12">
        <v>1265.576332093664</v>
      </c>
      <c r="BE643" s="1"/>
      <c r="BF643" s="1"/>
    </row>
    <row r="644" spans="35:58" ht="19.5" customHeight="1">
      <c r="AI644" s="10" t="s">
        <v>1510</v>
      </c>
      <c r="AJ644" s="10" t="s">
        <v>512</v>
      </c>
      <c r="AK644" s="11" t="s">
        <v>1937</v>
      </c>
      <c r="AL644" s="11" t="s">
        <v>2084</v>
      </c>
      <c r="AM644" s="12">
        <v>435.3682458448118</v>
      </c>
      <c r="AN644" s="12"/>
      <c r="AO644" s="12">
        <v>15.71291854912764</v>
      </c>
      <c r="AP644" s="12">
        <v>1803.2375745638199</v>
      </c>
      <c r="AQ644" s="12"/>
      <c r="AR644" s="12">
        <v>2254.3187389577593</v>
      </c>
      <c r="BE644" s="1"/>
      <c r="BF644" s="1"/>
    </row>
    <row r="645" spans="35:58" ht="19.5" customHeight="1">
      <c r="AI645" s="10" t="s">
        <v>1510</v>
      </c>
      <c r="AJ645" s="10" t="s">
        <v>513</v>
      </c>
      <c r="AK645" s="11" t="s">
        <v>1958</v>
      </c>
      <c r="AL645" s="11" t="s">
        <v>2085</v>
      </c>
      <c r="AM645" s="12">
        <v>79.83311363636363</v>
      </c>
      <c r="AN645" s="12"/>
      <c r="AO645" s="12">
        <v>14.01989111570248</v>
      </c>
      <c r="AP645" s="12">
        <v>918.7734026400367</v>
      </c>
      <c r="AQ645" s="12"/>
      <c r="AR645" s="12">
        <v>1012.6264073921028</v>
      </c>
      <c r="BE645" s="1"/>
      <c r="BF645" s="1"/>
    </row>
    <row r="646" spans="35:58" ht="19.5" customHeight="1">
      <c r="AI646" s="10" t="s">
        <v>1510</v>
      </c>
      <c r="AJ646" s="10" t="s">
        <v>514</v>
      </c>
      <c r="AK646" s="11" t="s">
        <v>1984</v>
      </c>
      <c r="AL646" s="11" t="s">
        <v>2089</v>
      </c>
      <c r="AM646" s="12">
        <v>0.00023032598714416895</v>
      </c>
      <c r="AN646" s="12"/>
      <c r="AO646" s="12"/>
      <c r="AP646" s="12">
        <v>317.45998402203855</v>
      </c>
      <c r="AQ646" s="12">
        <v>3.1404958677685955E-05</v>
      </c>
      <c r="AR646" s="12">
        <v>317.4602457529844</v>
      </c>
      <c r="BE646" s="1"/>
      <c r="BF646" s="1"/>
    </row>
    <row r="647" spans="35:58" ht="19.5" customHeight="1">
      <c r="AI647" s="10" t="s">
        <v>1512</v>
      </c>
      <c r="AJ647" s="10" t="s">
        <v>515</v>
      </c>
      <c r="AK647" s="11" t="s">
        <v>1869</v>
      </c>
      <c r="AL647" s="11" t="s">
        <v>455</v>
      </c>
      <c r="AM647" s="12">
        <v>6.1854972451790635</v>
      </c>
      <c r="AN647" s="12">
        <v>39.70049977043159</v>
      </c>
      <c r="AO647" s="12">
        <v>359.46126939853076</v>
      </c>
      <c r="AP647" s="12"/>
      <c r="AQ647" s="12">
        <v>225.56604357208445</v>
      </c>
      <c r="AR647" s="12">
        <v>630.9133099862258</v>
      </c>
      <c r="BE647" s="1"/>
      <c r="BF647" s="1"/>
    </row>
    <row r="648" spans="35:58" ht="19.5" customHeight="1">
      <c r="AI648" s="10" t="s">
        <v>1512</v>
      </c>
      <c r="AJ648" s="10" t="s">
        <v>516</v>
      </c>
      <c r="AK648" s="11" t="s">
        <v>1983</v>
      </c>
      <c r="AL648" s="11" t="s">
        <v>2083</v>
      </c>
      <c r="AM648" s="12">
        <v>2.9652172865013777</v>
      </c>
      <c r="AN648" s="12">
        <v>217.76716189164372</v>
      </c>
      <c r="AO648" s="12">
        <v>2141.1653997474746</v>
      </c>
      <c r="AP648" s="12">
        <v>1.625104453627181</v>
      </c>
      <c r="AQ648" s="12">
        <v>3227.0141956611574</v>
      </c>
      <c r="AR648" s="12">
        <v>5590.537079040404</v>
      </c>
      <c r="BE648" s="1"/>
      <c r="BF648" s="1"/>
    </row>
    <row r="649" spans="35:58" ht="19.5" customHeight="1">
      <c r="AI649" s="10" t="s">
        <v>1512</v>
      </c>
      <c r="AJ649" s="10" t="s">
        <v>517</v>
      </c>
      <c r="AK649" s="11" t="s">
        <v>1937</v>
      </c>
      <c r="AL649" s="11" t="s">
        <v>2084</v>
      </c>
      <c r="AM649" s="12">
        <v>127.91401852617079</v>
      </c>
      <c r="AN649" s="12">
        <v>339.055485399449</v>
      </c>
      <c r="AO649" s="12">
        <v>1577.5134457529844</v>
      </c>
      <c r="AP649" s="12"/>
      <c r="AQ649" s="12">
        <v>2403.548298829201</v>
      </c>
      <c r="AR649" s="12">
        <v>4448.031248507805</v>
      </c>
      <c r="BE649" s="1"/>
      <c r="BF649" s="1"/>
    </row>
    <row r="650" spans="35:58" ht="19.5" customHeight="1">
      <c r="AI650" s="10" t="s">
        <v>1512</v>
      </c>
      <c r="AJ650" s="10" t="s">
        <v>518</v>
      </c>
      <c r="AK650" s="11" t="s">
        <v>1872</v>
      </c>
      <c r="AL650" s="11" t="s">
        <v>2088</v>
      </c>
      <c r="AM650" s="12">
        <v>14.062481910009184</v>
      </c>
      <c r="AN650" s="12">
        <v>65.41019010560147</v>
      </c>
      <c r="AO650" s="12">
        <v>434.6063184573003</v>
      </c>
      <c r="AP650" s="12"/>
      <c r="AQ650" s="12">
        <v>817.7651308080807</v>
      </c>
      <c r="AR650" s="12">
        <v>1331.8441212809917</v>
      </c>
      <c r="BE650" s="1"/>
      <c r="BF650" s="1"/>
    </row>
    <row r="651" spans="35:58" ht="19.5" customHeight="1">
      <c r="AI651" s="10" t="s">
        <v>1512</v>
      </c>
      <c r="AJ651" s="10" t="s">
        <v>519</v>
      </c>
      <c r="AK651" s="11" t="s">
        <v>1984</v>
      </c>
      <c r="AL651" s="11" t="s">
        <v>2089</v>
      </c>
      <c r="AM651" s="12">
        <v>34.660220821854914</v>
      </c>
      <c r="AN651" s="12">
        <v>53.64594901285583</v>
      </c>
      <c r="AO651" s="12">
        <v>494.60573553719007</v>
      </c>
      <c r="AP651" s="12"/>
      <c r="AQ651" s="12">
        <v>613.1245649449036</v>
      </c>
      <c r="AR651" s="12">
        <v>1196.0364703168043</v>
      </c>
      <c r="BE651" s="1"/>
      <c r="BF651" s="1"/>
    </row>
    <row r="652" spans="35:58" ht="19.5" customHeight="1">
      <c r="AI652" s="10" t="s">
        <v>1514</v>
      </c>
      <c r="AJ652" s="10" t="s">
        <v>520</v>
      </c>
      <c r="AK652" s="11" t="s">
        <v>1866</v>
      </c>
      <c r="AL652" s="11" t="s">
        <v>454</v>
      </c>
      <c r="AM652" s="12"/>
      <c r="AN652" s="12">
        <v>182.86194951790634</v>
      </c>
      <c r="AO652" s="12">
        <v>1118.5688588154271</v>
      </c>
      <c r="AP652" s="12"/>
      <c r="AQ652" s="12">
        <v>2311.1002632001837</v>
      </c>
      <c r="AR652" s="12">
        <v>3612.531071533517</v>
      </c>
      <c r="BE652" s="1"/>
      <c r="BF652" s="1"/>
    </row>
    <row r="653" spans="35:58" ht="19.5" customHeight="1">
      <c r="AI653" s="10" t="s">
        <v>1514</v>
      </c>
      <c r="AJ653" s="10" t="s">
        <v>521</v>
      </c>
      <c r="AK653" s="11" t="s">
        <v>1869</v>
      </c>
      <c r="AL653" s="11" t="s">
        <v>455</v>
      </c>
      <c r="AM653" s="12">
        <v>150.17508670798898</v>
      </c>
      <c r="AN653" s="12">
        <v>183.70828719008264</v>
      </c>
      <c r="AO653" s="12">
        <v>1265.1646994719927</v>
      </c>
      <c r="AP653" s="12"/>
      <c r="AQ653" s="12">
        <v>5307.38033771809</v>
      </c>
      <c r="AR653" s="12">
        <v>6906.4284110881545</v>
      </c>
      <c r="BE653" s="1"/>
      <c r="BF653" s="1"/>
    </row>
    <row r="654" spans="35:58" ht="19.5" customHeight="1">
      <c r="AI654" s="10" t="s">
        <v>1514</v>
      </c>
      <c r="AJ654" s="10" t="s">
        <v>522</v>
      </c>
      <c r="AK654" s="11" t="s">
        <v>1983</v>
      </c>
      <c r="AL654" s="11" t="s">
        <v>2083</v>
      </c>
      <c r="AM654" s="12">
        <v>8.604482828282828</v>
      </c>
      <c r="AN654" s="12">
        <v>137.82537644628098</v>
      </c>
      <c r="AO654" s="12">
        <v>2121.3896252066115</v>
      </c>
      <c r="AP654" s="12"/>
      <c r="AQ654" s="12">
        <v>3530.3983122359964</v>
      </c>
      <c r="AR654" s="12">
        <v>5798.217796717172</v>
      </c>
      <c r="BE654" s="1"/>
      <c r="BF654" s="1"/>
    </row>
    <row r="655" spans="35:58" ht="19.5" customHeight="1">
      <c r="AI655" s="10" t="s">
        <v>1514</v>
      </c>
      <c r="AJ655" s="10" t="s">
        <v>523</v>
      </c>
      <c r="AK655" s="11" t="s">
        <v>1937</v>
      </c>
      <c r="AL655" s="11" t="s">
        <v>2084</v>
      </c>
      <c r="AM655" s="12">
        <v>11.439929109274564</v>
      </c>
      <c r="AN655" s="12"/>
      <c r="AO655" s="12">
        <v>43.57636253443526</v>
      </c>
      <c r="AP655" s="12"/>
      <c r="AQ655" s="12">
        <v>455.43718597337005</v>
      </c>
      <c r="AR655" s="12">
        <v>510.4534776170799</v>
      </c>
      <c r="BE655" s="1"/>
      <c r="BF655" s="1"/>
    </row>
    <row r="656" spans="35:58" ht="19.5" customHeight="1">
      <c r="AI656" s="10" t="s">
        <v>1516</v>
      </c>
      <c r="AJ656" s="10" t="s">
        <v>524</v>
      </c>
      <c r="AK656" s="11" t="s">
        <v>1859</v>
      </c>
      <c r="AL656" s="11" t="s">
        <v>437</v>
      </c>
      <c r="AM656" s="12">
        <v>1246.572604912764</v>
      </c>
      <c r="AN656" s="12">
        <v>65.56068057851239</v>
      </c>
      <c r="AO656" s="12">
        <v>312.18206613865937</v>
      </c>
      <c r="AP656" s="12"/>
      <c r="AQ656" s="12">
        <v>1215.471845339761</v>
      </c>
      <c r="AR656" s="12">
        <v>2839.787196969697</v>
      </c>
      <c r="BE656" s="1"/>
      <c r="BF656" s="1"/>
    </row>
    <row r="657" spans="35:58" ht="19.5" customHeight="1">
      <c r="AI657" s="10" t="s">
        <v>1518</v>
      </c>
      <c r="AJ657" s="10" t="s">
        <v>525</v>
      </c>
      <c r="AK657" s="11" t="s">
        <v>1869</v>
      </c>
      <c r="AL657" s="11" t="s">
        <v>455</v>
      </c>
      <c r="AM657" s="12">
        <v>135.4751674701561</v>
      </c>
      <c r="AN657" s="12">
        <v>132.53275353535352</v>
      </c>
      <c r="AO657" s="12">
        <v>2384.96175080349</v>
      </c>
      <c r="AP657" s="12"/>
      <c r="AQ657" s="12">
        <v>5933.96201365932</v>
      </c>
      <c r="AR657" s="12">
        <v>8586.93168546832</v>
      </c>
      <c r="BE657" s="1"/>
      <c r="BF657" s="1"/>
    </row>
    <row r="658" spans="35:58" ht="19.5" customHeight="1">
      <c r="AI658" s="10" t="s">
        <v>1520</v>
      </c>
      <c r="AJ658" s="10" t="s">
        <v>526</v>
      </c>
      <c r="AK658" s="11" t="s">
        <v>1858</v>
      </c>
      <c r="AL658" s="11" t="s">
        <v>457</v>
      </c>
      <c r="AM658" s="12"/>
      <c r="AN658" s="12"/>
      <c r="AO658" s="12">
        <v>25.5368782369146</v>
      </c>
      <c r="AP658" s="12">
        <v>1.1347742653810835</v>
      </c>
      <c r="AQ658" s="12">
        <v>653.4573118686868</v>
      </c>
      <c r="AR658" s="12">
        <v>680.1289643709825</v>
      </c>
      <c r="BE658" s="1"/>
      <c r="BF658" s="1"/>
    </row>
    <row r="659" spans="35:58" ht="19.5" customHeight="1">
      <c r="AI659" s="10" t="s">
        <v>1522</v>
      </c>
      <c r="AJ659" s="10" t="s">
        <v>527</v>
      </c>
      <c r="AK659" s="11" t="s">
        <v>1858</v>
      </c>
      <c r="AL659" s="11" t="s">
        <v>457</v>
      </c>
      <c r="AM659" s="12"/>
      <c r="AN659" s="12">
        <v>0.5220584022038568</v>
      </c>
      <c r="AO659" s="12">
        <v>0.45985766758494034</v>
      </c>
      <c r="AP659" s="12"/>
      <c r="AQ659" s="12"/>
      <c r="AR659" s="12">
        <v>0.9819160697887972</v>
      </c>
      <c r="BE659" s="1"/>
      <c r="BF659" s="1"/>
    </row>
    <row r="660" spans="35:58" ht="19.5" customHeight="1">
      <c r="AI660" s="10" t="s">
        <v>1522</v>
      </c>
      <c r="AJ660" s="10" t="s">
        <v>528</v>
      </c>
      <c r="AK660" s="11" t="s">
        <v>1932</v>
      </c>
      <c r="AL660" s="11" t="s">
        <v>458</v>
      </c>
      <c r="AM660" s="12">
        <v>1082.3071370752984</v>
      </c>
      <c r="AN660" s="12">
        <v>306.522032369146</v>
      </c>
      <c r="AO660" s="12">
        <v>1208.2941775252525</v>
      </c>
      <c r="AP660" s="12"/>
      <c r="AQ660" s="12">
        <v>7356.988664692379</v>
      </c>
      <c r="AR660" s="12">
        <v>9954.112011662077</v>
      </c>
      <c r="BE660" s="1"/>
      <c r="BF660" s="1"/>
    </row>
    <row r="661" spans="35:58" ht="19.5" customHeight="1">
      <c r="AI661" s="10" t="s">
        <v>1522</v>
      </c>
      <c r="AJ661" s="10" t="s">
        <v>529</v>
      </c>
      <c r="AK661" s="11" t="s">
        <v>1936</v>
      </c>
      <c r="AL661" s="11" t="s">
        <v>459</v>
      </c>
      <c r="AM661" s="12">
        <v>11.459673668503214</v>
      </c>
      <c r="AN661" s="12">
        <v>8.801949265381083</v>
      </c>
      <c r="AO661" s="12">
        <v>355.0398236914601</v>
      </c>
      <c r="AP661" s="12"/>
      <c r="AQ661" s="12">
        <v>1746.7960432736454</v>
      </c>
      <c r="AR661" s="12">
        <v>2122.09748989899</v>
      </c>
      <c r="BE661" s="1"/>
      <c r="BF661" s="1"/>
    </row>
    <row r="662" spans="35:58" ht="19.5" customHeight="1">
      <c r="AI662" s="10" t="s">
        <v>1522</v>
      </c>
      <c r="AJ662" s="10" t="s">
        <v>530</v>
      </c>
      <c r="AK662" s="11" t="s">
        <v>1864</v>
      </c>
      <c r="AL662" s="11" t="s">
        <v>461</v>
      </c>
      <c r="AM662" s="12">
        <v>301.00857208448116</v>
      </c>
      <c r="AN662" s="12">
        <v>21.407107552800735</v>
      </c>
      <c r="AO662" s="12">
        <v>356.80954292929295</v>
      </c>
      <c r="AP662" s="12"/>
      <c r="AQ662" s="12">
        <v>1506.410895798898</v>
      </c>
      <c r="AR662" s="12">
        <v>2185.6361183654726</v>
      </c>
      <c r="BE662" s="1"/>
      <c r="BF662" s="1"/>
    </row>
    <row r="663" spans="35:58" ht="19.5" customHeight="1">
      <c r="AI663" s="10" t="s">
        <v>1524</v>
      </c>
      <c r="AJ663" s="10" t="s">
        <v>531</v>
      </c>
      <c r="AK663" s="11" t="s">
        <v>1859</v>
      </c>
      <c r="AL663" s="11" t="s">
        <v>437</v>
      </c>
      <c r="AM663" s="12">
        <v>389.714143640955</v>
      </c>
      <c r="AN663" s="12">
        <v>241.4933896235078</v>
      </c>
      <c r="AO663" s="12">
        <v>568.2593882001836</v>
      </c>
      <c r="AP663" s="12">
        <v>10.529655762167126</v>
      </c>
      <c r="AQ663" s="12">
        <v>4196.164066138659</v>
      </c>
      <c r="AR663" s="12">
        <v>5406.160643365472</v>
      </c>
      <c r="BE663" s="1"/>
      <c r="BF663" s="1"/>
    </row>
    <row r="664" spans="35:58" ht="19.5" customHeight="1">
      <c r="AI664" s="10" t="s">
        <v>1524</v>
      </c>
      <c r="AJ664" s="10" t="s">
        <v>532</v>
      </c>
      <c r="AK664" s="11" t="s">
        <v>1858</v>
      </c>
      <c r="AL664" s="11" t="s">
        <v>457</v>
      </c>
      <c r="AM664" s="12">
        <v>1156.8442118457301</v>
      </c>
      <c r="AN664" s="12">
        <v>516.2551246786041</v>
      </c>
      <c r="AO664" s="12">
        <v>905.7422572084481</v>
      </c>
      <c r="AP664" s="12"/>
      <c r="AQ664" s="12">
        <v>4598.730513682277</v>
      </c>
      <c r="AR664" s="12">
        <v>7177.57210741506</v>
      </c>
      <c r="BE664" s="1"/>
      <c r="BF664" s="1"/>
    </row>
    <row r="665" spans="35:58" ht="19.5" customHeight="1">
      <c r="AI665" s="10" t="s">
        <v>1524</v>
      </c>
      <c r="AJ665" s="10" t="s">
        <v>533</v>
      </c>
      <c r="AK665" s="11" t="s">
        <v>1864</v>
      </c>
      <c r="AL665" s="11" t="s">
        <v>461</v>
      </c>
      <c r="AM665" s="12">
        <v>2074.84731010101</v>
      </c>
      <c r="AN665" s="12">
        <v>540.4071532139578</v>
      </c>
      <c r="AO665" s="12">
        <v>1738.329544054178</v>
      </c>
      <c r="AP665" s="12"/>
      <c r="AQ665" s="12">
        <v>2385.4593012626265</v>
      </c>
      <c r="AR665" s="12">
        <v>6739.043308631773</v>
      </c>
      <c r="BE665" s="1"/>
      <c r="BF665" s="1"/>
    </row>
    <row r="666" spans="35:58" ht="19.5" customHeight="1">
      <c r="AI666" s="10" t="s">
        <v>1526</v>
      </c>
      <c r="AJ666" s="10" t="s">
        <v>534</v>
      </c>
      <c r="AK666" s="11" t="s">
        <v>1936</v>
      </c>
      <c r="AL666" s="11" t="s">
        <v>459</v>
      </c>
      <c r="AM666" s="12"/>
      <c r="AN666" s="12">
        <v>7.010193503213958</v>
      </c>
      <c r="AO666" s="12">
        <v>280.80949354912764</v>
      </c>
      <c r="AP666" s="12"/>
      <c r="AQ666" s="12">
        <v>282.4699017906336</v>
      </c>
      <c r="AR666" s="12">
        <v>570.2895888429753</v>
      </c>
      <c r="BE666" s="1"/>
      <c r="BF666" s="1"/>
    </row>
    <row r="667" spans="35:58" ht="19.5" customHeight="1">
      <c r="AI667" s="10" t="s">
        <v>1528</v>
      </c>
      <c r="AJ667" s="10" t="s">
        <v>535</v>
      </c>
      <c r="AK667" s="11" t="s">
        <v>1858</v>
      </c>
      <c r="AL667" s="11" t="s">
        <v>457</v>
      </c>
      <c r="AM667" s="12">
        <v>29.997064508723597</v>
      </c>
      <c r="AN667" s="12"/>
      <c r="AO667" s="12">
        <v>150.18711219008264</v>
      </c>
      <c r="AP667" s="12"/>
      <c r="AQ667" s="12">
        <v>988.539813728191</v>
      </c>
      <c r="AR667" s="12">
        <v>1168.7239904269973</v>
      </c>
      <c r="BE667" s="1"/>
      <c r="BF667" s="1"/>
    </row>
    <row r="668" spans="35:58" ht="19.5" customHeight="1">
      <c r="AI668" s="10" t="s">
        <v>1530</v>
      </c>
      <c r="AJ668" s="10" t="s">
        <v>536</v>
      </c>
      <c r="AK668" s="11" t="s">
        <v>1936</v>
      </c>
      <c r="AL668" s="11" t="s">
        <v>459</v>
      </c>
      <c r="AM668" s="12">
        <v>20.075063728191</v>
      </c>
      <c r="AN668" s="12">
        <v>9.30408546831956</v>
      </c>
      <c r="AO668" s="12">
        <v>14.355797153351698</v>
      </c>
      <c r="AP668" s="12"/>
      <c r="AQ668" s="12">
        <v>499.759402318641</v>
      </c>
      <c r="AR668" s="12">
        <v>543.4943486685032</v>
      </c>
      <c r="BE668" s="1"/>
      <c r="BF668" s="1"/>
    </row>
    <row r="669" spans="35:58" ht="19.5" customHeight="1">
      <c r="AI669" s="10" t="s">
        <v>1532</v>
      </c>
      <c r="AJ669" s="10" t="s">
        <v>537</v>
      </c>
      <c r="AK669" s="11" t="s">
        <v>1859</v>
      </c>
      <c r="AL669" s="11" t="s">
        <v>437</v>
      </c>
      <c r="AM669" s="12">
        <v>58.951241873278235</v>
      </c>
      <c r="AN669" s="12"/>
      <c r="AO669" s="12"/>
      <c r="AP669" s="12"/>
      <c r="AQ669" s="12">
        <v>160.3687897842057</v>
      </c>
      <c r="AR669" s="12">
        <v>219.32003165748392</v>
      </c>
      <c r="BE669" s="1"/>
      <c r="BF669" s="1"/>
    </row>
    <row r="670" spans="35:58" ht="19.5" customHeight="1">
      <c r="AI670" s="10" t="s">
        <v>1532</v>
      </c>
      <c r="AJ670" s="10" t="s">
        <v>538</v>
      </c>
      <c r="AK670" s="11" t="s">
        <v>1858</v>
      </c>
      <c r="AL670" s="11" t="s">
        <v>457</v>
      </c>
      <c r="AM670" s="12">
        <v>139.7998351010101</v>
      </c>
      <c r="AN670" s="12">
        <v>72.21812233700643</v>
      </c>
      <c r="AO670" s="12">
        <v>53.75518927915519</v>
      </c>
      <c r="AP670" s="12"/>
      <c r="AQ670" s="12">
        <v>749.7034594352617</v>
      </c>
      <c r="AR670" s="12">
        <v>1015.4766061524334</v>
      </c>
      <c r="BE670" s="1"/>
      <c r="BF670" s="1"/>
    </row>
    <row r="671" spans="35:58" ht="19.5" customHeight="1">
      <c r="AI671" s="10" t="s">
        <v>1532</v>
      </c>
      <c r="AJ671" s="10" t="s">
        <v>539</v>
      </c>
      <c r="AK671" s="11" t="s">
        <v>1864</v>
      </c>
      <c r="AL671" s="11" t="s">
        <v>461</v>
      </c>
      <c r="AM671" s="12">
        <v>0.2832008953168044</v>
      </c>
      <c r="AN671" s="12">
        <v>13.625759504132231</v>
      </c>
      <c r="AO671" s="12"/>
      <c r="AP671" s="12"/>
      <c r="AQ671" s="12">
        <v>535.6838288108356</v>
      </c>
      <c r="AR671" s="12">
        <v>549.5927892102846</v>
      </c>
      <c r="BE671" s="1"/>
      <c r="BF671" s="1"/>
    </row>
    <row r="672" spans="35:58" ht="19.5" customHeight="1">
      <c r="AI672" s="10" t="s">
        <v>1534</v>
      </c>
      <c r="AJ672" s="10" t="s">
        <v>540</v>
      </c>
      <c r="AK672" s="11" t="s">
        <v>1858</v>
      </c>
      <c r="AL672" s="11" t="s">
        <v>457</v>
      </c>
      <c r="AM672" s="12">
        <v>122.96278005050505</v>
      </c>
      <c r="AN672" s="12"/>
      <c r="AO672" s="12">
        <v>362.99212208448114</v>
      </c>
      <c r="AP672" s="12"/>
      <c r="AQ672" s="12">
        <v>1771.1512798209367</v>
      </c>
      <c r="AR672" s="12">
        <v>2257.1061819559227</v>
      </c>
      <c r="BE672" s="1"/>
      <c r="BF672" s="1"/>
    </row>
    <row r="673" spans="35:58" ht="19.5" customHeight="1">
      <c r="AI673" s="10" t="s">
        <v>1536</v>
      </c>
      <c r="AJ673" s="10" t="s">
        <v>541</v>
      </c>
      <c r="AK673" s="11" t="s">
        <v>1932</v>
      </c>
      <c r="AL673" s="11" t="s">
        <v>458</v>
      </c>
      <c r="AM673" s="12">
        <v>170.94253953168044</v>
      </c>
      <c r="AN673" s="12">
        <v>99.9703432506887</v>
      </c>
      <c r="AO673" s="12">
        <v>57.332764738292006</v>
      </c>
      <c r="AP673" s="12"/>
      <c r="AQ673" s="12">
        <v>701.5062499081727</v>
      </c>
      <c r="AR673" s="12">
        <v>1029.7518974288337</v>
      </c>
      <c r="BE673" s="1"/>
      <c r="BF673" s="1"/>
    </row>
    <row r="674" spans="35:58" ht="19.5" customHeight="1">
      <c r="AI674" s="10" t="s">
        <v>1538</v>
      </c>
      <c r="AJ674" s="10" t="s">
        <v>542</v>
      </c>
      <c r="AK674" s="11" t="s">
        <v>1869</v>
      </c>
      <c r="AL674" s="11" t="s">
        <v>455</v>
      </c>
      <c r="AM674" s="12">
        <v>7.97434152892562</v>
      </c>
      <c r="AN674" s="12">
        <v>259.5473366161616</v>
      </c>
      <c r="AO674" s="12">
        <v>4821.765537327824</v>
      </c>
      <c r="AP674" s="12">
        <v>4.671462167125803</v>
      </c>
      <c r="AQ674" s="12">
        <v>6441.766184917355</v>
      </c>
      <c r="AR674" s="12">
        <v>11535.724862557392</v>
      </c>
      <c r="BE674" s="1"/>
      <c r="BF674" s="1"/>
    </row>
    <row r="675" spans="35:58" ht="19.5" customHeight="1">
      <c r="AI675" s="10" t="s">
        <v>1538</v>
      </c>
      <c r="AJ675" s="10" t="s">
        <v>543</v>
      </c>
      <c r="AK675" s="11" t="s">
        <v>1932</v>
      </c>
      <c r="AL675" s="11" t="s">
        <v>458</v>
      </c>
      <c r="AM675" s="12"/>
      <c r="AN675" s="12"/>
      <c r="AO675" s="12"/>
      <c r="AP675" s="12"/>
      <c r="AQ675" s="12">
        <v>1.3753608815426996</v>
      </c>
      <c r="AR675" s="12">
        <v>1.3753608815426996</v>
      </c>
      <c r="BE675" s="1"/>
      <c r="BF675" s="1"/>
    </row>
    <row r="676" spans="35:58" ht="19.5" customHeight="1">
      <c r="AI676" s="10" t="s">
        <v>1538</v>
      </c>
      <c r="AJ676" s="10" t="s">
        <v>544</v>
      </c>
      <c r="AK676" s="11" t="s">
        <v>1936</v>
      </c>
      <c r="AL676" s="11" t="s">
        <v>459</v>
      </c>
      <c r="AM676" s="12">
        <v>60.62575957300275</v>
      </c>
      <c r="AN676" s="12">
        <v>660.7194403581267</v>
      </c>
      <c r="AO676" s="12">
        <v>3382.4477197658402</v>
      </c>
      <c r="AP676" s="12"/>
      <c r="AQ676" s="12">
        <v>7128.195665105602</v>
      </c>
      <c r="AR676" s="12">
        <v>11231.988584802571</v>
      </c>
      <c r="BE676" s="1"/>
      <c r="BF676" s="1"/>
    </row>
    <row r="677" spans="35:58" ht="19.5" customHeight="1">
      <c r="AI677" s="10" t="s">
        <v>1538</v>
      </c>
      <c r="AJ677" s="10" t="s">
        <v>545</v>
      </c>
      <c r="AK677" s="11" t="s">
        <v>1868</v>
      </c>
      <c r="AL677" s="11" t="s">
        <v>460</v>
      </c>
      <c r="AM677" s="12">
        <v>11.899262970615244</v>
      </c>
      <c r="AN677" s="12">
        <v>229.81907011019285</v>
      </c>
      <c r="AO677" s="12">
        <v>1626.2047918273645</v>
      </c>
      <c r="AP677" s="12"/>
      <c r="AQ677" s="12">
        <v>2346.065279637282</v>
      </c>
      <c r="AR677" s="12">
        <v>4213.988404545455</v>
      </c>
      <c r="BE677" s="1"/>
      <c r="BF677" s="1"/>
    </row>
    <row r="678" spans="35:58" ht="19.5" customHeight="1">
      <c r="AI678" s="10" t="s">
        <v>1540</v>
      </c>
      <c r="AJ678" s="10" t="s">
        <v>546</v>
      </c>
      <c r="AK678" s="11" t="s">
        <v>1858</v>
      </c>
      <c r="AL678" s="11" t="s">
        <v>457</v>
      </c>
      <c r="AM678" s="12">
        <v>1068.7986658172636</v>
      </c>
      <c r="AN678" s="12">
        <v>30.823249540863177</v>
      </c>
      <c r="AO678" s="12">
        <v>117.00622975206612</v>
      </c>
      <c r="AP678" s="12"/>
      <c r="AQ678" s="12">
        <v>1660.3053468778696</v>
      </c>
      <c r="AR678" s="12">
        <v>2876.933491988062</v>
      </c>
      <c r="BE678" s="1"/>
      <c r="BF678" s="1"/>
    </row>
    <row r="679" spans="35:58" ht="19.5" customHeight="1">
      <c r="AI679" s="10" t="s">
        <v>1540</v>
      </c>
      <c r="AJ679" s="10" t="s">
        <v>547</v>
      </c>
      <c r="AK679" s="11" t="s">
        <v>1932</v>
      </c>
      <c r="AL679" s="11" t="s">
        <v>458</v>
      </c>
      <c r="AM679" s="12">
        <v>154.0374629935721</v>
      </c>
      <c r="AN679" s="12">
        <v>1.9832588154269972</v>
      </c>
      <c r="AO679" s="12">
        <v>94.48927564279155</v>
      </c>
      <c r="AP679" s="12"/>
      <c r="AQ679" s="12">
        <v>315.8668682966024</v>
      </c>
      <c r="AR679" s="12">
        <v>566.376865748393</v>
      </c>
      <c r="BE679" s="1"/>
      <c r="BF679" s="1"/>
    </row>
    <row r="680" spans="35:58" ht="19.5" customHeight="1">
      <c r="AI680" s="10" t="s">
        <v>1542</v>
      </c>
      <c r="AJ680" s="10" t="s">
        <v>548</v>
      </c>
      <c r="AK680" s="11" t="s">
        <v>1862</v>
      </c>
      <c r="AL680" s="11" t="s">
        <v>456</v>
      </c>
      <c r="AM680" s="12">
        <v>697.3067859733701</v>
      </c>
      <c r="AN680" s="12">
        <v>309.8186471992654</v>
      </c>
      <c r="AO680" s="12">
        <v>297.29094621212124</v>
      </c>
      <c r="AP680" s="12"/>
      <c r="AQ680" s="12">
        <v>728.6369488292011</v>
      </c>
      <c r="AR680" s="12">
        <v>2033.0533282139577</v>
      </c>
      <c r="BE680" s="1"/>
      <c r="BF680" s="1"/>
    </row>
    <row r="681" spans="35:58" ht="19.5" customHeight="1">
      <c r="AI681" s="10" t="s">
        <v>1542</v>
      </c>
      <c r="AJ681" s="10" t="s">
        <v>549</v>
      </c>
      <c r="AK681" s="11" t="s">
        <v>1858</v>
      </c>
      <c r="AL681" s="11" t="s">
        <v>457</v>
      </c>
      <c r="AM681" s="12">
        <v>123.33875353535355</v>
      </c>
      <c r="AN681" s="12">
        <v>1.6719553719008264</v>
      </c>
      <c r="AO681" s="12">
        <v>13.61477075298439</v>
      </c>
      <c r="AP681" s="12"/>
      <c r="AQ681" s="12">
        <v>670.8829335629017</v>
      </c>
      <c r="AR681" s="12">
        <v>809.5084132231405</v>
      </c>
      <c r="BE681" s="1"/>
      <c r="BF681" s="1"/>
    </row>
    <row r="682" spans="35:58" ht="19.5" customHeight="1">
      <c r="AI682" s="10" t="s">
        <v>1542</v>
      </c>
      <c r="AJ682" s="10" t="s">
        <v>1554</v>
      </c>
      <c r="AK682" s="11" t="s">
        <v>1932</v>
      </c>
      <c r="AL682" s="11" t="s">
        <v>458</v>
      </c>
      <c r="AM682" s="12">
        <v>423.5864094123048</v>
      </c>
      <c r="AN682" s="12">
        <v>729.6826646464647</v>
      </c>
      <c r="AO682" s="12">
        <v>1048.9161030532598</v>
      </c>
      <c r="AP682" s="12"/>
      <c r="AQ682" s="12">
        <v>2726.3885411157025</v>
      </c>
      <c r="AR682" s="12">
        <v>4928.573718227732</v>
      </c>
      <c r="BE682" s="1"/>
      <c r="BF682" s="1"/>
    </row>
    <row r="683" spans="35:58" ht="19.5" customHeight="1">
      <c r="AI683" s="10" t="s">
        <v>1544</v>
      </c>
      <c r="AJ683" s="10" t="s">
        <v>1555</v>
      </c>
      <c r="AK683" s="11" t="s">
        <v>1974</v>
      </c>
      <c r="AL683" s="11" t="s">
        <v>438</v>
      </c>
      <c r="AM683" s="12">
        <v>302.4267441000918</v>
      </c>
      <c r="AN683" s="12">
        <v>64.23587261248852</v>
      </c>
      <c r="AO683" s="12">
        <v>2113.8654305096416</v>
      </c>
      <c r="AP683" s="12">
        <v>13.82959414600551</v>
      </c>
      <c r="AQ683" s="12">
        <v>3262.979584251607</v>
      </c>
      <c r="AR683" s="12">
        <v>5757.3372256198345</v>
      </c>
      <c r="BE683" s="1"/>
      <c r="BF683" s="1"/>
    </row>
    <row r="684" spans="35:58" ht="19.5" customHeight="1">
      <c r="AI684" s="10" t="s">
        <v>1544</v>
      </c>
      <c r="AJ684" s="10" t="s">
        <v>1556</v>
      </c>
      <c r="AK684" s="11" t="s">
        <v>1863</v>
      </c>
      <c r="AL684" s="11" t="s">
        <v>443</v>
      </c>
      <c r="AM684" s="12">
        <v>0.29073686868686865</v>
      </c>
      <c r="AN684" s="12"/>
      <c r="AO684" s="12">
        <v>0.18818882001836545</v>
      </c>
      <c r="AP684" s="12"/>
      <c r="AQ684" s="12"/>
      <c r="AR684" s="12">
        <v>0.4789256887052341</v>
      </c>
      <c r="BE684" s="1"/>
      <c r="BF684" s="1"/>
    </row>
    <row r="685" spans="35:58" ht="19.5" customHeight="1">
      <c r="AI685" s="10" t="s">
        <v>1544</v>
      </c>
      <c r="AJ685" s="10" t="s">
        <v>1557</v>
      </c>
      <c r="AK685" s="11" t="s">
        <v>1868</v>
      </c>
      <c r="AL685" s="11" t="s">
        <v>460</v>
      </c>
      <c r="AM685" s="12">
        <v>165.54876882460974</v>
      </c>
      <c r="AN685" s="12">
        <v>69.38943813131313</v>
      </c>
      <c r="AO685" s="12">
        <v>3233.9142925390265</v>
      </c>
      <c r="AP685" s="12">
        <v>1.1073084710743804</v>
      </c>
      <c r="AQ685" s="12">
        <v>756.7239006887053</v>
      </c>
      <c r="AR685" s="12">
        <v>4226.683708654729</v>
      </c>
      <c r="BE685" s="1"/>
      <c r="BF685" s="1"/>
    </row>
    <row r="686" spans="35:58" ht="19.5" customHeight="1">
      <c r="AI686" s="10" t="s">
        <v>1544</v>
      </c>
      <c r="AJ686" s="10" t="s">
        <v>1558</v>
      </c>
      <c r="AK686" s="11" t="s">
        <v>1864</v>
      </c>
      <c r="AL686" s="11" t="s">
        <v>461</v>
      </c>
      <c r="AM686" s="12">
        <v>753.6447659779615</v>
      </c>
      <c r="AN686" s="12">
        <v>686.615735399449</v>
      </c>
      <c r="AO686" s="12">
        <v>5396.031127731864</v>
      </c>
      <c r="AP686" s="12"/>
      <c r="AQ686" s="12">
        <v>7995.038801377411</v>
      </c>
      <c r="AR686" s="12">
        <v>14831.330430486687</v>
      </c>
      <c r="BE686" s="1"/>
      <c r="BF686" s="1"/>
    </row>
    <row r="687" spans="35:58" ht="19.5" customHeight="1">
      <c r="AI687" s="10" t="s">
        <v>1546</v>
      </c>
      <c r="AJ687" s="10" t="s">
        <v>1559</v>
      </c>
      <c r="AK687" s="11" t="s">
        <v>1859</v>
      </c>
      <c r="AL687" s="11" t="s">
        <v>437</v>
      </c>
      <c r="AM687" s="12">
        <v>986.7502036042241</v>
      </c>
      <c r="AN687" s="12"/>
      <c r="AO687" s="12">
        <v>33.38395321395776</v>
      </c>
      <c r="AP687" s="12"/>
      <c r="AQ687" s="12">
        <v>917.4313511019284</v>
      </c>
      <c r="AR687" s="12">
        <v>1937.5655079201101</v>
      </c>
      <c r="BE687" s="1"/>
      <c r="BF687" s="1"/>
    </row>
    <row r="688" spans="35:58" ht="19.5" customHeight="1">
      <c r="AI688" s="10" t="s">
        <v>1546</v>
      </c>
      <c r="AJ688" s="10" t="s">
        <v>1560</v>
      </c>
      <c r="AK688" s="11" t="s">
        <v>1863</v>
      </c>
      <c r="AL688" s="11" t="s">
        <v>443</v>
      </c>
      <c r="AM688" s="12"/>
      <c r="AN688" s="12"/>
      <c r="AO688" s="12">
        <v>0.14492516069788797</v>
      </c>
      <c r="AP688" s="12"/>
      <c r="AQ688" s="12"/>
      <c r="AR688" s="12">
        <v>0.14492516069788797</v>
      </c>
      <c r="BE688" s="1"/>
      <c r="BF688" s="1"/>
    </row>
    <row r="689" spans="35:58" ht="19.5" customHeight="1">
      <c r="AI689" s="10" t="s">
        <v>1546</v>
      </c>
      <c r="AJ689" s="10" t="s">
        <v>1561</v>
      </c>
      <c r="AK689" s="11" t="s">
        <v>1864</v>
      </c>
      <c r="AL689" s="11" t="s">
        <v>461</v>
      </c>
      <c r="AM689" s="12">
        <v>515.3946677226813</v>
      </c>
      <c r="AN689" s="12"/>
      <c r="AO689" s="12">
        <v>13.736516620752985</v>
      </c>
      <c r="AP689" s="12"/>
      <c r="AQ689" s="12">
        <v>552.2702212809918</v>
      </c>
      <c r="AR689" s="12">
        <v>1081.4014056244262</v>
      </c>
      <c r="BE689" s="1"/>
      <c r="BF689" s="1"/>
    </row>
    <row r="690" spans="35:58" ht="19.5" customHeight="1">
      <c r="AI690" s="10" t="s">
        <v>1548</v>
      </c>
      <c r="AJ690" s="10" t="s">
        <v>1562</v>
      </c>
      <c r="AK690" s="11" t="s">
        <v>1858</v>
      </c>
      <c r="AL690" s="11" t="s">
        <v>457</v>
      </c>
      <c r="AM690" s="12">
        <v>1083.5864833103765</v>
      </c>
      <c r="AN690" s="12">
        <v>144.04308712121212</v>
      </c>
      <c r="AO690" s="12">
        <v>1818.8734205693297</v>
      </c>
      <c r="AP690" s="12">
        <v>3.733348163452709</v>
      </c>
      <c r="AQ690" s="12">
        <v>9063.61276301653</v>
      </c>
      <c r="AR690" s="12">
        <v>12113.8491021809</v>
      </c>
      <c r="BE690" s="1"/>
      <c r="BF690" s="1"/>
    </row>
    <row r="691" spans="35:58" ht="19.5" customHeight="1">
      <c r="AI691" s="10" t="s">
        <v>1550</v>
      </c>
      <c r="AJ691" s="10" t="s">
        <v>1563</v>
      </c>
      <c r="AK691" s="11" t="s">
        <v>1866</v>
      </c>
      <c r="AL691" s="11" t="s">
        <v>454</v>
      </c>
      <c r="AM691" s="12"/>
      <c r="AN691" s="12"/>
      <c r="AO691" s="12">
        <v>0.0116078971533517</v>
      </c>
      <c r="AP691" s="12"/>
      <c r="AQ691" s="12"/>
      <c r="AR691" s="12">
        <v>0.0116078971533517</v>
      </c>
      <c r="BE691" s="1"/>
      <c r="BF691" s="1"/>
    </row>
    <row r="692" spans="35:58" ht="19.5" customHeight="1">
      <c r="AI692" s="10" t="s">
        <v>1550</v>
      </c>
      <c r="AJ692" s="10" t="s">
        <v>1564</v>
      </c>
      <c r="AK692" s="11" t="s">
        <v>1869</v>
      </c>
      <c r="AL692" s="11" t="s">
        <v>455</v>
      </c>
      <c r="AM692" s="12">
        <v>93.43368597337006</v>
      </c>
      <c r="AN692" s="12">
        <v>151.98968411386593</v>
      </c>
      <c r="AO692" s="12">
        <v>1817.9155688475666</v>
      </c>
      <c r="AP692" s="12"/>
      <c r="AQ692" s="12">
        <v>4743.337540863177</v>
      </c>
      <c r="AR692" s="12">
        <v>6806.6764797979795</v>
      </c>
      <c r="BE692" s="1"/>
      <c r="BF692" s="1"/>
    </row>
    <row r="693" spans="35:58" ht="19.5" customHeight="1">
      <c r="AI693" s="10" t="s">
        <v>1550</v>
      </c>
      <c r="AJ693" s="10" t="s">
        <v>1565</v>
      </c>
      <c r="AK693" s="11" t="s">
        <v>1862</v>
      </c>
      <c r="AL693" s="11" t="s">
        <v>456</v>
      </c>
      <c r="AM693" s="12">
        <v>28.64290966483012</v>
      </c>
      <c r="AN693" s="12"/>
      <c r="AO693" s="12">
        <v>150.91049276859505</v>
      </c>
      <c r="AP693" s="12"/>
      <c r="AQ693" s="12">
        <v>815.806054614325</v>
      </c>
      <c r="AR693" s="12">
        <v>995.3594570477502</v>
      </c>
      <c r="BE693" s="1"/>
      <c r="BF693" s="1"/>
    </row>
    <row r="694" spans="35:58" ht="19.5" customHeight="1">
      <c r="AI694" s="10" t="s">
        <v>1552</v>
      </c>
      <c r="AJ694" s="10" t="s">
        <v>1566</v>
      </c>
      <c r="AK694" s="11" t="s">
        <v>1974</v>
      </c>
      <c r="AL694" s="11" t="s">
        <v>438</v>
      </c>
      <c r="AM694" s="12">
        <v>256.75719462809917</v>
      </c>
      <c r="AN694" s="12">
        <v>65.97292883379247</v>
      </c>
      <c r="AO694" s="12">
        <v>341.29006733241505</v>
      </c>
      <c r="AP694" s="12"/>
      <c r="AQ694" s="12">
        <v>1188.8573123507806</v>
      </c>
      <c r="AR694" s="12">
        <v>1852.8775031450873</v>
      </c>
      <c r="BE694" s="1"/>
      <c r="BF694" s="1"/>
    </row>
    <row r="695" spans="35:58" ht="19.5" customHeight="1">
      <c r="AI695" s="10" t="s">
        <v>1552</v>
      </c>
      <c r="AJ695" s="10" t="s">
        <v>1567</v>
      </c>
      <c r="AK695" s="11" t="s">
        <v>1863</v>
      </c>
      <c r="AL695" s="11" t="s">
        <v>443</v>
      </c>
      <c r="AM695" s="12"/>
      <c r="AN695" s="12">
        <v>0.008594146005509642</v>
      </c>
      <c r="AO695" s="12">
        <v>0.08942027089072543</v>
      </c>
      <c r="AP695" s="12"/>
      <c r="AQ695" s="12">
        <v>0.06278220844811754</v>
      </c>
      <c r="AR695" s="12">
        <v>0.16079662534435263</v>
      </c>
      <c r="BE695" s="1"/>
      <c r="BF695" s="1"/>
    </row>
    <row r="696" spans="35:58" ht="19.5" customHeight="1">
      <c r="AI696" s="10" t="s">
        <v>1552</v>
      </c>
      <c r="AJ696" s="10" t="s">
        <v>1568</v>
      </c>
      <c r="AK696" s="11" t="s">
        <v>1864</v>
      </c>
      <c r="AL696" s="11" t="s">
        <v>461</v>
      </c>
      <c r="AM696" s="12">
        <v>1645.2566265840221</v>
      </c>
      <c r="AN696" s="12">
        <v>65.77641730945821</v>
      </c>
      <c r="AO696" s="12">
        <v>2333.6751659779616</v>
      </c>
      <c r="AP696" s="12"/>
      <c r="AQ696" s="12">
        <v>4677.088948943985</v>
      </c>
      <c r="AR696" s="12">
        <v>8721.797158815427</v>
      </c>
      <c r="BE696" s="1"/>
      <c r="BF696" s="1"/>
    </row>
    <row r="697" spans="35:58" ht="19.5" customHeight="1">
      <c r="AI697" s="10" t="s">
        <v>0</v>
      </c>
      <c r="AJ697" s="10" t="s">
        <v>1569</v>
      </c>
      <c r="AK697" s="11" t="s">
        <v>1974</v>
      </c>
      <c r="AL697" s="11" t="s">
        <v>438</v>
      </c>
      <c r="AM697" s="12">
        <v>187.22039889807164</v>
      </c>
      <c r="AN697" s="12">
        <v>6.799510858585859</v>
      </c>
      <c r="AO697" s="12">
        <v>2.396812052341598</v>
      </c>
      <c r="AP697" s="12"/>
      <c r="AQ697" s="12">
        <v>405.01570073461886</v>
      </c>
      <c r="AR697" s="12">
        <v>601.4324225436179</v>
      </c>
      <c r="BE697" s="1"/>
      <c r="BF697" s="1"/>
    </row>
    <row r="698" spans="35:58" ht="19.5" customHeight="1">
      <c r="AI698" s="10" t="s">
        <v>0</v>
      </c>
      <c r="AJ698" s="10" t="s">
        <v>1570</v>
      </c>
      <c r="AK698" s="11" t="s">
        <v>1863</v>
      </c>
      <c r="AL698" s="11" t="s">
        <v>443</v>
      </c>
      <c r="AM698" s="12">
        <v>0.14068209366391185</v>
      </c>
      <c r="AN698" s="12">
        <v>0.003894123048668503</v>
      </c>
      <c r="AO698" s="12">
        <v>0.06162203856749311</v>
      </c>
      <c r="AP698" s="12"/>
      <c r="AQ698" s="12"/>
      <c r="AR698" s="12">
        <v>0.20619825528007346</v>
      </c>
      <c r="BE698" s="1"/>
      <c r="BF698" s="1"/>
    </row>
    <row r="699" spans="35:58" ht="19.5" customHeight="1">
      <c r="AI699" s="10" t="s">
        <v>0</v>
      </c>
      <c r="AJ699" s="10" t="s">
        <v>1571</v>
      </c>
      <c r="AK699" s="11" t="s">
        <v>1864</v>
      </c>
      <c r="AL699" s="11" t="s">
        <v>461</v>
      </c>
      <c r="AM699" s="12">
        <v>145.68493333333333</v>
      </c>
      <c r="AN699" s="12">
        <v>7.498040289256198</v>
      </c>
      <c r="AO699" s="12">
        <v>9.595352043158861</v>
      </c>
      <c r="AP699" s="12"/>
      <c r="AQ699" s="12">
        <v>172.12275548668504</v>
      </c>
      <c r="AR699" s="12">
        <v>334.90108115243345</v>
      </c>
      <c r="BE699" s="1"/>
      <c r="BF699" s="1"/>
    </row>
    <row r="700" spans="35:58" ht="19.5" customHeight="1">
      <c r="AI700" s="10" t="s">
        <v>2</v>
      </c>
      <c r="AJ700" s="10" t="s">
        <v>1572</v>
      </c>
      <c r="AK700" s="11" t="s">
        <v>1869</v>
      </c>
      <c r="AL700" s="11" t="s">
        <v>455</v>
      </c>
      <c r="AM700" s="12">
        <v>191.96701095041323</v>
      </c>
      <c r="AN700" s="12">
        <v>85.23094674012856</v>
      </c>
      <c r="AO700" s="12">
        <v>3000.713818916437</v>
      </c>
      <c r="AP700" s="12"/>
      <c r="AQ700" s="12">
        <v>3083.8750303489437</v>
      </c>
      <c r="AR700" s="12">
        <v>6361.786806955923</v>
      </c>
      <c r="BE700" s="1"/>
      <c r="BF700" s="1"/>
    </row>
    <row r="701" spans="35:58" ht="19.5" customHeight="1">
      <c r="AI701" s="10" t="s">
        <v>2</v>
      </c>
      <c r="AJ701" s="10" t="s">
        <v>1573</v>
      </c>
      <c r="AK701" s="11" t="s">
        <v>1862</v>
      </c>
      <c r="AL701" s="11" t="s">
        <v>456</v>
      </c>
      <c r="AM701" s="12">
        <v>198.80285610651976</v>
      </c>
      <c r="AN701" s="12">
        <v>379.3016053719008</v>
      </c>
      <c r="AO701" s="12">
        <v>1759.6518991735538</v>
      </c>
      <c r="AP701" s="12"/>
      <c r="AQ701" s="12">
        <v>4019.7075181359046</v>
      </c>
      <c r="AR701" s="12">
        <v>6357.463878787879</v>
      </c>
      <c r="BE701" s="1"/>
      <c r="BF701" s="1"/>
    </row>
    <row r="702" spans="35:58" ht="19.5" customHeight="1">
      <c r="AI702" s="10" t="s">
        <v>2</v>
      </c>
      <c r="AJ702" s="10" t="s">
        <v>1574</v>
      </c>
      <c r="AK702" s="11" t="s">
        <v>1932</v>
      </c>
      <c r="AL702" s="11" t="s">
        <v>458</v>
      </c>
      <c r="AM702" s="12">
        <v>764.4658069788798</v>
      </c>
      <c r="AN702" s="12">
        <v>1302.4971530762166</v>
      </c>
      <c r="AO702" s="12">
        <v>3746.0598088842976</v>
      </c>
      <c r="AP702" s="12"/>
      <c r="AQ702" s="12">
        <v>7217.916528236915</v>
      </c>
      <c r="AR702" s="12">
        <v>13030.939297176308</v>
      </c>
      <c r="BE702" s="1"/>
      <c r="BF702" s="1"/>
    </row>
    <row r="703" spans="35:58" ht="19.5" customHeight="1">
      <c r="AI703" s="10" t="s">
        <v>2</v>
      </c>
      <c r="AJ703" s="10" t="s">
        <v>1575</v>
      </c>
      <c r="AK703" s="11" t="s">
        <v>1936</v>
      </c>
      <c r="AL703" s="11" t="s">
        <v>459</v>
      </c>
      <c r="AM703" s="12">
        <v>30.586757805325984</v>
      </c>
      <c r="AN703" s="12"/>
      <c r="AO703" s="12"/>
      <c r="AP703" s="12"/>
      <c r="AQ703" s="12">
        <v>391.10306269513313</v>
      </c>
      <c r="AR703" s="12">
        <v>421.6898205004591</v>
      </c>
      <c r="BE703" s="1"/>
      <c r="BF703" s="1"/>
    </row>
    <row r="704" spans="35:58" ht="19.5" customHeight="1">
      <c r="AI704" s="10" t="s">
        <v>4</v>
      </c>
      <c r="AJ704" s="10" t="s">
        <v>1576</v>
      </c>
      <c r="AK704" s="11" t="s">
        <v>1859</v>
      </c>
      <c r="AL704" s="11" t="s">
        <v>437</v>
      </c>
      <c r="AM704" s="12"/>
      <c r="AN704" s="12"/>
      <c r="AO704" s="12">
        <v>0.2648816115702479</v>
      </c>
      <c r="AP704" s="12"/>
      <c r="AQ704" s="12">
        <v>0.678795202020202</v>
      </c>
      <c r="AR704" s="12">
        <v>0.94367681359045</v>
      </c>
      <c r="BE704" s="1"/>
      <c r="BF704" s="1"/>
    </row>
    <row r="705" spans="35:58" ht="19.5" customHeight="1">
      <c r="AI705" s="10" t="s">
        <v>4</v>
      </c>
      <c r="AJ705" s="10" t="s">
        <v>1577</v>
      </c>
      <c r="AK705" s="11" t="s">
        <v>1858</v>
      </c>
      <c r="AL705" s="11" t="s">
        <v>457</v>
      </c>
      <c r="AM705" s="12">
        <v>663.6451105831038</v>
      </c>
      <c r="AN705" s="12">
        <v>96.08918477961433</v>
      </c>
      <c r="AO705" s="12">
        <v>1083.9050160927457</v>
      </c>
      <c r="AP705" s="12">
        <v>6.461163039485767</v>
      </c>
      <c r="AQ705" s="12">
        <v>3537.7155032369146</v>
      </c>
      <c r="AR705" s="12">
        <v>5387.815977731864</v>
      </c>
      <c r="BE705" s="1"/>
      <c r="BF705" s="1"/>
    </row>
    <row r="706" spans="35:58" ht="19.5" customHeight="1">
      <c r="AI706" s="10" t="s">
        <v>6</v>
      </c>
      <c r="AJ706" s="10" t="s">
        <v>1578</v>
      </c>
      <c r="AK706" s="11" t="s">
        <v>1932</v>
      </c>
      <c r="AL706" s="11" t="s">
        <v>458</v>
      </c>
      <c r="AM706" s="12">
        <v>2.148956611570248</v>
      </c>
      <c r="AN706" s="12"/>
      <c r="AO706" s="12"/>
      <c r="AP706" s="12"/>
      <c r="AQ706" s="12">
        <v>20.41873512396694</v>
      </c>
      <c r="AR706" s="12">
        <v>22.56769173553719</v>
      </c>
      <c r="BE706" s="1"/>
      <c r="BF706" s="1"/>
    </row>
    <row r="707" spans="35:58" ht="19.5" customHeight="1">
      <c r="AI707" s="10" t="s">
        <v>6</v>
      </c>
      <c r="AJ707" s="10" t="s">
        <v>1579</v>
      </c>
      <c r="AK707" s="11" t="s">
        <v>1864</v>
      </c>
      <c r="AL707" s="11" t="s">
        <v>461</v>
      </c>
      <c r="AM707" s="12">
        <v>89.49634674012856</v>
      </c>
      <c r="AN707" s="12">
        <v>6.7637782369146</v>
      </c>
      <c r="AO707" s="12">
        <v>360.73450213498626</v>
      </c>
      <c r="AP707" s="12"/>
      <c r="AQ707" s="12">
        <v>1410.2747807392102</v>
      </c>
      <c r="AR707" s="12">
        <v>1867.2694078512395</v>
      </c>
      <c r="BE707" s="1"/>
      <c r="BF707" s="1"/>
    </row>
    <row r="708" spans="35:58" ht="19.5" customHeight="1">
      <c r="AI708" s="10" t="s">
        <v>8</v>
      </c>
      <c r="AJ708" s="10" t="s">
        <v>1580</v>
      </c>
      <c r="AK708" s="11" t="s">
        <v>1936</v>
      </c>
      <c r="AL708" s="11" t="s">
        <v>459</v>
      </c>
      <c r="AM708" s="12"/>
      <c r="AN708" s="12">
        <v>77.68071969696969</v>
      </c>
      <c r="AO708" s="12">
        <v>222.24220426997243</v>
      </c>
      <c r="AP708" s="12"/>
      <c r="AQ708" s="12">
        <v>578.7629820247935</v>
      </c>
      <c r="AR708" s="12">
        <v>878.6859059917356</v>
      </c>
      <c r="BE708" s="1"/>
      <c r="BF708" s="1"/>
    </row>
    <row r="709" spans="35:58" ht="19.5" customHeight="1">
      <c r="AI709" s="10" t="s">
        <v>8</v>
      </c>
      <c r="AJ709" s="10" t="s">
        <v>1581</v>
      </c>
      <c r="AK709" s="11" t="s">
        <v>1868</v>
      </c>
      <c r="AL709" s="11" t="s">
        <v>460</v>
      </c>
      <c r="AM709" s="12"/>
      <c r="AN709" s="12"/>
      <c r="AO709" s="12">
        <v>23.096669972451792</v>
      </c>
      <c r="AP709" s="12"/>
      <c r="AQ709" s="12">
        <v>41.48249478879706</v>
      </c>
      <c r="AR709" s="12">
        <v>64.57916476124885</v>
      </c>
      <c r="BE709" s="1"/>
      <c r="BF709" s="1"/>
    </row>
    <row r="710" spans="35:58" ht="19.5" customHeight="1">
      <c r="AI710" s="10" t="s">
        <v>8</v>
      </c>
      <c r="AJ710" s="10" t="s">
        <v>1582</v>
      </c>
      <c r="AK710" s="11" t="s">
        <v>1864</v>
      </c>
      <c r="AL710" s="11" t="s">
        <v>461</v>
      </c>
      <c r="AM710" s="12">
        <v>62.67868895775941</v>
      </c>
      <c r="AN710" s="12">
        <v>41.4179814738292</v>
      </c>
      <c r="AO710" s="12">
        <v>126.1738737144169</v>
      </c>
      <c r="AP710" s="12"/>
      <c r="AQ710" s="12">
        <v>407.37302066115706</v>
      </c>
      <c r="AR710" s="12">
        <v>637.6435648071626</v>
      </c>
      <c r="BE710" s="1"/>
      <c r="BF710" s="1"/>
    </row>
    <row r="711" spans="35:58" ht="19.5" customHeight="1">
      <c r="AI711" s="10" t="s">
        <v>10</v>
      </c>
      <c r="AJ711" s="10" t="s">
        <v>1583</v>
      </c>
      <c r="AK711" s="11" t="s">
        <v>1859</v>
      </c>
      <c r="AL711" s="11" t="s">
        <v>437</v>
      </c>
      <c r="AM711" s="12">
        <v>2848.680881634527</v>
      </c>
      <c r="AN711" s="12">
        <v>1.838282966023875</v>
      </c>
      <c r="AO711" s="12">
        <v>880.62211271809</v>
      </c>
      <c r="AP711" s="12">
        <v>45.57045801193756</v>
      </c>
      <c r="AQ711" s="12">
        <v>8789.892093296603</v>
      </c>
      <c r="AR711" s="12">
        <v>12566.603828627181</v>
      </c>
      <c r="BE711" s="1"/>
      <c r="BF711" s="1"/>
    </row>
    <row r="712" spans="35:58" ht="19.5" customHeight="1">
      <c r="AI712" s="10" t="s">
        <v>10</v>
      </c>
      <c r="AJ712" s="10" t="s">
        <v>1584</v>
      </c>
      <c r="AK712" s="11" t="s">
        <v>1864</v>
      </c>
      <c r="AL712" s="11" t="s">
        <v>461</v>
      </c>
      <c r="AM712" s="12">
        <v>498.9489109504132</v>
      </c>
      <c r="AN712" s="12">
        <v>223.84419983930212</v>
      </c>
      <c r="AO712" s="12">
        <v>434.10818668503214</v>
      </c>
      <c r="AP712" s="12"/>
      <c r="AQ712" s="12">
        <v>1251.0807202938474</v>
      </c>
      <c r="AR712" s="12">
        <v>2407.982017768595</v>
      </c>
      <c r="BE712" s="1"/>
      <c r="BF712" s="1"/>
    </row>
    <row r="713" spans="35:58" ht="19.5" customHeight="1">
      <c r="AI713" s="10" t="s">
        <v>12</v>
      </c>
      <c r="AJ713" s="10" t="s">
        <v>1585</v>
      </c>
      <c r="AK713" s="11" t="s">
        <v>1867</v>
      </c>
      <c r="AL713" s="11" t="s">
        <v>439</v>
      </c>
      <c r="AM713" s="12"/>
      <c r="AN713" s="12"/>
      <c r="AO713" s="12">
        <v>11.168603145087236</v>
      </c>
      <c r="AP713" s="12">
        <v>0.042726354453627186</v>
      </c>
      <c r="AQ713" s="12">
        <v>3.335765863177227</v>
      </c>
      <c r="AR713" s="12">
        <v>14.547095362718089</v>
      </c>
      <c r="BE713" s="1"/>
      <c r="BF713" s="1"/>
    </row>
    <row r="714" spans="35:58" ht="19.5" customHeight="1">
      <c r="AI714" s="10" t="s">
        <v>12</v>
      </c>
      <c r="AJ714" s="10" t="s">
        <v>1586</v>
      </c>
      <c r="AK714" s="11" t="s">
        <v>1863</v>
      </c>
      <c r="AL714" s="11" t="s">
        <v>443</v>
      </c>
      <c r="AM714" s="12">
        <v>285.0516609733701</v>
      </c>
      <c r="AN714" s="12">
        <v>144.7762802571166</v>
      </c>
      <c r="AO714" s="12">
        <v>273.0364579889807</v>
      </c>
      <c r="AP714" s="12">
        <v>0.8856904499540863</v>
      </c>
      <c r="AQ714" s="12">
        <v>140.83771554178145</v>
      </c>
      <c r="AR714" s="12">
        <v>844.5878052112029</v>
      </c>
      <c r="BE714" s="1"/>
      <c r="BF714" s="1"/>
    </row>
    <row r="715" spans="35:58" ht="19.5" customHeight="1">
      <c r="AI715" s="10" t="s">
        <v>12</v>
      </c>
      <c r="AJ715" s="10" t="s">
        <v>1587</v>
      </c>
      <c r="AK715" s="11" t="s">
        <v>1992</v>
      </c>
      <c r="AL715" s="11" t="s">
        <v>444</v>
      </c>
      <c r="AM715" s="12">
        <v>33.80508771808999</v>
      </c>
      <c r="AN715" s="12">
        <v>75.89747931588613</v>
      </c>
      <c r="AO715" s="12">
        <v>566.3217752066116</v>
      </c>
      <c r="AP715" s="12">
        <v>0.23659717630853996</v>
      </c>
      <c r="AQ715" s="12">
        <v>227.82663702938476</v>
      </c>
      <c r="AR715" s="12">
        <v>904.0875764462811</v>
      </c>
      <c r="BE715" s="1"/>
      <c r="BF715" s="1"/>
    </row>
    <row r="716" spans="35:58" ht="19.5" customHeight="1">
      <c r="AI716" s="10" t="s">
        <v>14</v>
      </c>
      <c r="AJ716" s="10" t="s">
        <v>1588</v>
      </c>
      <c r="AK716" s="11" t="s">
        <v>1974</v>
      </c>
      <c r="AL716" s="11" t="s">
        <v>438</v>
      </c>
      <c r="AM716" s="12">
        <v>671.9258501147842</v>
      </c>
      <c r="AN716" s="12">
        <v>141.90645348943985</v>
      </c>
      <c r="AO716" s="12">
        <v>745.7012587006427</v>
      </c>
      <c r="AP716" s="12">
        <v>2.7142604912764003</v>
      </c>
      <c r="AQ716" s="12">
        <v>1972.214226928375</v>
      </c>
      <c r="AR716" s="12">
        <v>3534.4620497245182</v>
      </c>
      <c r="BE716" s="1"/>
      <c r="BF716" s="1"/>
    </row>
    <row r="717" spans="35:58" ht="19.5" customHeight="1">
      <c r="AI717" s="10" t="s">
        <v>14</v>
      </c>
      <c r="AJ717" s="10" t="s">
        <v>1589</v>
      </c>
      <c r="AK717" s="11" t="s">
        <v>1867</v>
      </c>
      <c r="AL717" s="11" t="s">
        <v>439</v>
      </c>
      <c r="AM717" s="12"/>
      <c r="AN717" s="12">
        <v>0.03457972910927456</v>
      </c>
      <c r="AO717" s="12"/>
      <c r="AP717" s="12"/>
      <c r="AQ717" s="12">
        <v>39.02606678145087</v>
      </c>
      <c r="AR717" s="12">
        <v>39.06064651056015</v>
      </c>
      <c r="BE717" s="1"/>
      <c r="BF717" s="1"/>
    </row>
    <row r="718" spans="35:58" ht="19.5" customHeight="1">
      <c r="AI718" s="10" t="s">
        <v>14</v>
      </c>
      <c r="AJ718" s="10" t="s">
        <v>1590</v>
      </c>
      <c r="AK718" s="11" t="s">
        <v>1863</v>
      </c>
      <c r="AL718" s="11" t="s">
        <v>443</v>
      </c>
      <c r="AM718" s="12">
        <v>2.7180899908172636E-05</v>
      </c>
      <c r="AN718" s="12">
        <v>7.185491276400367E-06</v>
      </c>
      <c r="AO718" s="12">
        <v>0.0012160009182736456</v>
      </c>
      <c r="AP718" s="12"/>
      <c r="AQ718" s="12"/>
      <c r="AR718" s="12">
        <v>0.0012503673094582187</v>
      </c>
      <c r="BE718" s="1"/>
      <c r="BF718" s="1"/>
    </row>
    <row r="719" spans="35:58" ht="19.5" customHeight="1">
      <c r="AI719" s="10" t="s">
        <v>16</v>
      </c>
      <c r="AJ719" s="10" t="s">
        <v>1591</v>
      </c>
      <c r="AK719" s="11" t="s">
        <v>1934</v>
      </c>
      <c r="AL719" s="11" t="s">
        <v>441</v>
      </c>
      <c r="AM719" s="12"/>
      <c r="AN719" s="12"/>
      <c r="AO719" s="12">
        <v>2.9582138429752067</v>
      </c>
      <c r="AP719" s="12">
        <v>0.28828094582185493</v>
      </c>
      <c r="AQ719" s="12">
        <v>159.1722864325069</v>
      </c>
      <c r="AR719" s="12">
        <v>162.41878122130396</v>
      </c>
      <c r="BE719" s="1"/>
      <c r="BF719" s="1"/>
    </row>
    <row r="720" spans="35:58" ht="19.5" customHeight="1">
      <c r="AI720" s="10" t="s">
        <v>18</v>
      </c>
      <c r="AJ720" s="10" t="s">
        <v>1592</v>
      </c>
      <c r="AK720" s="11" t="s">
        <v>1872</v>
      </c>
      <c r="AL720" s="11" t="s">
        <v>2088</v>
      </c>
      <c r="AM720" s="12"/>
      <c r="AN720" s="12"/>
      <c r="AO720" s="12">
        <v>46.64626347566575</v>
      </c>
      <c r="AP720" s="12"/>
      <c r="AQ720" s="12">
        <v>351.90083347107435</v>
      </c>
      <c r="AR720" s="12">
        <v>398.5470969467401</v>
      </c>
      <c r="BE720" s="1"/>
      <c r="BF720" s="1"/>
    </row>
    <row r="721" spans="35:58" ht="19.5" customHeight="1">
      <c r="AI721" s="10" t="s">
        <v>20</v>
      </c>
      <c r="AJ721" s="10" t="s">
        <v>1593</v>
      </c>
      <c r="AK721" s="11" t="s">
        <v>1934</v>
      </c>
      <c r="AL721" s="11" t="s">
        <v>441</v>
      </c>
      <c r="AM721" s="12">
        <v>865.0326964416896</v>
      </c>
      <c r="AN721" s="12"/>
      <c r="AO721" s="12">
        <v>60.95112814508724</v>
      </c>
      <c r="AP721" s="12">
        <v>0.3521522497704316</v>
      </c>
      <c r="AQ721" s="12">
        <v>29.069623714416895</v>
      </c>
      <c r="AR721" s="12">
        <v>955.4056005509642</v>
      </c>
      <c r="BE721" s="1"/>
      <c r="BF721" s="1"/>
    </row>
    <row r="722" spans="35:58" ht="19.5" customHeight="1">
      <c r="AI722" s="10" t="s">
        <v>20</v>
      </c>
      <c r="AJ722" s="10" t="s">
        <v>1594</v>
      </c>
      <c r="AK722" s="11" t="s">
        <v>1935</v>
      </c>
      <c r="AL722" s="11" t="s">
        <v>445</v>
      </c>
      <c r="AM722" s="12"/>
      <c r="AN722" s="12"/>
      <c r="AO722" s="12"/>
      <c r="AP722" s="12">
        <v>3.8728191000918274E-05</v>
      </c>
      <c r="AQ722" s="12"/>
      <c r="AR722" s="12">
        <v>3.8728191000918274E-05</v>
      </c>
      <c r="BE722" s="1"/>
      <c r="BF722" s="1"/>
    </row>
    <row r="723" spans="35:58" ht="19.5" customHeight="1">
      <c r="AI723" s="10" t="s">
        <v>22</v>
      </c>
      <c r="AJ723" s="10" t="s">
        <v>1595</v>
      </c>
      <c r="AK723" s="11" t="s">
        <v>1974</v>
      </c>
      <c r="AL723" s="11" t="s">
        <v>438</v>
      </c>
      <c r="AM723" s="12">
        <v>108.27849249311295</v>
      </c>
      <c r="AN723" s="12">
        <v>4.0919331726354455</v>
      </c>
      <c r="AO723" s="12">
        <v>7.9136673553719</v>
      </c>
      <c r="AP723" s="12">
        <v>0.10420162993572085</v>
      </c>
      <c r="AQ723" s="12">
        <v>630.134371097337</v>
      </c>
      <c r="AR723" s="12">
        <v>750.5226657483929</v>
      </c>
      <c r="BE723" s="1"/>
      <c r="BF723" s="1"/>
    </row>
    <row r="724" spans="35:58" ht="19.5" customHeight="1">
      <c r="AI724" s="10" t="s">
        <v>22</v>
      </c>
      <c r="AJ724" s="10" t="s">
        <v>1596</v>
      </c>
      <c r="AK724" s="11" t="s">
        <v>1867</v>
      </c>
      <c r="AL724" s="11" t="s">
        <v>439</v>
      </c>
      <c r="AM724" s="12"/>
      <c r="AN724" s="12"/>
      <c r="AO724" s="12"/>
      <c r="AP724" s="12"/>
      <c r="AQ724" s="12">
        <v>31.51727582644628</v>
      </c>
      <c r="AR724" s="12">
        <v>31.51727582644628</v>
      </c>
      <c r="BE724" s="1"/>
      <c r="BF724" s="1"/>
    </row>
    <row r="725" spans="35:58" ht="19.5" customHeight="1">
      <c r="AI725" s="10" t="s">
        <v>24</v>
      </c>
      <c r="AJ725" s="10" t="s">
        <v>1597</v>
      </c>
      <c r="AK725" s="11" t="s">
        <v>1934</v>
      </c>
      <c r="AL725" s="11" t="s">
        <v>441</v>
      </c>
      <c r="AM725" s="12">
        <v>42.477616184573</v>
      </c>
      <c r="AN725" s="12"/>
      <c r="AO725" s="12">
        <v>9.405781496786043</v>
      </c>
      <c r="AP725" s="12">
        <v>0.26441588613406797</v>
      </c>
      <c r="AQ725" s="12">
        <v>216.76794178145087</v>
      </c>
      <c r="AR725" s="12">
        <v>268.915755348944</v>
      </c>
      <c r="BE725" s="1"/>
      <c r="BF725" s="1"/>
    </row>
    <row r="726" spans="35:58" ht="19.5" customHeight="1">
      <c r="AI726" s="10" t="s">
        <v>26</v>
      </c>
      <c r="AJ726" s="10" t="s">
        <v>1598</v>
      </c>
      <c r="AK726" s="11" t="s">
        <v>1934</v>
      </c>
      <c r="AL726" s="11" t="s">
        <v>441</v>
      </c>
      <c r="AM726" s="12">
        <v>70.94135693296602</v>
      </c>
      <c r="AN726" s="12"/>
      <c r="AO726" s="12">
        <v>13.333958815426998</v>
      </c>
      <c r="AP726" s="12">
        <v>0.3423443067033976</v>
      </c>
      <c r="AQ726" s="12">
        <v>598.4568673324151</v>
      </c>
      <c r="AR726" s="12">
        <v>683.0745273875115</v>
      </c>
      <c r="BE726" s="1"/>
      <c r="BF726" s="1"/>
    </row>
    <row r="727" spans="35:58" ht="19.5" customHeight="1">
      <c r="AI727" s="10" t="s">
        <v>28</v>
      </c>
      <c r="AJ727" s="10" t="s">
        <v>1599</v>
      </c>
      <c r="AK727" s="11" t="s">
        <v>1934</v>
      </c>
      <c r="AL727" s="11" t="s">
        <v>441</v>
      </c>
      <c r="AM727" s="12">
        <v>102.0382664141414</v>
      </c>
      <c r="AN727" s="12"/>
      <c r="AO727" s="12">
        <v>7.370194260789716</v>
      </c>
      <c r="AP727" s="12">
        <v>0.004138957759412305</v>
      </c>
      <c r="AQ727" s="12">
        <v>273.06565254820936</v>
      </c>
      <c r="AR727" s="12">
        <v>382.47825218089986</v>
      </c>
      <c r="BE727" s="1"/>
      <c r="BF727" s="1"/>
    </row>
    <row r="728" spans="35:58" ht="19.5" customHeight="1">
      <c r="AI728" s="10" t="s">
        <v>30</v>
      </c>
      <c r="AJ728" s="10" t="s">
        <v>1600</v>
      </c>
      <c r="AK728" s="11" t="s">
        <v>1871</v>
      </c>
      <c r="AL728" s="11" t="s">
        <v>442</v>
      </c>
      <c r="AM728" s="12">
        <v>28.201199127640034</v>
      </c>
      <c r="AN728" s="12">
        <v>25.153683080808083</v>
      </c>
      <c r="AO728" s="12">
        <v>10.954766322314049</v>
      </c>
      <c r="AP728" s="12"/>
      <c r="AQ728" s="12">
        <v>1061.1253236455464</v>
      </c>
      <c r="AR728" s="12">
        <v>1125.4349721763085</v>
      </c>
      <c r="BE728" s="1"/>
      <c r="BF728" s="1"/>
    </row>
    <row r="729" spans="35:58" ht="19.5" customHeight="1">
      <c r="AI729" s="10" t="s">
        <v>32</v>
      </c>
      <c r="AJ729" s="10" t="s">
        <v>1601</v>
      </c>
      <c r="AK729" s="11" t="s">
        <v>1867</v>
      </c>
      <c r="AL729" s="11" t="s">
        <v>439</v>
      </c>
      <c r="AM729" s="12">
        <v>882.4583803259872</v>
      </c>
      <c r="AN729" s="12">
        <v>366.88562995867767</v>
      </c>
      <c r="AO729" s="12">
        <v>6264.773007116621</v>
      </c>
      <c r="AP729" s="12"/>
      <c r="AQ729" s="12">
        <v>12204.338245224977</v>
      </c>
      <c r="AR729" s="12">
        <v>19718.455262626263</v>
      </c>
      <c r="BE729" s="1"/>
      <c r="BF729" s="1"/>
    </row>
    <row r="730" spans="35:58" ht="19.5" customHeight="1">
      <c r="AI730" s="10" t="s">
        <v>32</v>
      </c>
      <c r="AJ730" s="10" t="s">
        <v>1602</v>
      </c>
      <c r="AK730" s="11" t="s">
        <v>1934</v>
      </c>
      <c r="AL730" s="11" t="s">
        <v>441</v>
      </c>
      <c r="AM730" s="12">
        <v>142.98667038567493</v>
      </c>
      <c r="AN730" s="12">
        <v>11.544503741965105</v>
      </c>
      <c r="AO730" s="12">
        <v>190.9147034205693</v>
      </c>
      <c r="AP730" s="12"/>
      <c r="AQ730" s="12">
        <v>105.82063670798897</v>
      </c>
      <c r="AR730" s="12">
        <v>451.2665142561983</v>
      </c>
      <c r="BE730" s="1"/>
      <c r="BF730" s="1"/>
    </row>
    <row r="731" spans="35:58" ht="19.5" customHeight="1">
      <c r="AI731" s="10" t="s">
        <v>32</v>
      </c>
      <c r="AJ731" s="10" t="s">
        <v>1603</v>
      </c>
      <c r="AK731" s="11" t="s">
        <v>1871</v>
      </c>
      <c r="AL731" s="11" t="s">
        <v>442</v>
      </c>
      <c r="AM731" s="12">
        <v>149.65999024334252</v>
      </c>
      <c r="AN731" s="12">
        <v>23.519705555555554</v>
      </c>
      <c r="AO731" s="12">
        <v>138.02374084022037</v>
      </c>
      <c r="AP731" s="12"/>
      <c r="AQ731" s="12">
        <v>232.411429912764</v>
      </c>
      <c r="AR731" s="12">
        <v>543.6148665518824</v>
      </c>
      <c r="BE731" s="1"/>
      <c r="BF731" s="1"/>
    </row>
    <row r="732" spans="35:58" ht="19.5" customHeight="1">
      <c r="AI732" s="10" t="s">
        <v>34</v>
      </c>
      <c r="AJ732" s="10" t="s">
        <v>1604</v>
      </c>
      <c r="AK732" s="11" t="s">
        <v>1934</v>
      </c>
      <c r="AL732" s="11" t="s">
        <v>441</v>
      </c>
      <c r="AM732" s="12"/>
      <c r="AN732" s="12">
        <v>3.2598714416896233E-06</v>
      </c>
      <c r="AO732" s="12">
        <v>0.9167502525252526</v>
      </c>
      <c r="AP732" s="12">
        <v>0.13805436179981634</v>
      </c>
      <c r="AQ732" s="12">
        <v>758.2735608815427</v>
      </c>
      <c r="AR732" s="12">
        <v>759.3283687557392</v>
      </c>
      <c r="BE732" s="1"/>
      <c r="BF732" s="1"/>
    </row>
    <row r="733" spans="35:58" ht="19.5" customHeight="1">
      <c r="AI733" s="10" t="s">
        <v>34</v>
      </c>
      <c r="AJ733" s="10" t="s">
        <v>1605</v>
      </c>
      <c r="AK733" s="11" t="s">
        <v>1935</v>
      </c>
      <c r="AL733" s="11" t="s">
        <v>445</v>
      </c>
      <c r="AM733" s="12"/>
      <c r="AN733" s="12"/>
      <c r="AO733" s="12"/>
      <c r="AP733" s="12"/>
      <c r="AQ733" s="12">
        <v>1.5702479338842978E-05</v>
      </c>
      <c r="AR733" s="12">
        <v>1.5702479338842978E-05</v>
      </c>
      <c r="BE733" s="1"/>
      <c r="BF733" s="1"/>
    </row>
    <row r="734" spans="35:58" ht="19.5" customHeight="1">
      <c r="AI734" s="10" t="s">
        <v>36</v>
      </c>
      <c r="AJ734" s="10" t="s">
        <v>1606</v>
      </c>
      <c r="AK734" s="11" t="s">
        <v>1933</v>
      </c>
      <c r="AL734" s="11" t="s">
        <v>440</v>
      </c>
      <c r="AM734" s="12">
        <v>415.91987254361794</v>
      </c>
      <c r="AN734" s="12">
        <v>215.01723514692378</v>
      </c>
      <c r="AO734" s="12">
        <v>213.8016876721763</v>
      </c>
      <c r="AP734" s="12"/>
      <c r="AQ734" s="12">
        <v>1739.1264073461894</v>
      </c>
      <c r="AR734" s="12">
        <v>2583.8652027089074</v>
      </c>
      <c r="BE734" s="1"/>
      <c r="BF734" s="1"/>
    </row>
    <row r="735" spans="35:58" ht="19.5" customHeight="1">
      <c r="AI735" s="10" t="s">
        <v>36</v>
      </c>
      <c r="AJ735" s="10" t="s">
        <v>1607</v>
      </c>
      <c r="AK735" s="11" t="s">
        <v>1934</v>
      </c>
      <c r="AL735" s="11" t="s">
        <v>441</v>
      </c>
      <c r="AM735" s="12">
        <v>0.0759137741046832</v>
      </c>
      <c r="AN735" s="12">
        <v>49.83365785123967</v>
      </c>
      <c r="AO735" s="12">
        <v>164.96315766758494</v>
      </c>
      <c r="AP735" s="12"/>
      <c r="AQ735" s="12">
        <v>966.4192399219467</v>
      </c>
      <c r="AR735" s="12">
        <v>1181.291969214876</v>
      </c>
      <c r="BE735" s="1"/>
      <c r="BF735" s="1"/>
    </row>
    <row r="736" spans="35:58" ht="19.5" customHeight="1">
      <c r="AI736" s="10" t="s">
        <v>38</v>
      </c>
      <c r="AJ736" s="10" t="s">
        <v>1608</v>
      </c>
      <c r="AK736" s="11" t="s">
        <v>1936</v>
      </c>
      <c r="AL736" s="11" t="s">
        <v>459</v>
      </c>
      <c r="AM736" s="12"/>
      <c r="AN736" s="12"/>
      <c r="AO736" s="12"/>
      <c r="AP736" s="12"/>
      <c r="AQ736" s="12">
        <v>3.2504358815426997</v>
      </c>
      <c r="AR736" s="12">
        <v>3.2504358815426997</v>
      </c>
      <c r="BE736" s="1"/>
      <c r="BF736" s="1"/>
    </row>
    <row r="737" spans="35:58" ht="19.5" customHeight="1">
      <c r="AI737" s="10" t="s">
        <v>38</v>
      </c>
      <c r="AJ737" s="10" t="s">
        <v>1609</v>
      </c>
      <c r="AK737" s="11" t="s">
        <v>1868</v>
      </c>
      <c r="AL737" s="11" t="s">
        <v>460</v>
      </c>
      <c r="AM737" s="12"/>
      <c r="AN737" s="12">
        <v>2.3002754820936638E-05</v>
      </c>
      <c r="AO737" s="12">
        <v>98.90141294765841</v>
      </c>
      <c r="AP737" s="12"/>
      <c r="AQ737" s="12">
        <v>271.00332734159775</v>
      </c>
      <c r="AR737" s="12">
        <v>369.904763292011</v>
      </c>
      <c r="BE737" s="1"/>
      <c r="BF737" s="1"/>
    </row>
    <row r="738" spans="35:58" ht="19.5" customHeight="1">
      <c r="AI738" s="10" t="s">
        <v>40</v>
      </c>
      <c r="AJ738" s="10" t="s">
        <v>1610</v>
      </c>
      <c r="AK738" s="11" t="s">
        <v>1867</v>
      </c>
      <c r="AL738" s="11" t="s">
        <v>439</v>
      </c>
      <c r="AM738" s="12"/>
      <c r="AN738" s="12"/>
      <c r="AO738" s="12">
        <v>52.027346923783284</v>
      </c>
      <c r="AP738" s="12"/>
      <c r="AQ738" s="12">
        <v>967.7850561524333</v>
      </c>
      <c r="AR738" s="12">
        <v>1019.8124030762166</v>
      </c>
      <c r="BE738" s="1"/>
      <c r="BF738" s="1"/>
    </row>
    <row r="739" spans="35:58" ht="19.5" customHeight="1">
      <c r="AI739" s="10" t="s">
        <v>40</v>
      </c>
      <c r="AJ739" s="10" t="s">
        <v>1611</v>
      </c>
      <c r="AK739" s="11" t="s">
        <v>1933</v>
      </c>
      <c r="AL739" s="11" t="s">
        <v>440</v>
      </c>
      <c r="AM739" s="12"/>
      <c r="AN739" s="12"/>
      <c r="AO739" s="12"/>
      <c r="AP739" s="12"/>
      <c r="AQ739" s="12">
        <v>18.581419926538107</v>
      </c>
      <c r="AR739" s="12">
        <v>18.581419926538107</v>
      </c>
      <c r="BE739" s="1"/>
      <c r="BF739" s="1"/>
    </row>
    <row r="740" spans="35:58" ht="19.5" customHeight="1">
      <c r="AI740" s="10" t="s">
        <v>42</v>
      </c>
      <c r="AJ740" s="10" t="s">
        <v>1612</v>
      </c>
      <c r="AK740" s="11" t="s">
        <v>1871</v>
      </c>
      <c r="AL740" s="11" t="s">
        <v>442</v>
      </c>
      <c r="AM740" s="12"/>
      <c r="AN740" s="12">
        <v>38.73194848484849</v>
      </c>
      <c r="AO740" s="12">
        <v>99.76776721763086</v>
      </c>
      <c r="AP740" s="12"/>
      <c r="AQ740" s="12">
        <v>199.2124742194674</v>
      </c>
      <c r="AR740" s="12">
        <v>337.7121899219468</v>
      </c>
      <c r="BE740" s="1"/>
      <c r="BF740" s="1"/>
    </row>
    <row r="741" spans="35:58" ht="19.5" customHeight="1">
      <c r="AI741" s="10" t="s">
        <v>44</v>
      </c>
      <c r="AJ741" s="10" t="s">
        <v>1613</v>
      </c>
      <c r="AK741" s="11" t="s">
        <v>1871</v>
      </c>
      <c r="AL741" s="11" t="s">
        <v>442</v>
      </c>
      <c r="AM741" s="12">
        <v>283.22465013774104</v>
      </c>
      <c r="AN741" s="12"/>
      <c r="AO741" s="12">
        <v>10.403882415059687</v>
      </c>
      <c r="AP741" s="12"/>
      <c r="AQ741" s="12">
        <v>397.7049541092745</v>
      </c>
      <c r="AR741" s="12">
        <v>691.3334866620753</v>
      </c>
      <c r="BE741" s="1"/>
      <c r="BF741" s="1"/>
    </row>
    <row r="742" spans="35:58" ht="19.5" customHeight="1">
      <c r="AI742" s="10" t="s">
        <v>44</v>
      </c>
      <c r="AJ742" s="10" t="s">
        <v>1614</v>
      </c>
      <c r="AK742" s="11" t="s">
        <v>1868</v>
      </c>
      <c r="AL742" s="11" t="s">
        <v>460</v>
      </c>
      <c r="AM742" s="12">
        <v>272.56579136822774</v>
      </c>
      <c r="AN742" s="12"/>
      <c r="AO742" s="12">
        <v>0.007138934802571165</v>
      </c>
      <c r="AP742" s="12"/>
      <c r="AQ742" s="12">
        <v>285.1560688246097</v>
      </c>
      <c r="AR742" s="12">
        <v>557.72899912764</v>
      </c>
      <c r="BE742" s="1"/>
      <c r="BF742" s="1"/>
    </row>
    <row r="743" spans="35:58" ht="19.5" customHeight="1">
      <c r="AI743" s="10" t="s">
        <v>46</v>
      </c>
      <c r="AJ743" s="10" t="s">
        <v>1615</v>
      </c>
      <c r="AK743" s="11" t="s">
        <v>1867</v>
      </c>
      <c r="AL743" s="11" t="s">
        <v>439</v>
      </c>
      <c r="AM743" s="12">
        <v>15.298662557392104</v>
      </c>
      <c r="AN743" s="12">
        <v>44.489731427915515</v>
      </c>
      <c r="AO743" s="12">
        <v>269.7777831496786</v>
      </c>
      <c r="AP743" s="12"/>
      <c r="AQ743" s="12">
        <v>1314.876559412305</v>
      </c>
      <c r="AR743" s="12">
        <v>1644.4427365472911</v>
      </c>
      <c r="BE743" s="1"/>
      <c r="BF743" s="1"/>
    </row>
    <row r="744" spans="35:58" ht="19.5" customHeight="1">
      <c r="AI744" s="10" t="s">
        <v>46</v>
      </c>
      <c r="AJ744" s="10" t="s">
        <v>1616</v>
      </c>
      <c r="AK744" s="11" t="s">
        <v>1871</v>
      </c>
      <c r="AL744" s="11" t="s">
        <v>442</v>
      </c>
      <c r="AM744" s="12">
        <v>213.87996258034894</v>
      </c>
      <c r="AN744" s="12">
        <v>333.19155532598717</v>
      </c>
      <c r="AO744" s="12">
        <v>2976.331898806244</v>
      </c>
      <c r="AP744" s="12"/>
      <c r="AQ744" s="12">
        <v>7945.06426926079</v>
      </c>
      <c r="AR744" s="12">
        <v>11468.46768597337</v>
      </c>
      <c r="BE744" s="1"/>
      <c r="BF744" s="1"/>
    </row>
    <row r="745" spans="35:58" ht="19.5" customHeight="1">
      <c r="AI745" s="10" t="s">
        <v>46</v>
      </c>
      <c r="AJ745" s="10" t="s">
        <v>1617</v>
      </c>
      <c r="AK745" s="11" t="s">
        <v>1936</v>
      </c>
      <c r="AL745" s="11" t="s">
        <v>459</v>
      </c>
      <c r="AM745" s="12"/>
      <c r="AN745" s="12">
        <v>0.0926846189164371</v>
      </c>
      <c r="AO745" s="12">
        <v>33.065844857667585</v>
      </c>
      <c r="AP745" s="12"/>
      <c r="AQ745" s="12">
        <v>652.1906262167125</v>
      </c>
      <c r="AR745" s="12">
        <v>685.3491556932966</v>
      </c>
      <c r="BE745" s="1"/>
      <c r="BF745" s="1"/>
    </row>
    <row r="746" spans="35:58" ht="19.5" customHeight="1">
      <c r="AI746" s="10" t="s">
        <v>46</v>
      </c>
      <c r="AJ746" s="10" t="s">
        <v>1618</v>
      </c>
      <c r="AK746" s="11" t="s">
        <v>1868</v>
      </c>
      <c r="AL746" s="11" t="s">
        <v>460</v>
      </c>
      <c r="AM746" s="12">
        <v>5.4364806014692375</v>
      </c>
      <c r="AN746" s="12">
        <v>104.47778852157944</v>
      </c>
      <c r="AO746" s="12">
        <v>505.7030808539945</v>
      </c>
      <c r="AP746" s="12"/>
      <c r="AQ746" s="12">
        <v>3110.798374426079</v>
      </c>
      <c r="AR746" s="12">
        <v>3726.415724403122</v>
      </c>
      <c r="BE746" s="1"/>
      <c r="BF746" s="1"/>
    </row>
    <row r="747" spans="35:58" ht="19.5" customHeight="1">
      <c r="AI747" s="10" t="s">
        <v>46</v>
      </c>
      <c r="AJ747" s="10" t="s">
        <v>1619</v>
      </c>
      <c r="AK747" s="11" t="s">
        <v>1959</v>
      </c>
      <c r="AL747" s="11" t="s">
        <v>2129</v>
      </c>
      <c r="AM747" s="12"/>
      <c r="AN747" s="12">
        <v>75.05916395775941</v>
      </c>
      <c r="AO747" s="12">
        <v>2766.350231657484</v>
      </c>
      <c r="AP747" s="12"/>
      <c r="AQ747" s="12">
        <v>1400.12253902663</v>
      </c>
      <c r="AR747" s="12">
        <v>4241.531934641873</v>
      </c>
      <c r="BE747" s="1"/>
      <c r="BF747" s="1"/>
    </row>
    <row r="748" spans="35:58" ht="19.5" customHeight="1">
      <c r="AI748" s="10" t="s">
        <v>46</v>
      </c>
      <c r="AJ748" s="10" t="s">
        <v>1620</v>
      </c>
      <c r="AK748" s="11" t="s">
        <v>1873</v>
      </c>
      <c r="AL748" s="11" t="s">
        <v>2130</v>
      </c>
      <c r="AM748" s="12"/>
      <c r="AN748" s="12">
        <v>89.94238018824609</v>
      </c>
      <c r="AO748" s="12">
        <v>1148.3941197199265</v>
      </c>
      <c r="AP748" s="12"/>
      <c r="AQ748" s="12">
        <v>1207.8522493342516</v>
      </c>
      <c r="AR748" s="12">
        <v>2446.188749242424</v>
      </c>
      <c r="BE748" s="1"/>
      <c r="BF748" s="1"/>
    </row>
    <row r="749" spans="35:58" ht="19.5" customHeight="1">
      <c r="AI749" s="10" t="s">
        <v>46</v>
      </c>
      <c r="AJ749" s="10" t="s">
        <v>1621</v>
      </c>
      <c r="AK749" s="11" t="s">
        <v>1876</v>
      </c>
      <c r="AL749" s="11" t="s">
        <v>2133</v>
      </c>
      <c r="AM749" s="12"/>
      <c r="AN749" s="12">
        <v>77.8677467630854</v>
      </c>
      <c r="AO749" s="12">
        <v>126.34558645546373</v>
      </c>
      <c r="AP749" s="12"/>
      <c r="AQ749" s="12">
        <v>256.6781003902663</v>
      </c>
      <c r="AR749" s="12">
        <v>460.8914336088154</v>
      </c>
      <c r="BE749" s="1"/>
      <c r="BF749" s="1"/>
    </row>
    <row r="750" spans="35:58" ht="19.5" customHeight="1">
      <c r="AI750" s="10" t="s">
        <v>48</v>
      </c>
      <c r="AJ750" s="10" t="s">
        <v>1622</v>
      </c>
      <c r="AK750" s="11" t="s">
        <v>1974</v>
      </c>
      <c r="AL750" s="11" t="s">
        <v>438</v>
      </c>
      <c r="AM750" s="12">
        <v>513.5519759412305</v>
      </c>
      <c r="AN750" s="12">
        <v>158.01112743342517</v>
      </c>
      <c r="AO750" s="12">
        <v>570.8872186868687</v>
      </c>
      <c r="AP750" s="12"/>
      <c r="AQ750" s="12">
        <v>2439.1401917814505</v>
      </c>
      <c r="AR750" s="12">
        <v>3681.590513842975</v>
      </c>
      <c r="BE750" s="1"/>
      <c r="BF750" s="1"/>
    </row>
    <row r="751" spans="35:58" ht="19.5" customHeight="1">
      <c r="AI751" s="10" t="s">
        <v>50</v>
      </c>
      <c r="AJ751" s="10" t="s">
        <v>1623</v>
      </c>
      <c r="AK751" s="11" t="s">
        <v>1974</v>
      </c>
      <c r="AL751" s="11" t="s">
        <v>438</v>
      </c>
      <c r="AM751" s="12">
        <v>125.60344175849404</v>
      </c>
      <c r="AN751" s="12"/>
      <c r="AO751" s="12"/>
      <c r="AP751" s="12"/>
      <c r="AQ751" s="12">
        <v>77.3250116620753</v>
      </c>
      <c r="AR751" s="12">
        <v>202.92845342056933</v>
      </c>
      <c r="BE751" s="1"/>
      <c r="BF751" s="1"/>
    </row>
    <row r="752" spans="35:58" ht="19.5" customHeight="1">
      <c r="AI752" s="10" t="s">
        <v>50</v>
      </c>
      <c r="AJ752" s="10" t="s">
        <v>1624</v>
      </c>
      <c r="AK752" s="11" t="s">
        <v>1867</v>
      </c>
      <c r="AL752" s="11" t="s">
        <v>439</v>
      </c>
      <c r="AM752" s="12">
        <v>66.34199876033058</v>
      </c>
      <c r="AN752" s="12"/>
      <c r="AO752" s="12"/>
      <c r="AP752" s="12">
        <v>0.008420316804407713</v>
      </c>
      <c r="AQ752" s="12">
        <v>194.17399093204776</v>
      </c>
      <c r="AR752" s="12">
        <v>260.52441000918276</v>
      </c>
      <c r="BE752" s="1"/>
      <c r="BF752" s="1"/>
    </row>
    <row r="753" spans="35:58" ht="19.5" customHeight="1">
      <c r="AI753" s="10" t="s">
        <v>50</v>
      </c>
      <c r="AJ753" s="10" t="s">
        <v>1625</v>
      </c>
      <c r="AK753" s="11" t="s">
        <v>1863</v>
      </c>
      <c r="AL753" s="11" t="s">
        <v>443</v>
      </c>
      <c r="AM753" s="12">
        <v>2.1533516988062442E-05</v>
      </c>
      <c r="AN753" s="12"/>
      <c r="AO753" s="12"/>
      <c r="AP753" s="12"/>
      <c r="AQ753" s="12"/>
      <c r="AR753" s="12">
        <v>2.1533516988062442E-05</v>
      </c>
      <c r="BE753" s="1"/>
      <c r="BF753" s="1"/>
    </row>
    <row r="754" spans="35:58" ht="19.5" customHeight="1">
      <c r="AI754" s="10" t="s">
        <v>52</v>
      </c>
      <c r="AJ754" s="10" t="s">
        <v>1626</v>
      </c>
      <c r="AK754" s="11" t="s">
        <v>1974</v>
      </c>
      <c r="AL754" s="11" t="s">
        <v>438</v>
      </c>
      <c r="AM754" s="12">
        <v>317.71510918273646</v>
      </c>
      <c r="AN754" s="12">
        <v>162.28010231864096</v>
      </c>
      <c r="AO754" s="12">
        <v>575.4251226584022</v>
      </c>
      <c r="AP754" s="12"/>
      <c r="AQ754" s="12">
        <v>3369.9501272956836</v>
      </c>
      <c r="AR754" s="12">
        <v>4425.370461455463</v>
      </c>
      <c r="BE754" s="1"/>
      <c r="BF754" s="1"/>
    </row>
    <row r="755" spans="35:58" ht="19.5" customHeight="1">
      <c r="AI755" s="10" t="s">
        <v>52</v>
      </c>
      <c r="AJ755" s="10" t="s">
        <v>1627</v>
      </c>
      <c r="AK755" s="11" t="s">
        <v>1867</v>
      </c>
      <c r="AL755" s="11" t="s">
        <v>439</v>
      </c>
      <c r="AM755" s="12">
        <v>203.9702139577594</v>
      </c>
      <c r="AN755" s="12">
        <v>36.82985679522498</v>
      </c>
      <c r="AO755" s="12">
        <v>1532.0676364784206</v>
      </c>
      <c r="AP755" s="12"/>
      <c r="AQ755" s="12">
        <v>5220.429117653811</v>
      </c>
      <c r="AR755" s="12">
        <v>6993.296824885216</v>
      </c>
      <c r="BE755" s="1"/>
      <c r="BF755" s="1"/>
    </row>
    <row r="756" spans="35:58" ht="19.5" customHeight="1">
      <c r="AI756" s="10" t="s">
        <v>54</v>
      </c>
      <c r="AJ756" s="10" t="s">
        <v>1628</v>
      </c>
      <c r="AK756" s="11" t="s">
        <v>1867</v>
      </c>
      <c r="AL756" s="11" t="s">
        <v>439</v>
      </c>
      <c r="AM756" s="12">
        <v>175.7374300734619</v>
      </c>
      <c r="AN756" s="12">
        <v>42.75301496786042</v>
      </c>
      <c r="AO756" s="12">
        <v>413.48685325987145</v>
      </c>
      <c r="AP756" s="12"/>
      <c r="AQ756" s="12">
        <v>646.3946509871442</v>
      </c>
      <c r="AR756" s="12">
        <v>1278.3719492883379</v>
      </c>
      <c r="BE756" s="1"/>
      <c r="BF756" s="1"/>
    </row>
    <row r="757" spans="35:58" ht="19.5" customHeight="1">
      <c r="AI757" s="10" t="s">
        <v>54</v>
      </c>
      <c r="AJ757" s="10" t="s">
        <v>1629</v>
      </c>
      <c r="AK757" s="11" t="s">
        <v>1934</v>
      </c>
      <c r="AL757" s="11" t="s">
        <v>441</v>
      </c>
      <c r="AM757" s="12">
        <v>127.46881175390267</v>
      </c>
      <c r="AN757" s="12">
        <v>22.181046487603307</v>
      </c>
      <c r="AO757" s="12">
        <v>103.61870438475667</v>
      </c>
      <c r="AP757" s="12"/>
      <c r="AQ757" s="12">
        <v>168.63785319100091</v>
      </c>
      <c r="AR757" s="12">
        <v>421.90641581726356</v>
      </c>
      <c r="BE757" s="1"/>
      <c r="BF757" s="1"/>
    </row>
    <row r="758" spans="35:58" ht="19.5" customHeight="1">
      <c r="AI758" s="10" t="s">
        <v>54</v>
      </c>
      <c r="AJ758" s="10" t="s">
        <v>1630</v>
      </c>
      <c r="AK758" s="11" t="s">
        <v>1871</v>
      </c>
      <c r="AL758" s="11" t="s">
        <v>442</v>
      </c>
      <c r="AM758" s="12">
        <v>246.36493383838382</v>
      </c>
      <c r="AN758" s="12">
        <v>782.3861564738293</v>
      </c>
      <c r="AO758" s="12">
        <v>12640.29523365473</v>
      </c>
      <c r="AP758" s="12"/>
      <c r="AQ758" s="12">
        <v>10930.884384044995</v>
      </c>
      <c r="AR758" s="12">
        <v>24599.93070801194</v>
      </c>
      <c r="BE758" s="1"/>
      <c r="BF758" s="1"/>
    </row>
    <row r="759" spans="35:58" ht="19.5" customHeight="1">
      <c r="AI759" s="10" t="s">
        <v>54</v>
      </c>
      <c r="AJ759" s="10" t="s">
        <v>1631</v>
      </c>
      <c r="AK759" s="11" t="s">
        <v>1959</v>
      </c>
      <c r="AL759" s="11" t="s">
        <v>2129</v>
      </c>
      <c r="AM759" s="12">
        <v>482.6649698806244</v>
      </c>
      <c r="AN759" s="12">
        <v>671.4065775252526</v>
      </c>
      <c r="AO759" s="12">
        <v>4346.045560376492</v>
      </c>
      <c r="AP759" s="12"/>
      <c r="AQ759" s="12">
        <v>7624.597519605142</v>
      </c>
      <c r="AR759" s="12">
        <v>13124.714627387511</v>
      </c>
      <c r="BE759" s="1"/>
      <c r="BF759" s="1"/>
    </row>
    <row r="760" spans="35:58" ht="19.5" customHeight="1">
      <c r="AI760" s="10" t="s">
        <v>56</v>
      </c>
      <c r="AJ760" s="10" t="s">
        <v>1632</v>
      </c>
      <c r="AK760" s="11" t="s">
        <v>1934</v>
      </c>
      <c r="AL760" s="11" t="s">
        <v>441</v>
      </c>
      <c r="AM760" s="12"/>
      <c r="AN760" s="12">
        <v>24.12923528466483</v>
      </c>
      <c r="AO760" s="12">
        <v>52.82948581267217</v>
      </c>
      <c r="AP760" s="12"/>
      <c r="AQ760" s="12">
        <v>170.3057754591368</v>
      </c>
      <c r="AR760" s="12">
        <v>247.2644965564738</v>
      </c>
      <c r="BE760" s="1"/>
      <c r="BF760" s="1"/>
    </row>
    <row r="761" spans="35:58" ht="19.5" customHeight="1">
      <c r="AI761" s="10" t="s">
        <v>58</v>
      </c>
      <c r="AJ761" s="10" t="s">
        <v>1633</v>
      </c>
      <c r="AK761" s="11" t="s">
        <v>1974</v>
      </c>
      <c r="AL761" s="11" t="s">
        <v>438</v>
      </c>
      <c r="AM761" s="12">
        <v>609.6264840909091</v>
      </c>
      <c r="AN761" s="12"/>
      <c r="AO761" s="12">
        <v>88.09691597796143</v>
      </c>
      <c r="AP761" s="12">
        <v>0.34138133608815424</v>
      </c>
      <c r="AQ761" s="12">
        <v>50.35567169421488</v>
      </c>
      <c r="AR761" s="12">
        <v>748.4204530991735</v>
      </c>
      <c r="BE761" s="1"/>
      <c r="BF761" s="1"/>
    </row>
    <row r="762" spans="35:58" ht="19.5" customHeight="1">
      <c r="AI762" s="10" t="s">
        <v>60</v>
      </c>
      <c r="AJ762" s="10" t="s">
        <v>1634</v>
      </c>
      <c r="AK762" s="11" t="s">
        <v>1974</v>
      </c>
      <c r="AL762" s="11" t="s">
        <v>438</v>
      </c>
      <c r="AM762" s="12">
        <v>463.43747800734616</v>
      </c>
      <c r="AN762" s="12">
        <v>12.184186157024794</v>
      </c>
      <c r="AO762" s="12">
        <v>123.2517370523416</v>
      </c>
      <c r="AP762" s="12">
        <v>0.07832314049586776</v>
      </c>
      <c r="AQ762" s="12">
        <v>315.60313620293846</v>
      </c>
      <c r="AR762" s="12">
        <v>914.5548605601468</v>
      </c>
      <c r="BE762" s="1"/>
      <c r="BF762" s="1"/>
    </row>
    <row r="763" spans="35:58" ht="19.5" customHeight="1">
      <c r="AI763" s="10" t="s">
        <v>62</v>
      </c>
      <c r="AJ763" s="10" t="s">
        <v>1635</v>
      </c>
      <c r="AK763" s="11" t="s">
        <v>1867</v>
      </c>
      <c r="AL763" s="11" t="s">
        <v>439</v>
      </c>
      <c r="AM763" s="12"/>
      <c r="AN763" s="12"/>
      <c r="AO763" s="12">
        <v>0.12525668044077135</v>
      </c>
      <c r="AP763" s="12"/>
      <c r="AQ763" s="12">
        <v>4.659700550964188</v>
      </c>
      <c r="AR763" s="12">
        <v>4.7849572314049595</v>
      </c>
      <c r="BE763" s="1"/>
      <c r="BF763" s="1"/>
    </row>
    <row r="764" spans="35:58" ht="19.5" customHeight="1">
      <c r="AI764" s="10" t="s">
        <v>62</v>
      </c>
      <c r="AJ764" s="10" t="s">
        <v>1636</v>
      </c>
      <c r="AK764" s="11" t="s">
        <v>1933</v>
      </c>
      <c r="AL764" s="11" t="s">
        <v>440</v>
      </c>
      <c r="AM764" s="12">
        <v>427.1297737603306</v>
      </c>
      <c r="AN764" s="12">
        <v>42.644345684113866</v>
      </c>
      <c r="AO764" s="12">
        <v>225.43524136822774</v>
      </c>
      <c r="AP764" s="12"/>
      <c r="AQ764" s="12">
        <v>1060.9619017906336</v>
      </c>
      <c r="AR764" s="12">
        <v>1756.1712626033059</v>
      </c>
      <c r="BE764" s="1"/>
      <c r="BF764" s="1"/>
    </row>
    <row r="765" spans="35:58" ht="19.5" customHeight="1">
      <c r="AI765" s="10" t="s">
        <v>64</v>
      </c>
      <c r="AJ765" s="10" t="s">
        <v>1637</v>
      </c>
      <c r="AK765" s="11" t="s">
        <v>1934</v>
      </c>
      <c r="AL765" s="11" t="s">
        <v>441</v>
      </c>
      <c r="AM765" s="12">
        <v>4.224058769513315E-06</v>
      </c>
      <c r="AN765" s="12"/>
      <c r="AO765" s="12">
        <v>18.67720987144169</v>
      </c>
      <c r="AP765" s="12">
        <v>0.04104168962350781</v>
      </c>
      <c r="AQ765" s="12">
        <v>57.934779591368226</v>
      </c>
      <c r="AR765" s="12">
        <v>76.6530353764922</v>
      </c>
      <c r="BE765" s="1"/>
      <c r="BF765" s="1"/>
    </row>
    <row r="766" spans="35:58" ht="19.5" customHeight="1">
      <c r="AI766" s="10" t="s">
        <v>64</v>
      </c>
      <c r="AJ766" s="10" t="s">
        <v>1638</v>
      </c>
      <c r="AK766" s="11" t="s">
        <v>1935</v>
      </c>
      <c r="AL766" s="11" t="s">
        <v>445</v>
      </c>
      <c r="AM766" s="12"/>
      <c r="AN766" s="12"/>
      <c r="AO766" s="12"/>
      <c r="AP766" s="12">
        <v>0.00038213957759412306</v>
      </c>
      <c r="AQ766" s="12"/>
      <c r="AR766" s="12">
        <v>0.00038213957759412306</v>
      </c>
      <c r="BE766" s="1"/>
      <c r="BF766" s="1"/>
    </row>
    <row r="767" spans="35:58" ht="19.5" customHeight="1">
      <c r="AI767" s="10" t="s">
        <v>66</v>
      </c>
      <c r="AJ767" s="10" t="s">
        <v>1639</v>
      </c>
      <c r="AK767" s="11" t="s">
        <v>1933</v>
      </c>
      <c r="AL767" s="11" t="s">
        <v>440</v>
      </c>
      <c r="AM767" s="12">
        <v>523.3838049127639</v>
      </c>
      <c r="AN767" s="12">
        <v>22.631751239669423</v>
      </c>
      <c r="AO767" s="12">
        <v>51.49126877869605</v>
      </c>
      <c r="AP767" s="12">
        <v>0.08386200642791553</v>
      </c>
      <c r="AQ767" s="12">
        <v>1938.2202282139579</v>
      </c>
      <c r="AR767" s="12">
        <v>2535.810915151515</v>
      </c>
      <c r="BE767" s="1"/>
      <c r="BF767" s="1"/>
    </row>
    <row r="768" spans="35:58" ht="19.5" customHeight="1">
      <c r="AI768" s="10" t="s">
        <v>66</v>
      </c>
      <c r="AJ768" s="10" t="s">
        <v>1640</v>
      </c>
      <c r="AK768" s="11" t="s">
        <v>1934</v>
      </c>
      <c r="AL768" s="11" t="s">
        <v>441</v>
      </c>
      <c r="AM768" s="12">
        <v>33.88813565197429</v>
      </c>
      <c r="AN768" s="12">
        <v>8.686642860422406</v>
      </c>
      <c r="AO768" s="12">
        <v>21.92999171258035</v>
      </c>
      <c r="AP768" s="12">
        <v>0.08489986225895317</v>
      </c>
      <c r="AQ768" s="12">
        <v>680.1966110192838</v>
      </c>
      <c r="AR768" s="12">
        <v>744.7862811065197</v>
      </c>
      <c r="BE768" s="1"/>
      <c r="BF768" s="1"/>
    </row>
    <row r="769" spans="35:58" ht="19.5" customHeight="1">
      <c r="AI769" s="10" t="s">
        <v>66</v>
      </c>
      <c r="AJ769" s="10" t="s">
        <v>1641</v>
      </c>
      <c r="AK769" s="11" t="s">
        <v>1992</v>
      </c>
      <c r="AL769" s="11" t="s">
        <v>444</v>
      </c>
      <c r="AM769" s="12">
        <v>2.6927150826446278</v>
      </c>
      <c r="AN769" s="12"/>
      <c r="AO769" s="12"/>
      <c r="AP769" s="12">
        <v>0.0047037649219467395</v>
      </c>
      <c r="AQ769" s="12">
        <v>3.500654660238751</v>
      </c>
      <c r="AR769" s="12">
        <v>6.198073507805326</v>
      </c>
      <c r="BE769" s="1"/>
      <c r="BF769" s="1"/>
    </row>
    <row r="770" spans="35:58" ht="19.5" customHeight="1">
      <c r="AI770" s="10" t="s">
        <v>68</v>
      </c>
      <c r="AJ770" s="10" t="s">
        <v>1642</v>
      </c>
      <c r="AK770" s="11" t="s">
        <v>1871</v>
      </c>
      <c r="AL770" s="11" t="s">
        <v>442</v>
      </c>
      <c r="AM770" s="12"/>
      <c r="AN770" s="12">
        <v>7.479861455463729</v>
      </c>
      <c r="AO770" s="12">
        <v>10.577933562901745</v>
      </c>
      <c r="AP770" s="12"/>
      <c r="AQ770" s="12">
        <v>100.0202406795225</v>
      </c>
      <c r="AR770" s="12">
        <v>118.07803569788797</v>
      </c>
      <c r="BE770" s="1"/>
      <c r="BF770" s="1"/>
    </row>
    <row r="771" spans="35:58" ht="19.5" customHeight="1">
      <c r="AI771" s="10" t="s">
        <v>68</v>
      </c>
      <c r="AJ771" s="10" t="s">
        <v>662</v>
      </c>
      <c r="AK771" s="11" t="s">
        <v>1869</v>
      </c>
      <c r="AL771" s="11" t="s">
        <v>455</v>
      </c>
      <c r="AM771" s="12"/>
      <c r="AN771" s="12"/>
      <c r="AO771" s="12">
        <v>0.7865396923783288</v>
      </c>
      <c r="AP771" s="12"/>
      <c r="AQ771" s="12">
        <v>144.3765288567493</v>
      </c>
      <c r="AR771" s="12">
        <v>145.16306854912764</v>
      </c>
      <c r="BE771" s="1"/>
      <c r="BF771" s="1"/>
    </row>
    <row r="772" spans="35:58" ht="19.5" customHeight="1">
      <c r="AI772" s="10" t="s">
        <v>68</v>
      </c>
      <c r="AJ772" s="10" t="s">
        <v>663</v>
      </c>
      <c r="AK772" s="11" t="s">
        <v>1936</v>
      </c>
      <c r="AL772" s="11" t="s">
        <v>459</v>
      </c>
      <c r="AM772" s="12">
        <v>28.51111526629936</v>
      </c>
      <c r="AN772" s="12">
        <v>294.747833953168</v>
      </c>
      <c r="AO772" s="12">
        <v>3355.554017998164</v>
      </c>
      <c r="AP772" s="12"/>
      <c r="AQ772" s="12">
        <v>5693.957703236914</v>
      </c>
      <c r="AR772" s="12">
        <v>9372.770670454545</v>
      </c>
      <c r="BE772" s="1"/>
      <c r="BF772" s="1"/>
    </row>
    <row r="773" spans="35:58" ht="19.5" customHeight="1">
      <c r="AI773" s="10" t="s">
        <v>68</v>
      </c>
      <c r="AJ773" s="10" t="s">
        <v>664</v>
      </c>
      <c r="AK773" s="11" t="s">
        <v>1868</v>
      </c>
      <c r="AL773" s="11" t="s">
        <v>460</v>
      </c>
      <c r="AM773" s="12">
        <v>558.3874365932048</v>
      </c>
      <c r="AN773" s="12">
        <v>1229.8317115932048</v>
      </c>
      <c r="AO773" s="12">
        <v>2344.258699150597</v>
      </c>
      <c r="AP773" s="12"/>
      <c r="AQ773" s="12">
        <v>6008.336684894398</v>
      </c>
      <c r="AR773" s="12">
        <v>10140.814532231405</v>
      </c>
      <c r="BE773" s="1"/>
      <c r="BF773" s="1"/>
    </row>
    <row r="774" spans="35:58" ht="19.5" customHeight="1">
      <c r="AI774" s="10" t="s">
        <v>70</v>
      </c>
      <c r="AJ774" s="10" t="s">
        <v>665</v>
      </c>
      <c r="AK774" s="11" t="s">
        <v>1871</v>
      </c>
      <c r="AL774" s="11" t="s">
        <v>442</v>
      </c>
      <c r="AM774" s="12">
        <v>233.23657536730946</v>
      </c>
      <c r="AN774" s="12">
        <v>16.556663269054177</v>
      </c>
      <c r="AO774" s="12">
        <v>97.42427715794307</v>
      </c>
      <c r="AP774" s="12"/>
      <c r="AQ774" s="12">
        <v>553.4162442837466</v>
      </c>
      <c r="AR774" s="12">
        <v>900.6337600780532</v>
      </c>
      <c r="BE774" s="1"/>
      <c r="BF774" s="1"/>
    </row>
    <row r="775" spans="35:58" ht="19.5" customHeight="1">
      <c r="AI775" s="10" t="s">
        <v>70</v>
      </c>
      <c r="AJ775" s="10" t="s">
        <v>666</v>
      </c>
      <c r="AK775" s="11" t="s">
        <v>1935</v>
      </c>
      <c r="AL775" s="11" t="s">
        <v>445</v>
      </c>
      <c r="AM775" s="12">
        <v>13.411191483011939</v>
      </c>
      <c r="AN775" s="12"/>
      <c r="AO775" s="12">
        <v>2.1011850321395773</v>
      </c>
      <c r="AP775" s="12">
        <v>0.19283999081726355</v>
      </c>
      <c r="AQ775" s="12">
        <v>15.639677134986226</v>
      </c>
      <c r="AR775" s="12">
        <v>31.344893640955007</v>
      </c>
      <c r="BE775" s="1"/>
      <c r="BF775" s="1"/>
    </row>
    <row r="776" spans="35:58" ht="19.5" customHeight="1">
      <c r="AI776" s="10" t="s">
        <v>72</v>
      </c>
      <c r="AJ776" s="10" t="s">
        <v>667</v>
      </c>
      <c r="AK776" s="11" t="s">
        <v>1974</v>
      </c>
      <c r="AL776" s="11" t="s">
        <v>438</v>
      </c>
      <c r="AM776" s="12">
        <v>28.327787557392103</v>
      </c>
      <c r="AN776" s="12">
        <v>124.09509563820019</v>
      </c>
      <c r="AO776" s="12">
        <v>587.8822508264464</v>
      </c>
      <c r="AP776" s="12">
        <v>6.542039095500459</v>
      </c>
      <c r="AQ776" s="12">
        <v>1311.8643431588614</v>
      </c>
      <c r="AR776" s="12">
        <v>2058.7115162764003</v>
      </c>
      <c r="BE776" s="1"/>
      <c r="BF776" s="1"/>
    </row>
    <row r="777" spans="35:58" ht="19.5" customHeight="1">
      <c r="AI777" s="10" t="s">
        <v>72</v>
      </c>
      <c r="AJ777" s="10" t="s">
        <v>668</v>
      </c>
      <c r="AK777" s="11" t="s">
        <v>1867</v>
      </c>
      <c r="AL777" s="11" t="s">
        <v>439</v>
      </c>
      <c r="AM777" s="12">
        <v>44.67602718089991</v>
      </c>
      <c r="AN777" s="12">
        <v>79.50211574839302</v>
      </c>
      <c r="AO777" s="12">
        <v>1837.3901174242424</v>
      </c>
      <c r="AP777" s="12"/>
      <c r="AQ777" s="12">
        <v>4872.215224747475</v>
      </c>
      <c r="AR777" s="12">
        <v>6833.78348510101</v>
      </c>
      <c r="BE777" s="1"/>
      <c r="BF777" s="1"/>
    </row>
    <row r="778" spans="35:58" ht="19.5" customHeight="1">
      <c r="AI778" s="10" t="s">
        <v>72</v>
      </c>
      <c r="AJ778" s="10" t="s">
        <v>669</v>
      </c>
      <c r="AK778" s="11" t="s">
        <v>1868</v>
      </c>
      <c r="AL778" s="11" t="s">
        <v>460</v>
      </c>
      <c r="AM778" s="12">
        <v>246.48216542699726</v>
      </c>
      <c r="AN778" s="12">
        <v>318.66816269513316</v>
      </c>
      <c r="AO778" s="12">
        <v>900.0750202708907</v>
      </c>
      <c r="AP778" s="12"/>
      <c r="AQ778" s="12">
        <v>3557.18378989899</v>
      </c>
      <c r="AR778" s="12">
        <v>5022.409138292011</v>
      </c>
      <c r="BE778" s="1"/>
      <c r="BF778" s="1"/>
    </row>
    <row r="779" spans="35:58" ht="19.5" customHeight="1">
      <c r="AI779" s="10" t="s">
        <v>72</v>
      </c>
      <c r="AJ779" s="10" t="s">
        <v>670</v>
      </c>
      <c r="AK779" s="11" t="s">
        <v>1864</v>
      </c>
      <c r="AL779" s="11" t="s">
        <v>461</v>
      </c>
      <c r="AM779" s="12">
        <v>154.90684655647382</v>
      </c>
      <c r="AN779" s="12">
        <v>340.46507219926536</v>
      </c>
      <c r="AO779" s="12">
        <v>2544.96478459596</v>
      </c>
      <c r="AP779" s="12"/>
      <c r="AQ779" s="12">
        <v>2720.378312144169</v>
      </c>
      <c r="AR779" s="12">
        <v>5760.715015495867</v>
      </c>
      <c r="BE779" s="1"/>
      <c r="BF779" s="1"/>
    </row>
    <row r="780" spans="35:58" ht="19.5" customHeight="1">
      <c r="AI780" s="10" t="s">
        <v>74</v>
      </c>
      <c r="AJ780" s="10" t="s">
        <v>671</v>
      </c>
      <c r="AK780" s="11" t="s">
        <v>1974</v>
      </c>
      <c r="AL780" s="11" t="s">
        <v>438</v>
      </c>
      <c r="AM780" s="12">
        <v>187.3331107667585</v>
      </c>
      <c r="AN780" s="12">
        <v>25.690598301193756</v>
      </c>
      <c r="AO780" s="12">
        <v>284.43015810376494</v>
      </c>
      <c r="AP780" s="12">
        <v>0.0014625114784205693</v>
      </c>
      <c r="AQ780" s="12">
        <v>1012.2975544995409</v>
      </c>
      <c r="AR780" s="12">
        <v>1509.7528841827366</v>
      </c>
      <c r="BE780" s="1"/>
      <c r="BF780" s="1"/>
    </row>
    <row r="781" spans="35:58" ht="19.5" customHeight="1">
      <c r="AI781" s="10" t="s">
        <v>76</v>
      </c>
      <c r="AJ781" s="10" t="s">
        <v>672</v>
      </c>
      <c r="AK781" s="11" t="s">
        <v>1974</v>
      </c>
      <c r="AL781" s="11" t="s">
        <v>438</v>
      </c>
      <c r="AM781" s="12">
        <v>1642.4889466023874</v>
      </c>
      <c r="AN781" s="12">
        <v>215.40478539944903</v>
      </c>
      <c r="AO781" s="12">
        <v>1882.1218459136821</v>
      </c>
      <c r="AP781" s="12">
        <v>0.24970743801652892</v>
      </c>
      <c r="AQ781" s="12">
        <v>6467.98040137741</v>
      </c>
      <c r="AR781" s="12">
        <v>10208.245686730945</v>
      </c>
      <c r="BE781" s="1"/>
      <c r="BF781" s="1"/>
    </row>
    <row r="782" spans="35:58" ht="19.5" customHeight="1">
      <c r="AI782" s="10" t="s">
        <v>76</v>
      </c>
      <c r="AJ782" s="10" t="s">
        <v>673</v>
      </c>
      <c r="AK782" s="11" t="s">
        <v>1867</v>
      </c>
      <c r="AL782" s="11" t="s">
        <v>439</v>
      </c>
      <c r="AM782" s="12">
        <v>251.63482539026631</v>
      </c>
      <c r="AN782" s="12">
        <v>334.1228976354454</v>
      </c>
      <c r="AO782" s="12">
        <v>2707.16694077135</v>
      </c>
      <c r="AP782" s="12"/>
      <c r="AQ782" s="12">
        <v>11252.103042860423</v>
      </c>
      <c r="AR782" s="12">
        <v>14545.027706657484</v>
      </c>
      <c r="BE782" s="1"/>
      <c r="BF782" s="1"/>
    </row>
    <row r="783" spans="35:58" ht="19.5" customHeight="1">
      <c r="AI783" s="10" t="s">
        <v>76</v>
      </c>
      <c r="AJ783" s="10" t="s">
        <v>674</v>
      </c>
      <c r="AK783" s="11" t="s">
        <v>1863</v>
      </c>
      <c r="AL783" s="11" t="s">
        <v>443</v>
      </c>
      <c r="AM783" s="12">
        <v>9.687786960514233E-06</v>
      </c>
      <c r="AN783" s="12">
        <v>5.166126101928375</v>
      </c>
      <c r="AO783" s="12">
        <v>11.251280532598715</v>
      </c>
      <c r="AP783" s="12">
        <v>3.8818633838383843</v>
      </c>
      <c r="AQ783" s="12">
        <v>2.514318870523416</v>
      </c>
      <c r="AR783" s="12">
        <v>22.813598576675847</v>
      </c>
      <c r="BE783" s="1"/>
      <c r="BF783" s="1"/>
    </row>
    <row r="784" spans="35:58" ht="19.5" customHeight="1">
      <c r="AI784" s="10" t="s">
        <v>78</v>
      </c>
      <c r="AJ784" s="10" t="s">
        <v>675</v>
      </c>
      <c r="AK784" s="11" t="s">
        <v>1869</v>
      </c>
      <c r="AL784" s="11" t="s">
        <v>455</v>
      </c>
      <c r="AM784" s="12">
        <v>7.074858516988062</v>
      </c>
      <c r="AN784" s="12">
        <v>275.44730337465563</v>
      </c>
      <c r="AO784" s="12">
        <v>3128.2277456152433</v>
      </c>
      <c r="AP784" s="12"/>
      <c r="AQ784" s="12">
        <v>8308.347192194673</v>
      </c>
      <c r="AR784" s="12">
        <v>11719.097099701561</v>
      </c>
      <c r="BE784" s="1"/>
      <c r="BF784" s="1"/>
    </row>
    <row r="785" spans="35:58" ht="19.5" customHeight="1">
      <c r="AI785" s="10" t="s">
        <v>78</v>
      </c>
      <c r="AJ785" s="10" t="s">
        <v>676</v>
      </c>
      <c r="AK785" s="11" t="s">
        <v>1936</v>
      </c>
      <c r="AL785" s="11" t="s">
        <v>459</v>
      </c>
      <c r="AM785" s="12"/>
      <c r="AN785" s="12">
        <v>50.68738142791552</v>
      </c>
      <c r="AO785" s="12">
        <v>623.39695043618</v>
      </c>
      <c r="AP785" s="12"/>
      <c r="AQ785" s="12">
        <v>1606.6638807851239</v>
      </c>
      <c r="AR785" s="12">
        <v>2280.7482126492196</v>
      </c>
      <c r="BE785" s="1"/>
      <c r="BF785" s="1"/>
    </row>
    <row r="786" spans="35:58" ht="19.5" customHeight="1">
      <c r="AI786" s="10" t="s">
        <v>78</v>
      </c>
      <c r="AJ786" s="10" t="s">
        <v>677</v>
      </c>
      <c r="AK786" s="11" t="s">
        <v>1983</v>
      </c>
      <c r="AL786" s="11" t="s">
        <v>2083</v>
      </c>
      <c r="AM786" s="12">
        <v>18.67956473829201</v>
      </c>
      <c r="AN786" s="12">
        <v>30.71735222681359</v>
      </c>
      <c r="AO786" s="12">
        <v>801.801784389348</v>
      </c>
      <c r="AP786" s="12">
        <v>1.4476310835629016</v>
      </c>
      <c r="AQ786" s="12">
        <v>2235.3615048209367</v>
      </c>
      <c r="AR786" s="12">
        <v>3088.0078372589533</v>
      </c>
      <c r="BE786" s="1"/>
      <c r="BF786" s="1"/>
    </row>
    <row r="787" spans="35:58" ht="19.5" customHeight="1">
      <c r="AI787" s="10" t="s">
        <v>78</v>
      </c>
      <c r="AJ787" s="10" t="s">
        <v>678</v>
      </c>
      <c r="AK787" s="11" t="s">
        <v>1875</v>
      </c>
      <c r="AL787" s="11" t="s">
        <v>2087</v>
      </c>
      <c r="AM787" s="12">
        <v>59.78721414141414</v>
      </c>
      <c r="AN787" s="12">
        <v>43.9519222681359</v>
      </c>
      <c r="AO787" s="12">
        <v>878.1240841597796</v>
      </c>
      <c r="AP787" s="12"/>
      <c r="AQ787" s="12">
        <v>1203.853837603306</v>
      </c>
      <c r="AR787" s="12">
        <v>2185.7170581726355</v>
      </c>
      <c r="BE787" s="1"/>
      <c r="BF787" s="1"/>
    </row>
    <row r="788" spans="35:58" ht="19.5" customHeight="1">
      <c r="AI788" s="10" t="s">
        <v>78</v>
      </c>
      <c r="AJ788" s="10" t="s">
        <v>679</v>
      </c>
      <c r="AK788" s="11" t="s">
        <v>1872</v>
      </c>
      <c r="AL788" s="11" t="s">
        <v>2088</v>
      </c>
      <c r="AM788" s="12">
        <v>25.693708425160697</v>
      </c>
      <c r="AN788" s="12">
        <v>59.73697594123048</v>
      </c>
      <c r="AO788" s="12">
        <v>426.97383230027555</v>
      </c>
      <c r="AP788" s="12"/>
      <c r="AQ788" s="12">
        <v>1946.047003604224</v>
      </c>
      <c r="AR788" s="12">
        <v>2458.451520270891</v>
      </c>
      <c r="BE788" s="1"/>
      <c r="BF788" s="1"/>
    </row>
    <row r="789" spans="35:58" ht="19.5" customHeight="1">
      <c r="AI789" s="10" t="s">
        <v>78</v>
      </c>
      <c r="AJ789" s="10" t="s">
        <v>680</v>
      </c>
      <c r="AK789" s="11" t="s">
        <v>1959</v>
      </c>
      <c r="AL789" s="11" t="s">
        <v>2129</v>
      </c>
      <c r="AM789" s="12"/>
      <c r="AN789" s="12"/>
      <c r="AO789" s="12">
        <v>0.030395661157024797</v>
      </c>
      <c r="AP789" s="12"/>
      <c r="AQ789" s="12">
        <v>91.74651629935721</v>
      </c>
      <c r="AR789" s="12">
        <v>91.77691196051424</v>
      </c>
      <c r="BE789" s="1"/>
      <c r="BF789" s="1"/>
    </row>
    <row r="790" spans="35:58" ht="19.5" customHeight="1">
      <c r="AI790" s="10" t="s">
        <v>78</v>
      </c>
      <c r="AJ790" s="10" t="s">
        <v>681</v>
      </c>
      <c r="AK790" s="11" t="s">
        <v>1873</v>
      </c>
      <c r="AL790" s="11" t="s">
        <v>2130</v>
      </c>
      <c r="AM790" s="12"/>
      <c r="AN790" s="12"/>
      <c r="AO790" s="12"/>
      <c r="AP790" s="12"/>
      <c r="AQ790" s="12">
        <v>18.73830606060606</v>
      </c>
      <c r="AR790" s="12">
        <v>18.73830606060606</v>
      </c>
      <c r="BE790" s="1"/>
      <c r="BF790" s="1"/>
    </row>
    <row r="791" spans="35:58" ht="19.5" customHeight="1">
      <c r="AI791" s="10" t="s">
        <v>78</v>
      </c>
      <c r="AJ791" s="10" t="s">
        <v>682</v>
      </c>
      <c r="AK791" s="11" t="s">
        <v>1876</v>
      </c>
      <c r="AL791" s="11" t="s">
        <v>2133</v>
      </c>
      <c r="AM791" s="12">
        <v>17.082425642791552</v>
      </c>
      <c r="AN791" s="12">
        <v>22.622813774104685</v>
      </c>
      <c r="AO791" s="12">
        <v>365.5126518365473</v>
      </c>
      <c r="AP791" s="12"/>
      <c r="AQ791" s="12">
        <v>1661.7824610881542</v>
      </c>
      <c r="AR791" s="12">
        <v>2067.0003523415976</v>
      </c>
      <c r="BE791" s="1"/>
      <c r="BF791" s="1"/>
    </row>
    <row r="792" spans="35:58" ht="19.5" customHeight="1">
      <c r="AI792" s="10" t="s">
        <v>80</v>
      </c>
      <c r="AJ792" s="10" t="s">
        <v>683</v>
      </c>
      <c r="AK792" s="11" t="s">
        <v>1933</v>
      </c>
      <c r="AL792" s="11" t="s">
        <v>440</v>
      </c>
      <c r="AM792" s="12">
        <v>425.6638522038567</v>
      </c>
      <c r="AN792" s="12">
        <v>20.921720500459138</v>
      </c>
      <c r="AO792" s="12">
        <v>59.17166131772268</v>
      </c>
      <c r="AP792" s="12"/>
      <c r="AQ792" s="12">
        <v>89.12010645087236</v>
      </c>
      <c r="AR792" s="12">
        <v>594.8773404729109</v>
      </c>
      <c r="BE792" s="1"/>
      <c r="BF792" s="1"/>
    </row>
    <row r="793" spans="35:58" ht="19.5" customHeight="1">
      <c r="AI793" s="10" t="s">
        <v>80</v>
      </c>
      <c r="AJ793" s="10" t="s">
        <v>684</v>
      </c>
      <c r="AK793" s="11" t="s">
        <v>1992</v>
      </c>
      <c r="AL793" s="11" t="s">
        <v>444</v>
      </c>
      <c r="AM793" s="12">
        <v>27.031675550964188</v>
      </c>
      <c r="AN793" s="12"/>
      <c r="AO793" s="12"/>
      <c r="AP793" s="12"/>
      <c r="AQ793" s="12">
        <v>13.76877559687787</v>
      </c>
      <c r="AR793" s="12">
        <v>40.800451147842054</v>
      </c>
      <c r="BE793" s="1"/>
      <c r="BF793" s="1"/>
    </row>
    <row r="794" spans="35:58" ht="19.5" customHeight="1">
      <c r="AI794" s="10" t="s">
        <v>82</v>
      </c>
      <c r="AJ794" s="10" t="s">
        <v>685</v>
      </c>
      <c r="AK794" s="11" t="s">
        <v>1934</v>
      </c>
      <c r="AL794" s="11" t="s">
        <v>441</v>
      </c>
      <c r="AM794" s="12">
        <v>899.1634866161615</v>
      </c>
      <c r="AN794" s="12">
        <v>118.88806157024794</v>
      </c>
      <c r="AO794" s="12">
        <v>548.5104096418733</v>
      </c>
      <c r="AP794" s="12">
        <v>0.0950479797979798</v>
      </c>
      <c r="AQ794" s="12">
        <v>3675.192802754821</v>
      </c>
      <c r="AR794" s="12">
        <v>5241.849808562902</v>
      </c>
      <c r="BE794" s="1"/>
      <c r="BF794" s="1"/>
    </row>
    <row r="795" spans="35:58" ht="19.5" customHeight="1">
      <c r="AI795" s="10" t="s">
        <v>84</v>
      </c>
      <c r="AJ795" s="10" t="s">
        <v>686</v>
      </c>
      <c r="AK795" s="11" t="s">
        <v>1934</v>
      </c>
      <c r="AL795" s="11" t="s">
        <v>441</v>
      </c>
      <c r="AM795" s="12">
        <v>97.79177180899909</v>
      </c>
      <c r="AN795" s="12">
        <v>1.5935623048668501</v>
      </c>
      <c r="AO795" s="12">
        <v>13.726641597796144</v>
      </c>
      <c r="AP795" s="12"/>
      <c r="AQ795" s="12">
        <v>449.63608872819094</v>
      </c>
      <c r="AR795" s="12">
        <v>562.748064439853</v>
      </c>
      <c r="BE795" s="1"/>
      <c r="BF795" s="1"/>
    </row>
    <row r="796" spans="35:58" ht="19.5" customHeight="1">
      <c r="AI796" s="10" t="s">
        <v>86</v>
      </c>
      <c r="AJ796" s="10" t="s">
        <v>687</v>
      </c>
      <c r="AK796" s="11" t="s">
        <v>1934</v>
      </c>
      <c r="AL796" s="11" t="s">
        <v>441</v>
      </c>
      <c r="AM796" s="12">
        <v>441.5605347566575</v>
      </c>
      <c r="AN796" s="12">
        <v>500.597959687787</v>
      </c>
      <c r="AO796" s="12">
        <v>1229.6342461432507</v>
      </c>
      <c r="AP796" s="12"/>
      <c r="AQ796" s="12">
        <v>4851.534418939394</v>
      </c>
      <c r="AR796" s="12">
        <v>7023.327159527089</v>
      </c>
      <c r="BE796" s="1"/>
      <c r="BF796" s="1"/>
    </row>
    <row r="797" spans="35:58" ht="19.5" customHeight="1">
      <c r="AI797" s="10" t="s">
        <v>88</v>
      </c>
      <c r="AJ797" s="10" t="s">
        <v>688</v>
      </c>
      <c r="AK797" s="11" t="s">
        <v>1933</v>
      </c>
      <c r="AL797" s="11" t="s">
        <v>440</v>
      </c>
      <c r="AM797" s="12">
        <v>704.5611323232323</v>
      </c>
      <c r="AN797" s="12">
        <v>314.57939866850325</v>
      </c>
      <c r="AO797" s="12">
        <v>223.3930986455464</v>
      </c>
      <c r="AP797" s="12"/>
      <c r="AQ797" s="12">
        <v>818.2924005050504</v>
      </c>
      <c r="AR797" s="12">
        <v>2060.8260301423325</v>
      </c>
      <c r="BE797" s="1"/>
      <c r="BF797" s="1"/>
    </row>
    <row r="798" spans="35:58" ht="19.5" customHeight="1">
      <c r="AI798" s="10" t="s">
        <v>90</v>
      </c>
      <c r="AJ798" s="10" t="s">
        <v>689</v>
      </c>
      <c r="AK798" s="11" t="s">
        <v>1867</v>
      </c>
      <c r="AL798" s="11" t="s">
        <v>439</v>
      </c>
      <c r="AM798" s="12">
        <v>263.8625330348944</v>
      </c>
      <c r="AN798" s="12">
        <v>20.69851515151515</v>
      </c>
      <c r="AO798" s="12">
        <v>51.412713590449954</v>
      </c>
      <c r="AP798" s="12"/>
      <c r="AQ798" s="12">
        <v>438.2050086317723</v>
      </c>
      <c r="AR798" s="12">
        <v>774.1787704086319</v>
      </c>
      <c r="BE798" s="1"/>
      <c r="BF798" s="1"/>
    </row>
    <row r="799" spans="35:58" ht="19.5" customHeight="1">
      <c r="AI799" s="10" t="s">
        <v>90</v>
      </c>
      <c r="AJ799" s="10" t="s">
        <v>690</v>
      </c>
      <c r="AK799" s="11" t="s">
        <v>1933</v>
      </c>
      <c r="AL799" s="11" t="s">
        <v>440</v>
      </c>
      <c r="AM799" s="12"/>
      <c r="AN799" s="12"/>
      <c r="AO799" s="12"/>
      <c r="AP799" s="12"/>
      <c r="AQ799" s="12">
        <v>340.28585521120294</v>
      </c>
      <c r="AR799" s="12">
        <v>340.28585521120294</v>
      </c>
      <c r="BE799" s="1"/>
      <c r="BF799" s="1"/>
    </row>
    <row r="800" spans="35:58" ht="19.5" customHeight="1">
      <c r="AI800" s="10" t="s">
        <v>92</v>
      </c>
      <c r="AJ800" s="10" t="s">
        <v>691</v>
      </c>
      <c r="AK800" s="11" t="s">
        <v>1869</v>
      </c>
      <c r="AL800" s="11" t="s">
        <v>455</v>
      </c>
      <c r="AM800" s="12"/>
      <c r="AN800" s="12">
        <v>5.855833494031221</v>
      </c>
      <c r="AO800" s="12">
        <v>67.16100955004592</v>
      </c>
      <c r="AP800" s="12"/>
      <c r="AQ800" s="12">
        <v>127.31158083103765</v>
      </c>
      <c r="AR800" s="12">
        <v>200.32842387511477</v>
      </c>
      <c r="BE800" s="1"/>
      <c r="BF800" s="1"/>
    </row>
    <row r="801" spans="35:58" ht="19.5" customHeight="1">
      <c r="AI801" s="10" t="s">
        <v>92</v>
      </c>
      <c r="AJ801" s="10" t="s">
        <v>692</v>
      </c>
      <c r="AK801" s="11" t="s">
        <v>1983</v>
      </c>
      <c r="AL801" s="11" t="s">
        <v>2083</v>
      </c>
      <c r="AM801" s="12">
        <v>81.63658514692379</v>
      </c>
      <c r="AN801" s="12">
        <v>15.759251193755738</v>
      </c>
      <c r="AO801" s="12">
        <v>363.3211517676767</v>
      </c>
      <c r="AP801" s="12"/>
      <c r="AQ801" s="12">
        <v>590.1275149678604</v>
      </c>
      <c r="AR801" s="12">
        <v>1050.8445030762166</v>
      </c>
      <c r="BE801" s="1"/>
      <c r="BF801" s="1"/>
    </row>
    <row r="802" spans="35:58" ht="19.5" customHeight="1">
      <c r="AI802" s="10" t="s">
        <v>94</v>
      </c>
      <c r="AJ802" s="10" t="s">
        <v>693</v>
      </c>
      <c r="AK802" s="11" t="s">
        <v>1867</v>
      </c>
      <c r="AL802" s="11" t="s">
        <v>439</v>
      </c>
      <c r="AM802" s="12">
        <v>17.901667607897153</v>
      </c>
      <c r="AN802" s="12">
        <v>122.14507998163454</v>
      </c>
      <c r="AO802" s="12">
        <v>90.94179634986226</v>
      </c>
      <c r="AP802" s="12"/>
      <c r="AQ802" s="12">
        <v>1012.6845915518825</v>
      </c>
      <c r="AR802" s="12">
        <v>1243.6731354912763</v>
      </c>
      <c r="BE802" s="1"/>
      <c r="BF802" s="1"/>
    </row>
    <row r="803" spans="35:58" ht="19.5" customHeight="1">
      <c r="AI803" s="10" t="s">
        <v>94</v>
      </c>
      <c r="AJ803" s="10" t="s">
        <v>694</v>
      </c>
      <c r="AK803" s="11" t="s">
        <v>1933</v>
      </c>
      <c r="AL803" s="11" t="s">
        <v>440</v>
      </c>
      <c r="AM803" s="12">
        <v>116.35622855831036</v>
      </c>
      <c r="AN803" s="12">
        <v>289.0891262855831</v>
      </c>
      <c r="AO803" s="12">
        <v>302.6195537878788</v>
      </c>
      <c r="AP803" s="12">
        <v>19.64072139577594</v>
      </c>
      <c r="AQ803" s="12">
        <v>1363.0879987373737</v>
      </c>
      <c r="AR803" s="12">
        <v>2090.793628764922</v>
      </c>
      <c r="BE803" s="1"/>
      <c r="BF803" s="1"/>
    </row>
    <row r="804" spans="35:58" ht="19.5" customHeight="1">
      <c r="AI804" s="10" t="s">
        <v>96</v>
      </c>
      <c r="AJ804" s="10" t="s">
        <v>695</v>
      </c>
      <c r="AK804" s="11" t="s">
        <v>1867</v>
      </c>
      <c r="AL804" s="11" t="s">
        <v>439</v>
      </c>
      <c r="AM804" s="12">
        <v>67.52101522038568</v>
      </c>
      <c r="AN804" s="12"/>
      <c r="AO804" s="12">
        <v>3.9284466483011937</v>
      </c>
      <c r="AP804" s="12"/>
      <c r="AQ804" s="12">
        <v>2.8879877869605144</v>
      </c>
      <c r="AR804" s="12">
        <v>74.33744965564738</v>
      </c>
      <c r="BE804" s="1"/>
      <c r="BF804" s="1"/>
    </row>
    <row r="805" spans="35:58" ht="19.5" customHeight="1">
      <c r="AI805" s="10" t="s">
        <v>96</v>
      </c>
      <c r="AJ805" s="10" t="s">
        <v>696</v>
      </c>
      <c r="AK805" s="11" t="s">
        <v>1933</v>
      </c>
      <c r="AL805" s="11" t="s">
        <v>440</v>
      </c>
      <c r="AM805" s="12">
        <v>107.13228551423323</v>
      </c>
      <c r="AN805" s="12">
        <v>23.290000275482093</v>
      </c>
      <c r="AO805" s="12">
        <v>54.73193983011938</v>
      </c>
      <c r="AP805" s="12"/>
      <c r="AQ805" s="12">
        <v>0.06788748852157943</v>
      </c>
      <c r="AR805" s="12">
        <v>185.2221131083563</v>
      </c>
      <c r="BE805" s="1"/>
      <c r="BF805" s="1"/>
    </row>
    <row r="806" spans="35:58" ht="19.5" customHeight="1">
      <c r="AI806" s="10" t="s">
        <v>96</v>
      </c>
      <c r="AJ806" s="10" t="s">
        <v>697</v>
      </c>
      <c r="AK806" s="11" t="s">
        <v>1992</v>
      </c>
      <c r="AL806" s="11" t="s">
        <v>444</v>
      </c>
      <c r="AM806" s="12">
        <v>57.53233269054178</v>
      </c>
      <c r="AN806" s="12"/>
      <c r="AO806" s="12"/>
      <c r="AP806" s="12">
        <v>0.29466370523415975</v>
      </c>
      <c r="AQ806" s="12">
        <v>34.30682738751148</v>
      </c>
      <c r="AR806" s="12">
        <v>92.13382378328743</v>
      </c>
      <c r="BE806" s="1"/>
      <c r="BF806" s="1"/>
    </row>
    <row r="807" spans="35:58" ht="19.5" customHeight="1">
      <c r="AI807" s="10" t="s">
        <v>98</v>
      </c>
      <c r="AJ807" s="10" t="s">
        <v>698</v>
      </c>
      <c r="AK807" s="11" t="s">
        <v>1934</v>
      </c>
      <c r="AL807" s="11" t="s">
        <v>441</v>
      </c>
      <c r="AM807" s="12"/>
      <c r="AN807" s="12"/>
      <c r="AO807" s="12">
        <v>28.847591253443525</v>
      </c>
      <c r="AP807" s="12">
        <v>0.0007906106519742883</v>
      </c>
      <c r="AQ807" s="12">
        <v>186.25662722681358</v>
      </c>
      <c r="AR807" s="12">
        <v>215.10500909090908</v>
      </c>
      <c r="BE807" s="1"/>
      <c r="BF807" s="1"/>
    </row>
    <row r="808" spans="35:58" ht="19.5" customHeight="1">
      <c r="AI808" s="10" t="s">
        <v>98</v>
      </c>
      <c r="AJ808" s="10" t="s">
        <v>699</v>
      </c>
      <c r="AK808" s="11" t="s">
        <v>1871</v>
      </c>
      <c r="AL808" s="11" t="s">
        <v>442</v>
      </c>
      <c r="AM808" s="12">
        <v>48.62302252066116</v>
      </c>
      <c r="AN808" s="12"/>
      <c r="AO808" s="12">
        <v>0.5303630853994491</v>
      </c>
      <c r="AP808" s="12">
        <v>0.11409903581267218</v>
      </c>
      <c r="AQ808" s="12">
        <v>397.9036634756658</v>
      </c>
      <c r="AR808" s="12">
        <v>447.1711481175391</v>
      </c>
      <c r="BE808" s="1"/>
      <c r="BF808" s="1"/>
    </row>
    <row r="809" spans="35:58" ht="19.5" customHeight="1">
      <c r="AI809" s="10" t="s">
        <v>98</v>
      </c>
      <c r="AJ809" s="10" t="s">
        <v>700</v>
      </c>
      <c r="AK809" s="11" t="s">
        <v>1935</v>
      </c>
      <c r="AL809" s="11" t="s">
        <v>445</v>
      </c>
      <c r="AM809" s="12">
        <v>1.6982864325068872</v>
      </c>
      <c r="AN809" s="12"/>
      <c r="AO809" s="12">
        <v>0.6011156565656566</v>
      </c>
      <c r="AP809" s="12">
        <v>0.17641535812672177</v>
      </c>
      <c r="AQ809" s="12">
        <v>10.613763223140497</v>
      </c>
      <c r="AR809" s="12">
        <v>13.089580670339762</v>
      </c>
      <c r="BE809" s="1"/>
      <c r="BF809" s="1"/>
    </row>
    <row r="810" spans="35:58" ht="19.5" customHeight="1">
      <c r="AI810" s="10" t="s">
        <v>100</v>
      </c>
      <c r="AJ810" s="10" t="s">
        <v>701</v>
      </c>
      <c r="AK810" s="11" t="s">
        <v>1933</v>
      </c>
      <c r="AL810" s="11" t="s">
        <v>440</v>
      </c>
      <c r="AM810" s="12">
        <v>18.943499885215793</v>
      </c>
      <c r="AN810" s="12">
        <v>94.44070945821855</v>
      </c>
      <c r="AO810" s="12">
        <v>314.98334272268136</v>
      </c>
      <c r="AP810" s="12"/>
      <c r="AQ810" s="12">
        <v>966.5274252984389</v>
      </c>
      <c r="AR810" s="12">
        <v>1394.8949773645545</v>
      </c>
      <c r="BE810" s="1"/>
      <c r="BF810" s="1"/>
    </row>
    <row r="811" spans="35:58" ht="19.5" customHeight="1">
      <c r="AI811" s="10" t="s">
        <v>102</v>
      </c>
      <c r="AJ811" s="10" t="s">
        <v>702</v>
      </c>
      <c r="AK811" s="11" t="s">
        <v>1933</v>
      </c>
      <c r="AL811" s="11" t="s">
        <v>440</v>
      </c>
      <c r="AM811" s="12">
        <v>51.87524827823691</v>
      </c>
      <c r="AN811" s="12">
        <v>6.668402479338844</v>
      </c>
      <c r="AO811" s="12"/>
      <c r="AP811" s="12"/>
      <c r="AQ811" s="12">
        <v>3.855516643709825</v>
      </c>
      <c r="AR811" s="12">
        <v>62.39916740128558</v>
      </c>
      <c r="BE811" s="1"/>
      <c r="BF811" s="1"/>
    </row>
    <row r="812" spans="35:58" ht="19.5" customHeight="1">
      <c r="AI812" s="10" t="s">
        <v>104</v>
      </c>
      <c r="AJ812" s="10" t="s">
        <v>703</v>
      </c>
      <c r="AK812" s="11" t="s">
        <v>1934</v>
      </c>
      <c r="AL812" s="11" t="s">
        <v>441</v>
      </c>
      <c r="AM812" s="12"/>
      <c r="AN812" s="12">
        <v>11.28811953627181</v>
      </c>
      <c r="AO812" s="12">
        <v>10.64555142332415</v>
      </c>
      <c r="AP812" s="12"/>
      <c r="AQ812" s="12">
        <v>136.26189451331496</v>
      </c>
      <c r="AR812" s="12">
        <v>158.1955654729109</v>
      </c>
      <c r="BE812" s="1"/>
      <c r="BF812" s="1"/>
    </row>
    <row r="813" spans="35:58" ht="19.5" customHeight="1">
      <c r="AI813" s="10" t="s">
        <v>106</v>
      </c>
      <c r="AJ813" s="10" t="s">
        <v>704</v>
      </c>
      <c r="AK813" s="11" t="s">
        <v>1934</v>
      </c>
      <c r="AL813" s="11" t="s">
        <v>441</v>
      </c>
      <c r="AM813" s="12">
        <v>2.0523415977961434E-05</v>
      </c>
      <c r="AN813" s="12">
        <v>21.90831558769513</v>
      </c>
      <c r="AO813" s="12">
        <v>97.98469708448118</v>
      </c>
      <c r="AP813" s="12">
        <v>0.3169657943067034</v>
      </c>
      <c r="AQ813" s="12">
        <v>781.7195659320478</v>
      </c>
      <c r="AR813" s="12">
        <v>901.9295649219467</v>
      </c>
      <c r="BE813" s="1"/>
      <c r="BF813" s="1"/>
    </row>
    <row r="814" spans="35:58" ht="19.5" customHeight="1">
      <c r="AI814" s="10" t="s">
        <v>108</v>
      </c>
      <c r="AJ814" s="10" t="s">
        <v>705</v>
      </c>
      <c r="AK814" s="11" t="s">
        <v>1934</v>
      </c>
      <c r="AL814" s="11" t="s">
        <v>441</v>
      </c>
      <c r="AM814" s="12"/>
      <c r="AN814" s="12">
        <v>0.0844491046831956</v>
      </c>
      <c r="AO814" s="12">
        <v>65.41488925619835</v>
      </c>
      <c r="AP814" s="12"/>
      <c r="AQ814" s="12">
        <v>774.2176586088154</v>
      </c>
      <c r="AR814" s="12">
        <v>839.716996969697</v>
      </c>
      <c r="BE814" s="1"/>
      <c r="BF814" s="1"/>
    </row>
    <row r="815" spans="35:58" ht="19.5" customHeight="1">
      <c r="AI815" s="10" t="s">
        <v>110</v>
      </c>
      <c r="AJ815" s="10" t="s">
        <v>706</v>
      </c>
      <c r="AK815" s="11" t="s">
        <v>1867</v>
      </c>
      <c r="AL815" s="11" t="s">
        <v>439</v>
      </c>
      <c r="AM815" s="12">
        <v>465.3563091827365</v>
      </c>
      <c r="AN815" s="12">
        <v>41.60118138200183</v>
      </c>
      <c r="AO815" s="12">
        <v>736.394133241506</v>
      </c>
      <c r="AP815" s="12"/>
      <c r="AQ815" s="12">
        <v>2420.73684513315</v>
      </c>
      <c r="AR815" s="12">
        <v>3664.0884689393943</v>
      </c>
      <c r="BE815" s="1"/>
      <c r="BF815" s="1"/>
    </row>
    <row r="816" spans="35:58" ht="19.5" customHeight="1">
      <c r="AI816" s="10" t="s">
        <v>110</v>
      </c>
      <c r="AJ816" s="10" t="s">
        <v>707</v>
      </c>
      <c r="AK816" s="11" t="s">
        <v>1933</v>
      </c>
      <c r="AL816" s="11" t="s">
        <v>440</v>
      </c>
      <c r="AM816" s="12">
        <v>74.71447068411386</v>
      </c>
      <c r="AN816" s="12">
        <v>129.00805348943985</v>
      </c>
      <c r="AO816" s="12">
        <v>260.0682218778696</v>
      </c>
      <c r="AP816" s="12"/>
      <c r="AQ816" s="12">
        <v>1096.8710901056015</v>
      </c>
      <c r="AR816" s="12">
        <v>1560.661836157025</v>
      </c>
      <c r="BE816" s="1"/>
      <c r="BF816" s="1"/>
    </row>
    <row r="817" spans="35:58" ht="19.5" customHeight="1">
      <c r="AI817" s="10" t="s">
        <v>110</v>
      </c>
      <c r="AJ817" s="10" t="s">
        <v>708</v>
      </c>
      <c r="AK817" s="11" t="s">
        <v>1934</v>
      </c>
      <c r="AL817" s="11" t="s">
        <v>441</v>
      </c>
      <c r="AM817" s="12">
        <v>149.61546476124883</v>
      </c>
      <c r="AN817" s="12">
        <v>534.8935538108357</v>
      </c>
      <c r="AO817" s="12">
        <v>1629.5587926767678</v>
      </c>
      <c r="AP817" s="12"/>
      <c r="AQ817" s="12">
        <v>2425.956241781451</v>
      </c>
      <c r="AR817" s="12">
        <v>4740.024053030304</v>
      </c>
      <c r="BE817" s="1"/>
      <c r="BF817" s="1"/>
    </row>
    <row r="818" spans="35:58" ht="19.5" customHeight="1">
      <c r="AI818" s="10" t="s">
        <v>112</v>
      </c>
      <c r="AJ818" s="10" t="s">
        <v>709</v>
      </c>
      <c r="AK818" s="11" t="s">
        <v>1974</v>
      </c>
      <c r="AL818" s="11" t="s">
        <v>438</v>
      </c>
      <c r="AM818" s="12">
        <v>343.4442797520661</v>
      </c>
      <c r="AN818" s="12">
        <v>88.5941425849403</v>
      </c>
      <c r="AO818" s="12">
        <v>409.3332989439853</v>
      </c>
      <c r="AP818" s="12">
        <v>0.2627935720844812</v>
      </c>
      <c r="AQ818" s="12">
        <v>368.1243039256198</v>
      </c>
      <c r="AR818" s="12">
        <v>1209.758818778696</v>
      </c>
      <c r="BE818" s="1"/>
      <c r="BF818" s="1"/>
    </row>
    <row r="819" spans="35:58" ht="19.5" customHeight="1">
      <c r="AI819" s="10" t="s">
        <v>112</v>
      </c>
      <c r="AJ819" s="10" t="s">
        <v>710</v>
      </c>
      <c r="AK819" s="11" t="s">
        <v>1863</v>
      </c>
      <c r="AL819" s="11" t="s">
        <v>443</v>
      </c>
      <c r="AM819" s="12"/>
      <c r="AN819" s="12"/>
      <c r="AO819" s="12"/>
      <c r="AP819" s="12">
        <v>9.504132231404958E-06</v>
      </c>
      <c r="AQ819" s="12"/>
      <c r="AR819" s="12">
        <v>9.504132231404958E-06</v>
      </c>
      <c r="BE819" s="1"/>
      <c r="BF819" s="1"/>
    </row>
    <row r="820" spans="35:58" ht="19.5" customHeight="1">
      <c r="AI820" s="10" t="s">
        <v>114</v>
      </c>
      <c r="AJ820" s="10" t="s">
        <v>711</v>
      </c>
      <c r="AK820" s="11" t="s">
        <v>1983</v>
      </c>
      <c r="AL820" s="11" t="s">
        <v>2083</v>
      </c>
      <c r="AM820" s="12">
        <v>43.371025895316805</v>
      </c>
      <c r="AN820" s="12">
        <v>117.62644224058769</v>
      </c>
      <c r="AO820" s="12">
        <v>2458.551887580349</v>
      </c>
      <c r="AP820" s="12">
        <v>11.893948140495867</v>
      </c>
      <c r="AQ820" s="12">
        <v>3406.2789530532596</v>
      </c>
      <c r="AR820" s="12">
        <v>6037.722256910009</v>
      </c>
      <c r="BE820" s="1"/>
      <c r="BF820" s="1"/>
    </row>
    <row r="821" spans="35:58" ht="19.5" customHeight="1">
      <c r="AI821" s="10" t="s">
        <v>114</v>
      </c>
      <c r="AJ821" s="10" t="s">
        <v>712</v>
      </c>
      <c r="AK821" s="11" t="s">
        <v>1875</v>
      </c>
      <c r="AL821" s="11" t="s">
        <v>2087</v>
      </c>
      <c r="AM821" s="12">
        <v>14.270527869605143</v>
      </c>
      <c r="AN821" s="12">
        <v>534.1974844582186</v>
      </c>
      <c r="AO821" s="12">
        <v>2691.374312121212</v>
      </c>
      <c r="AP821" s="12">
        <v>16.295994054178145</v>
      </c>
      <c r="AQ821" s="12">
        <v>11431.040961662076</v>
      </c>
      <c r="AR821" s="12">
        <v>14687.17928016529</v>
      </c>
      <c r="BE821" s="1"/>
      <c r="BF821" s="1"/>
    </row>
    <row r="822" spans="35:58" ht="19.5" customHeight="1">
      <c r="AI822" s="10" t="s">
        <v>114</v>
      </c>
      <c r="AJ822" s="10" t="s">
        <v>713</v>
      </c>
      <c r="AK822" s="11" t="s">
        <v>1872</v>
      </c>
      <c r="AL822" s="11" t="s">
        <v>2088</v>
      </c>
      <c r="AM822" s="12">
        <v>115.82442564279154</v>
      </c>
      <c r="AN822" s="12">
        <v>210.52451388888886</v>
      </c>
      <c r="AO822" s="12">
        <v>2104.8589534205694</v>
      </c>
      <c r="AP822" s="12"/>
      <c r="AQ822" s="12">
        <v>6936.737544605143</v>
      </c>
      <c r="AR822" s="12">
        <v>9367.945437557393</v>
      </c>
      <c r="BE822" s="1"/>
      <c r="BF822" s="1"/>
    </row>
    <row r="823" spans="35:58" ht="19.5" customHeight="1">
      <c r="AI823" s="10" t="s">
        <v>114</v>
      </c>
      <c r="AJ823" s="10" t="s">
        <v>714</v>
      </c>
      <c r="AK823" s="11" t="s">
        <v>1985</v>
      </c>
      <c r="AL823" s="11" t="s">
        <v>2090</v>
      </c>
      <c r="AM823" s="12"/>
      <c r="AN823" s="12"/>
      <c r="AO823" s="12">
        <v>3.122130394857668E-05</v>
      </c>
      <c r="AP823" s="12">
        <v>7.766299357208449E-05</v>
      </c>
      <c r="AQ823" s="12">
        <v>40.82416228191001</v>
      </c>
      <c r="AR823" s="12">
        <v>40.82427116620753</v>
      </c>
      <c r="BE823" s="1"/>
      <c r="BF823" s="1"/>
    </row>
    <row r="824" spans="35:58" ht="19.5" customHeight="1">
      <c r="AI824" s="10" t="s">
        <v>116</v>
      </c>
      <c r="AJ824" s="10" t="s">
        <v>715</v>
      </c>
      <c r="AK824" s="11" t="s">
        <v>1934</v>
      </c>
      <c r="AL824" s="11" t="s">
        <v>441</v>
      </c>
      <c r="AM824" s="12">
        <v>623.3282161386593</v>
      </c>
      <c r="AN824" s="12">
        <v>274.157595087236</v>
      </c>
      <c r="AO824" s="12">
        <v>2623.301213177227</v>
      </c>
      <c r="AP824" s="12"/>
      <c r="AQ824" s="12">
        <v>7932.243824747475</v>
      </c>
      <c r="AR824" s="12">
        <v>11453.030849150597</v>
      </c>
      <c r="BE824" s="1"/>
      <c r="BF824" s="1"/>
    </row>
    <row r="825" spans="35:58" ht="19.5" customHeight="1">
      <c r="AI825" s="10" t="s">
        <v>116</v>
      </c>
      <c r="AJ825" s="10" t="s">
        <v>716</v>
      </c>
      <c r="AK825" s="11" t="s">
        <v>1871</v>
      </c>
      <c r="AL825" s="11" t="s">
        <v>442</v>
      </c>
      <c r="AM825" s="12">
        <v>100.72303305785125</v>
      </c>
      <c r="AN825" s="12">
        <v>73.83363402203857</v>
      </c>
      <c r="AO825" s="12">
        <v>1893.2130460514234</v>
      </c>
      <c r="AP825" s="12"/>
      <c r="AQ825" s="12">
        <v>5740.223595959596</v>
      </c>
      <c r="AR825" s="12">
        <v>7807.993309090909</v>
      </c>
      <c r="BE825" s="1"/>
      <c r="BF825" s="1"/>
    </row>
    <row r="826" spans="35:58" ht="19.5" customHeight="1">
      <c r="AI826" s="10" t="s">
        <v>116</v>
      </c>
      <c r="AJ826" s="10" t="s">
        <v>717</v>
      </c>
      <c r="AK826" s="11" t="s">
        <v>1959</v>
      </c>
      <c r="AL826" s="11" t="s">
        <v>2129</v>
      </c>
      <c r="AM826" s="12"/>
      <c r="AN826" s="12"/>
      <c r="AO826" s="12"/>
      <c r="AP826" s="12"/>
      <c r="AQ826" s="12">
        <v>217.97218753443525</v>
      </c>
      <c r="AR826" s="12">
        <v>217.97218753443525</v>
      </c>
      <c r="BE826" s="1"/>
      <c r="BF826" s="1"/>
    </row>
    <row r="827" spans="35:58" ht="19.5" customHeight="1">
      <c r="AI827" s="10" t="s">
        <v>118</v>
      </c>
      <c r="AJ827" s="10" t="s">
        <v>718</v>
      </c>
      <c r="AK827" s="11" t="s">
        <v>1933</v>
      </c>
      <c r="AL827" s="11" t="s">
        <v>440</v>
      </c>
      <c r="AM827" s="12">
        <v>74.49483971533516</v>
      </c>
      <c r="AN827" s="12">
        <v>18.396540426997245</v>
      </c>
      <c r="AO827" s="12">
        <v>63.80700998622589</v>
      </c>
      <c r="AP827" s="12"/>
      <c r="AQ827" s="12">
        <v>1088.7382721533515</v>
      </c>
      <c r="AR827" s="12">
        <v>1245.4366622819098</v>
      </c>
      <c r="BE827" s="1"/>
      <c r="BF827" s="1"/>
    </row>
    <row r="828" spans="35:58" ht="19.5" customHeight="1">
      <c r="AI828" s="10" t="s">
        <v>118</v>
      </c>
      <c r="AJ828" s="10" t="s">
        <v>719</v>
      </c>
      <c r="AK828" s="11" t="s">
        <v>1934</v>
      </c>
      <c r="AL828" s="11" t="s">
        <v>441</v>
      </c>
      <c r="AM828" s="12"/>
      <c r="AN828" s="12">
        <v>39.14461999540863</v>
      </c>
      <c r="AO828" s="12">
        <v>26.86848145087236</v>
      </c>
      <c r="AP828" s="12"/>
      <c r="AQ828" s="12">
        <v>530.7752127640036</v>
      </c>
      <c r="AR828" s="12">
        <v>596.7883142102846</v>
      </c>
      <c r="BE828" s="1"/>
      <c r="BF828" s="1"/>
    </row>
    <row r="829" spans="35:58" ht="19.5" customHeight="1">
      <c r="AI829" s="10" t="s">
        <v>120</v>
      </c>
      <c r="AJ829" s="10" t="s">
        <v>720</v>
      </c>
      <c r="AK829" s="11" t="s">
        <v>1854</v>
      </c>
      <c r="AL829" s="11" t="s">
        <v>422</v>
      </c>
      <c r="AM829" s="12"/>
      <c r="AN829" s="12"/>
      <c r="AO829" s="12">
        <v>0.051977594123048663</v>
      </c>
      <c r="AP829" s="12"/>
      <c r="AQ829" s="12">
        <v>63.13926843434343</v>
      </c>
      <c r="AR829" s="12">
        <v>63.19124602846648</v>
      </c>
      <c r="BE829" s="1"/>
      <c r="BF829" s="1"/>
    </row>
    <row r="830" spans="35:58" ht="19.5" customHeight="1">
      <c r="AI830" s="10" t="s">
        <v>120</v>
      </c>
      <c r="AJ830" s="10" t="s">
        <v>721</v>
      </c>
      <c r="AK830" s="11" t="s">
        <v>1918</v>
      </c>
      <c r="AL830" s="11" t="s">
        <v>423</v>
      </c>
      <c r="AM830" s="12">
        <v>268.1274259182737</v>
      </c>
      <c r="AN830" s="12">
        <v>37.67098826905418</v>
      </c>
      <c r="AO830" s="12">
        <v>89.82569366391185</v>
      </c>
      <c r="AP830" s="12"/>
      <c r="AQ830" s="12">
        <v>1114.404968617998</v>
      </c>
      <c r="AR830" s="12">
        <v>1510.0290764692377</v>
      </c>
      <c r="BE830" s="1"/>
      <c r="BF830" s="1"/>
    </row>
    <row r="831" spans="35:58" ht="19.5" customHeight="1">
      <c r="AI831" s="10" t="s">
        <v>122</v>
      </c>
      <c r="AJ831" s="10" t="s">
        <v>722</v>
      </c>
      <c r="AK831" s="11" t="s">
        <v>1854</v>
      </c>
      <c r="AL831" s="11" t="s">
        <v>422</v>
      </c>
      <c r="AM831" s="12"/>
      <c r="AN831" s="12"/>
      <c r="AO831" s="12"/>
      <c r="AP831" s="12"/>
      <c r="AQ831" s="12">
        <v>70.7204898989899</v>
      </c>
      <c r="AR831" s="12">
        <v>70.7204898989899</v>
      </c>
      <c r="BE831" s="1"/>
      <c r="BF831" s="1"/>
    </row>
    <row r="832" spans="35:58" ht="19.5" customHeight="1">
      <c r="AI832" s="10" t="s">
        <v>122</v>
      </c>
      <c r="AJ832" s="10" t="s">
        <v>723</v>
      </c>
      <c r="AK832" s="11" t="s">
        <v>1918</v>
      </c>
      <c r="AL832" s="11" t="s">
        <v>423</v>
      </c>
      <c r="AM832" s="12">
        <v>13.424297474747476</v>
      </c>
      <c r="AN832" s="12">
        <v>375.32948611111107</v>
      </c>
      <c r="AO832" s="12">
        <v>564.7847487144169</v>
      </c>
      <c r="AP832" s="12"/>
      <c r="AQ832" s="12">
        <v>4574.4370265381085</v>
      </c>
      <c r="AR832" s="12">
        <v>5527.975558838384</v>
      </c>
      <c r="BE832" s="1"/>
      <c r="BF832" s="1"/>
    </row>
    <row r="833" spans="35:58" ht="19.5" customHeight="1">
      <c r="AI833" s="10" t="s">
        <v>124</v>
      </c>
      <c r="AJ833" s="10" t="s">
        <v>724</v>
      </c>
      <c r="AK833" s="11" t="s">
        <v>1916</v>
      </c>
      <c r="AL833" s="11" t="s">
        <v>425</v>
      </c>
      <c r="AM833" s="12">
        <v>144.27134763544535</v>
      </c>
      <c r="AN833" s="12">
        <v>48.19761060606061</v>
      </c>
      <c r="AO833" s="12">
        <v>40.911597842056935</v>
      </c>
      <c r="AP833" s="12"/>
      <c r="AQ833" s="12">
        <v>1106.3575453627182</v>
      </c>
      <c r="AR833" s="12">
        <v>1339.738101446281</v>
      </c>
      <c r="BE833" s="1"/>
      <c r="BF833" s="1"/>
    </row>
    <row r="834" spans="35:58" ht="19.5" customHeight="1">
      <c r="AI834" s="10" t="s">
        <v>126</v>
      </c>
      <c r="AJ834" s="10" t="s">
        <v>725</v>
      </c>
      <c r="AK834" s="11" t="s">
        <v>1855</v>
      </c>
      <c r="AL834" s="11" t="s">
        <v>421</v>
      </c>
      <c r="AM834" s="12">
        <v>0.2311969696969697</v>
      </c>
      <c r="AN834" s="12">
        <v>62.82558321854912</v>
      </c>
      <c r="AO834" s="12">
        <v>284.97994724517906</v>
      </c>
      <c r="AP834" s="12"/>
      <c r="AQ834" s="12">
        <v>1208.2893700183654</v>
      </c>
      <c r="AR834" s="12">
        <v>1556.3260974517905</v>
      </c>
      <c r="BE834" s="1"/>
      <c r="BF834" s="1"/>
    </row>
    <row r="835" spans="35:58" ht="19.5" customHeight="1">
      <c r="AI835" s="10" t="s">
        <v>128</v>
      </c>
      <c r="AJ835" s="10" t="s">
        <v>726</v>
      </c>
      <c r="AK835" s="11" t="s">
        <v>1855</v>
      </c>
      <c r="AL835" s="11" t="s">
        <v>421</v>
      </c>
      <c r="AM835" s="12">
        <v>102.1270334251607</v>
      </c>
      <c r="AN835" s="12">
        <v>245.7704818181818</v>
      </c>
      <c r="AO835" s="12">
        <v>2691.437535950413</v>
      </c>
      <c r="AP835" s="12"/>
      <c r="AQ835" s="12">
        <v>2948.247374885216</v>
      </c>
      <c r="AR835" s="12">
        <v>5987.5824260789705</v>
      </c>
      <c r="BE835" s="1"/>
      <c r="BF835" s="1"/>
    </row>
    <row r="836" spans="35:58" ht="19.5" customHeight="1">
      <c r="AI836" s="10" t="s">
        <v>130</v>
      </c>
      <c r="AJ836" s="10" t="s">
        <v>727</v>
      </c>
      <c r="AK836" s="11" t="s">
        <v>1929</v>
      </c>
      <c r="AL836" s="11" t="s">
        <v>450</v>
      </c>
      <c r="AM836" s="12"/>
      <c r="AN836" s="12">
        <v>32.06057291092746</v>
      </c>
      <c r="AO836" s="12">
        <v>113.68102029384757</v>
      </c>
      <c r="AP836" s="12">
        <v>7.560088269054178</v>
      </c>
      <c r="AQ836" s="12">
        <v>474.7581539485767</v>
      </c>
      <c r="AR836" s="12">
        <v>628.059835422406</v>
      </c>
      <c r="BE836" s="1"/>
      <c r="BF836" s="1"/>
    </row>
    <row r="837" spans="35:58" ht="19.5" customHeight="1">
      <c r="AI837" s="10" t="s">
        <v>130</v>
      </c>
      <c r="AJ837" s="10" t="s">
        <v>728</v>
      </c>
      <c r="AK837" s="11" t="s">
        <v>1925</v>
      </c>
      <c r="AL837" s="11" t="s">
        <v>451</v>
      </c>
      <c r="AM837" s="12"/>
      <c r="AN837" s="12">
        <v>15.940902754820938</v>
      </c>
      <c r="AO837" s="12">
        <v>3.8459321166207534</v>
      </c>
      <c r="AP837" s="12"/>
      <c r="AQ837" s="12">
        <v>325.5227657254362</v>
      </c>
      <c r="AR837" s="12">
        <v>345.3096005968779</v>
      </c>
      <c r="BE837" s="1"/>
      <c r="BF837" s="1"/>
    </row>
    <row r="838" spans="35:58" ht="19.5" customHeight="1">
      <c r="AI838" s="10" t="s">
        <v>132</v>
      </c>
      <c r="AJ838" s="10" t="s">
        <v>729</v>
      </c>
      <c r="AK838" s="11" t="s">
        <v>1853</v>
      </c>
      <c r="AL838" s="11" t="s">
        <v>446</v>
      </c>
      <c r="AM838" s="12"/>
      <c r="AN838" s="12">
        <v>35.4297580348944</v>
      </c>
      <c r="AO838" s="12">
        <v>49.6911935261708</v>
      </c>
      <c r="AP838" s="12"/>
      <c r="AQ838" s="12">
        <v>761.7396811753903</v>
      </c>
      <c r="AR838" s="12">
        <v>846.8606327364555</v>
      </c>
      <c r="BE838" s="1"/>
      <c r="BF838" s="1"/>
    </row>
    <row r="839" spans="35:58" ht="19.5" customHeight="1">
      <c r="AI839" s="10" t="s">
        <v>132</v>
      </c>
      <c r="AJ839" s="10" t="s">
        <v>730</v>
      </c>
      <c r="AK839" s="11" t="s">
        <v>1929</v>
      </c>
      <c r="AL839" s="11" t="s">
        <v>450</v>
      </c>
      <c r="AM839" s="12">
        <v>0.0002792929292929293</v>
      </c>
      <c r="AN839" s="12">
        <v>626.3026266528925</v>
      </c>
      <c r="AO839" s="12">
        <v>1770.5482725436182</v>
      </c>
      <c r="AP839" s="12">
        <v>69.15950075757576</v>
      </c>
      <c r="AQ839" s="12">
        <v>8238.55426046832</v>
      </c>
      <c r="AR839" s="12">
        <v>10704.564939715336</v>
      </c>
      <c r="BE839" s="1"/>
      <c r="BF839" s="1"/>
    </row>
    <row r="840" spans="35:58" ht="19.5" customHeight="1">
      <c r="AI840" s="10" t="s">
        <v>132</v>
      </c>
      <c r="AJ840" s="10" t="s">
        <v>731</v>
      </c>
      <c r="AK840" s="11" t="s">
        <v>1925</v>
      </c>
      <c r="AL840" s="11" t="s">
        <v>451</v>
      </c>
      <c r="AM840" s="12">
        <v>15.666268617998163</v>
      </c>
      <c r="AN840" s="12">
        <v>573.1315089531681</v>
      </c>
      <c r="AO840" s="12">
        <v>325.6551677915519</v>
      </c>
      <c r="AP840" s="12">
        <v>1.0873491046831956</v>
      </c>
      <c r="AQ840" s="12">
        <v>6385.241852961432</v>
      </c>
      <c r="AR840" s="12">
        <v>7300.782147428834</v>
      </c>
      <c r="BE840" s="1"/>
      <c r="BF840" s="1"/>
    </row>
    <row r="841" spans="35:58" ht="19.5" customHeight="1">
      <c r="AI841" s="10" t="s">
        <v>134</v>
      </c>
      <c r="AJ841" s="10" t="s">
        <v>1760</v>
      </c>
      <c r="AK841" s="11" t="s">
        <v>1854</v>
      </c>
      <c r="AL841" s="11" t="s">
        <v>422</v>
      </c>
      <c r="AM841" s="12">
        <v>2.856766574839302</v>
      </c>
      <c r="AN841" s="12">
        <v>80.25446391184573</v>
      </c>
      <c r="AO841" s="12">
        <v>52.08471691919192</v>
      </c>
      <c r="AP841" s="12"/>
      <c r="AQ841" s="12">
        <v>644.1073241965106</v>
      </c>
      <c r="AR841" s="12">
        <v>779.3032716023876</v>
      </c>
      <c r="BE841" s="1"/>
      <c r="BF841" s="1"/>
    </row>
    <row r="842" spans="35:58" ht="19.5" customHeight="1">
      <c r="AI842" s="10" t="s">
        <v>134</v>
      </c>
      <c r="AJ842" s="10" t="s">
        <v>1761</v>
      </c>
      <c r="AK842" s="11" t="s">
        <v>1918</v>
      </c>
      <c r="AL842" s="11" t="s">
        <v>423</v>
      </c>
      <c r="AM842" s="12">
        <v>227.9872015151515</v>
      </c>
      <c r="AN842" s="12">
        <v>526.3087883608815</v>
      </c>
      <c r="AO842" s="12">
        <v>953.5916264692378</v>
      </c>
      <c r="AP842" s="12"/>
      <c r="AQ842" s="12">
        <v>5554.221319857667</v>
      </c>
      <c r="AR842" s="12">
        <v>7262.108936202938</v>
      </c>
      <c r="BE842" s="1"/>
      <c r="BF842" s="1"/>
    </row>
    <row r="843" spans="35:58" ht="19.5" customHeight="1">
      <c r="AI843" s="10" t="s">
        <v>136</v>
      </c>
      <c r="AJ843" s="10" t="s">
        <v>1762</v>
      </c>
      <c r="AK843" s="11" t="s">
        <v>1918</v>
      </c>
      <c r="AL843" s="11" t="s">
        <v>423</v>
      </c>
      <c r="AM843" s="12">
        <v>508.2884694214876</v>
      </c>
      <c r="AN843" s="12">
        <v>43.29681349862259</v>
      </c>
      <c r="AO843" s="12">
        <v>55.44487968319559</v>
      </c>
      <c r="AP843" s="12"/>
      <c r="AQ843" s="12">
        <v>1166.8944162534435</v>
      </c>
      <c r="AR843" s="12">
        <v>1773.9245788567493</v>
      </c>
      <c r="BE843" s="1"/>
      <c r="BF843" s="1"/>
    </row>
    <row r="844" spans="35:58" ht="19.5" customHeight="1">
      <c r="AI844" s="10" t="s">
        <v>1662</v>
      </c>
      <c r="AJ844" s="10" t="s">
        <v>1763</v>
      </c>
      <c r="AK844" s="11" t="s">
        <v>1855</v>
      </c>
      <c r="AL844" s="11" t="s">
        <v>421</v>
      </c>
      <c r="AM844" s="12">
        <v>13.342013934802571</v>
      </c>
      <c r="AN844" s="12">
        <v>157.6789652433425</v>
      </c>
      <c r="AO844" s="12">
        <v>570.9513409779614</v>
      </c>
      <c r="AP844" s="12"/>
      <c r="AQ844" s="12">
        <v>937.6209260560146</v>
      </c>
      <c r="AR844" s="12">
        <v>1679.593246212121</v>
      </c>
      <c r="BE844" s="1"/>
      <c r="BF844" s="1"/>
    </row>
    <row r="845" spans="35:58" ht="19.5" customHeight="1">
      <c r="AI845" s="10" t="s">
        <v>1662</v>
      </c>
      <c r="AJ845" s="10" t="s">
        <v>1764</v>
      </c>
      <c r="AK845" s="11" t="s">
        <v>1854</v>
      </c>
      <c r="AL845" s="11" t="s">
        <v>422</v>
      </c>
      <c r="AM845" s="12">
        <v>32.77933298898072</v>
      </c>
      <c r="AN845" s="12">
        <v>387.16733606519745</v>
      </c>
      <c r="AO845" s="12">
        <v>968.1570250000001</v>
      </c>
      <c r="AP845" s="12"/>
      <c r="AQ845" s="12">
        <v>1960.049824380165</v>
      </c>
      <c r="AR845" s="12">
        <v>3348.1535184343434</v>
      </c>
      <c r="BE845" s="1"/>
      <c r="BF845" s="1"/>
    </row>
    <row r="846" spans="35:58" ht="19.5" customHeight="1">
      <c r="AI846" s="10" t="s">
        <v>1662</v>
      </c>
      <c r="AJ846" s="10" t="s">
        <v>1765</v>
      </c>
      <c r="AK846" s="11" t="s">
        <v>1918</v>
      </c>
      <c r="AL846" s="11" t="s">
        <v>423</v>
      </c>
      <c r="AM846" s="12">
        <v>26.208577938475667</v>
      </c>
      <c r="AN846" s="12">
        <v>3.5380022727272724</v>
      </c>
      <c r="AO846" s="12">
        <v>167.8564443067034</v>
      </c>
      <c r="AP846" s="12"/>
      <c r="AQ846" s="12">
        <v>18.036279155188247</v>
      </c>
      <c r="AR846" s="12">
        <v>215.6393036730946</v>
      </c>
      <c r="BE846" s="1"/>
      <c r="BF846" s="1"/>
    </row>
    <row r="847" spans="35:58" ht="19.5" customHeight="1">
      <c r="AI847" s="10" t="s">
        <v>1664</v>
      </c>
      <c r="AJ847" s="10" t="s">
        <v>1766</v>
      </c>
      <c r="AK847" s="11" t="s">
        <v>1855</v>
      </c>
      <c r="AL847" s="11" t="s">
        <v>421</v>
      </c>
      <c r="AM847" s="12">
        <v>79.52832605601469</v>
      </c>
      <c r="AN847" s="12">
        <v>326.67523289715336</v>
      </c>
      <c r="AO847" s="12">
        <v>725.5646156795225</v>
      </c>
      <c r="AP847" s="12"/>
      <c r="AQ847" s="12">
        <v>1247.0842304407713</v>
      </c>
      <c r="AR847" s="12">
        <v>2378.852405073462</v>
      </c>
      <c r="BE847" s="1"/>
      <c r="BF847" s="1"/>
    </row>
    <row r="848" spans="35:58" ht="19.5" customHeight="1">
      <c r="AI848" s="10" t="s">
        <v>1664</v>
      </c>
      <c r="AJ848" s="10" t="s">
        <v>1767</v>
      </c>
      <c r="AK848" s="11" t="s">
        <v>1854</v>
      </c>
      <c r="AL848" s="11" t="s">
        <v>422</v>
      </c>
      <c r="AM848" s="12">
        <v>96.43623748852157</v>
      </c>
      <c r="AN848" s="12">
        <v>312.67446097337006</v>
      </c>
      <c r="AO848" s="12">
        <v>512.5005134527089</v>
      </c>
      <c r="AP848" s="12"/>
      <c r="AQ848" s="12">
        <v>1478.274934090909</v>
      </c>
      <c r="AR848" s="12">
        <v>2399.8861460055095</v>
      </c>
      <c r="BE848" s="1"/>
      <c r="BF848" s="1"/>
    </row>
    <row r="849" spans="35:58" ht="19.5" customHeight="1">
      <c r="AI849" s="10" t="s">
        <v>1666</v>
      </c>
      <c r="AJ849" s="10" t="s">
        <v>1768</v>
      </c>
      <c r="AK849" s="11" t="s">
        <v>1854</v>
      </c>
      <c r="AL849" s="11" t="s">
        <v>422</v>
      </c>
      <c r="AM849" s="12">
        <v>1203.7150092745637</v>
      </c>
      <c r="AN849" s="12">
        <v>885.7803561294766</v>
      </c>
      <c r="AO849" s="12">
        <v>1545.6458526859503</v>
      </c>
      <c r="AP849" s="12"/>
      <c r="AQ849" s="12">
        <v>3245.325940518825</v>
      </c>
      <c r="AR849" s="12">
        <v>6880.467158608815</v>
      </c>
      <c r="BE849" s="1"/>
      <c r="BF849" s="1"/>
    </row>
    <row r="850" spans="35:58" ht="19.5" customHeight="1">
      <c r="AI850" s="10" t="s">
        <v>1668</v>
      </c>
      <c r="AJ850" s="10" t="s">
        <v>1769</v>
      </c>
      <c r="AK850" s="11" t="s">
        <v>1855</v>
      </c>
      <c r="AL850" s="11" t="s">
        <v>421</v>
      </c>
      <c r="AM850" s="12"/>
      <c r="AN850" s="12">
        <v>1049.3839787419652</v>
      </c>
      <c r="AO850" s="12">
        <v>4141.981222543619</v>
      </c>
      <c r="AP850" s="12">
        <v>2.3232323232323232E-05</v>
      </c>
      <c r="AQ850" s="12">
        <v>7602.571135376493</v>
      </c>
      <c r="AR850" s="12">
        <v>12793.9363598944</v>
      </c>
      <c r="BE850" s="1"/>
      <c r="BF850" s="1"/>
    </row>
    <row r="851" spans="35:58" ht="19.5" customHeight="1">
      <c r="AI851" s="10" t="s">
        <v>1668</v>
      </c>
      <c r="AJ851" s="10" t="s">
        <v>1770</v>
      </c>
      <c r="AK851" s="11" t="s">
        <v>1854</v>
      </c>
      <c r="AL851" s="11" t="s">
        <v>422</v>
      </c>
      <c r="AM851" s="12"/>
      <c r="AN851" s="12"/>
      <c r="AO851" s="12">
        <v>0.019640656565656566</v>
      </c>
      <c r="AP851" s="12"/>
      <c r="AQ851" s="12">
        <v>314.99728347107435</v>
      </c>
      <c r="AR851" s="12">
        <v>315.01692412764004</v>
      </c>
      <c r="BE851" s="1"/>
      <c r="BF851" s="1"/>
    </row>
    <row r="852" spans="35:58" ht="19.5" customHeight="1">
      <c r="AI852" s="10" t="s">
        <v>1670</v>
      </c>
      <c r="AJ852" s="10" t="s">
        <v>1771</v>
      </c>
      <c r="AK852" s="11" t="s">
        <v>1968</v>
      </c>
      <c r="AL852" s="11" t="s">
        <v>416</v>
      </c>
      <c r="AM852" s="12"/>
      <c r="AN852" s="12">
        <v>1.990358126721763E-05</v>
      </c>
      <c r="AO852" s="12"/>
      <c r="AP852" s="12">
        <v>10.88589109274564</v>
      </c>
      <c r="AQ852" s="12">
        <v>1.7635173094582186</v>
      </c>
      <c r="AR852" s="12">
        <v>12.649428305785126</v>
      </c>
      <c r="BE852" s="1"/>
      <c r="BF852" s="1"/>
    </row>
    <row r="853" spans="35:58" ht="19.5" customHeight="1">
      <c r="AI853" s="10" t="s">
        <v>1670</v>
      </c>
      <c r="AJ853" s="10" t="s">
        <v>1772</v>
      </c>
      <c r="AK853" s="11" t="s">
        <v>1918</v>
      </c>
      <c r="AL853" s="11" t="s">
        <v>423</v>
      </c>
      <c r="AM853" s="12">
        <v>49.58229462809918</v>
      </c>
      <c r="AN853" s="12">
        <v>367.7631666896235</v>
      </c>
      <c r="AO853" s="12">
        <v>1523.598624012856</v>
      </c>
      <c r="AP853" s="12"/>
      <c r="AQ853" s="12">
        <v>11596.207083539945</v>
      </c>
      <c r="AR853" s="12">
        <v>13537.151168870523</v>
      </c>
      <c r="BE853" s="1"/>
      <c r="BF853" s="1"/>
    </row>
    <row r="854" spans="35:58" ht="19.5" customHeight="1">
      <c r="AI854" s="10" t="s">
        <v>1670</v>
      </c>
      <c r="AJ854" s="10" t="s">
        <v>1773</v>
      </c>
      <c r="AK854" s="11" t="s">
        <v>1916</v>
      </c>
      <c r="AL854" s="11" t="s">
        <v>425</v>
      </c>
      <c r="AM854" s="12"/>
      <c r="AN854" s="12">
        <v>324.8504473140496</v>
      </c>
      <c r="AO854" s="12">
        <v>519.7124789715335</v>
      </c>
      <c r="AP854" s="12"/>
      <c r="AQ854" s="12">
        <v>3604.0105331955924</v>
      </c>
      <c r="AR854" s="12">
        <v>4448.573459481176</v>
      </c>
      <c r="BE854" s="1"/>
      <c r="BF854" s="1"/>
    </row>
    <row r="855" spans="35:58" ht="19.5" customHeight="1">
      <c r="AI855" s="10" t="s">
        <v>1670</v>
      </c>
      <c r="AJ855" s="10" t="s">
        <v>1774</v>
      </c>
      <c r="AK855" s="11" t="s">
        <v>1851</v>
      </c>
      <c r="AL855" s="11" t="s">
        <v>2078</v>
      </c>
      <c r="AM855" s="12">
        <v>212.7093834710744</v>
      </c>
      <c r="AN855" s="12">
        <v>477.3710485078053</v>
      </c>
      <c r="AO855" s="12">
        <v>1882.9682775711663</v>
      </c>
      <c r="AP855" s="12">
        <v>0.021083264462809916</v>
      </c>
      <c r="AQ855" s="12">
        <v>6531.520979224059</v>
      </c>
      <c r="AR855" s="12">
        <v>9104.590772038568</v>
      </c>
      <c r="BE855" s="1"/>
      <c r="BF855" s="1"/>
    </row>
    <row r="856" spans="35:58" ht="19.5" customHeight="1">
      <c r="AI856" s="10" t="s">
        <v>1672</v>
      </c>
      <c r="AJ856" s="10" t="s">
        <v>1775</v>
      </c>
      <c r="AK856" s="11" t="s">
        <v>1918</v>
      </c>
      <c r="AL856" s="11" t="s">
        <v>423</v>
      </c>
      <c r="AM856" s="12">
        <v>29.129653741965104</v>
      </c>
      <c r="AN856" s="12">
        <v>247.2775974977043</v>
      </c>
      <c r="AO856" s="12">
        <v>390.54331342975206</v>
      </c>
      <c r="AP856" s="12"/>
      <c r="AQ856" s="12">
        <v>3244.7719208677686</v>
      </c>
      <c r="AR856" s="12">
        <v>3911.72248553719</v>
      </c>
      <c r="BE856" s="1"/>
      <c r="BF856" s="1"/>
    </row>
    <row r="857" spans="35:58" ht="19.5" customHeight="1">
      <c r="AI857" s="10" t="s">
        <v>1672</v>
      </c>
      <c r="AJ857" s="10" t="s">
        <v>1776</v>
      </c>
      <c r="AK857" s="11" t="s">
        <v>1916</v>
      </c>
      <c r="AL857" s="11" t="s">
        <v>425</v>
      </c>
      <c r="AM857" s="12">
        <v>57.68276937557392</v>
      </c>
      <c r="AN857" s="12">
        <v>391.9944342975206</v>
      </c>
      <c r="AO857" s="12">
        <v>636.7908402662994</v>
      </c>
      <c r="AP857" s="12"/>
      <c r="AQ857" s="12">
        <v>6222.978257346189</v>
      </c>
      <c r="AR857" s="12">
        <v>7309.446301285583</v>
      </c>
      <c r="BE857" s="1"/>
      <c r="BF857" s="1"/>
    </row>
    <row r="858" spans="35:58" ht="19.5" customHeight="1">
      <c r="AI858" s="10" t="s">
        <v>1672</v>
      </c>
      <c r="AJ858" s="10" t="s">
        <v>1777</v>
      </c>
      <c r="AK858" s="11" t="s">
        <v>1956</v>
      </c>
      <c r="AL858" s="11" t="s">
        <v>428</v>
      </c>
      <c r="AM858" s="12"/>
      <c r="AN858" s="12">
        <v>53.082322199265384</v>
      </c>
      <c r="AO858" s="12">
        <v>83.43460567033976</v>
      </c>
      <c r="AP858" s="12"/>
      <c r="AQ858" s="12">
        <v>1015.8625501147842</v>
      </c>
      <c r="AR858" s="12">
        <v>1152.3794779843893</v>
      </c>
      <c r="BE858" s="1"/>
      <c r="BF858" s="1"/>
    </row>
    <row r="859" spans="35:58" ht="19.5" customHeight="1">
      <c r="AI859" s="10" t="s">
        <v>1674</v>
      </c>
      <c r="AJ859" s="10" t="s">
        <v>1778</v>
      </c>
      <c r="AK859" s="11" t="s">
        <v>1991</v>
      </c>
      <c r="AL859" s="11" t="s">
        <v>424</v>
      </c>
      <c r="AM859" s="12">
        <v>87.4372880624426</v>
      </c>
      <c r="AN859" s="12">
        <v>143.93457325528007</v>
      </c>
      <c r="AO859" s="12">
        <v>995.154315036731</v>
      </c>
      <c r="AP859" s="12"/>
      <c r="AQ859" s="12">
        <v>238.93996698806242</v>
      </c>
      <c r="AR859" s="12">
        <v>1465.466143342516</v>
      </c>
      <c r="BE859" s="1"/>
      <c r="BF859" s="1"/>
    </row>
    <row r="860" spans="35:58" ht="19.5" customHeight="1">
      <c r="AI860" s="10" t="s">
        <v>1674</v>
      </c>
      <c r="AJ860" s="10" t="s">
        <v>1779</v>
      </c>
      <c r="AK860" s="11" t="s">
        <v>1956</v>
      </c>
      <c r="AL860" s="11" t="s">
        <v>428</v>
      </c>
      <c r="AM860" s="12">
        <v>251.01003450413222</v>
      </c>
      <c r="AN860" s="12">
        <v>202.47258877410468</v>
      </c>
      <c r="AO860" s="12">
        <v>1141.1284160697887</v>
      </c>
      <c r="AP860" s="12"/>
      <c r="AQ860" s="12">
        <v>1424.2270934113867</v>
      </c>
      <c r="AR860" s="12">
        <v>3018.8381327594125</v>
      </c>
      <c r="BE860" s="1"/>
      <c r="BF860" s="1"/>
    </row>
    <row r="861" spans="35:58" ht="19.5" customHeight="1">
      <c r="AI861" s="10" t="s">
        <v>1674</v>
      </c>
      <c r="AJ861" s="10" t="s">
        <v>1780</v>
      </c>
      <c r="AK861" s="11" t="s">
        <v>1852</v>
      </c>
      <c r="AL861" s="11" t="s">
        <v>429</v>
      </c>
      <c r="AM861" s="12"/>
      <c r="AN861" s="12">
        <v>0.25006861799816343</v>
      </c>
      <c r="AO861" s="12">
        <v>0.9996856978879707</v>
      </c>
      <c r="AP861" s="12"/>
      <c r="AQ861" s="12">
        <v>6.198347107438017E-07</v>
      </c>
      <c r="AR861" s="12">
        <v>1.2497549357208448</v>
      </c>
      <c r="BE861" s="1"/>
      <c r="BF861" s="1"/>
    </row>
    <row r="862" spans="35:58" ht="19.5" customHeight="1">
      <c r="AI862" s="10" t="s">
        <v>1676</v>
      </c>
      <c r="AJ862" s="10" t="s">
        <v>1781</v>
      </c>
      <c r="AK862" s="11" t="s">
        <v>1855</v>
      </c>
      <c r="AL862" s="11" t="s">
        <v>421</v>
      </c>
      <c r="AM862" s="12"/>
      <c r="AN862" s="12">
        <v>26.220002869605143</v>
      </c>
      <c r="AO862" s="12">
        <v>52.457526951331495</v>
      </c>
      <c r="AP862" s="12"/>
      <c r="AQ862" s="12">
        <v>1920.6102558769514</v>
      </c>
      <c r="AR862" s="12">
        <v>1999.287785697888</v>
      </c>
      <c r="BE862" s="1"/>
      <c r="BF862" s="1"/>
    </row>
    <row r="863" spans="35:58" ht="19.5" customHeight="1">
      <c r="AI863" s="10" t="s">
        <v>1676</v>
      </c>
      <c r="AJ863" s="10" t="s">
        <v>1782</v>
      </c>
      <c r="AK863" s="11" t="s">
        <v>1854</v>
      </c>
      <c r="AL863" s="11" t="s">
        <v>422</v>
      </c>
      <c r="AM863" s="12">
        <v>1.6546680440771349</v>
      </c>
      <c r="AN863" s="12">
        <v>11.730610055096419</v>
      </c>
      <c r="AO863" s="12">
        <v>1.5151515151515152E-06</v>
      </c>
      <c r="AP863" s="12"/>
      <c r="AQ863" s="12">
        <v>660.6883809917355</v>
      </c>
      <c r="AR863" s="12">
        <v>674.0736606060606</v>
      </c>
      <c r="BE863" s="1"/>
      <c r="BF863" s="1"/>
    </row>
    <row r="864" spans="35:58" ht="19.5" customHeight="1">
      <c r="AI864" s="10" t="s">
        <v>1678</v>
      </c>
      <c r="AJ864" s="10" t="s">
        <v>1783</v>
      </c>
      <c r="AK864" s="11" t="s">
        <v>1855</v>
      </c>
      <c r="AL864" s="11" t="s">
        <v>421</v>
      </c>
      <c r="AM864" s="12"/>
      <c r="AN864" s="12">
        <v>40.32395183654729</v>
      </c>
      <c r="AO864" s="12">
        <v>54.777376561065196</v>
      </c>
      <c r="AP864" s="12">
        <v>0.45278363177226816</v>
      </c>
      <c r="AQ864" s="12">
        <v>701.4096932506887</v>
      </c>
      <c r="AR864" s="12">
        <v>796.9638052800735</v>
      </c>
      <c r="BE864" s="1"/>
      <c r="BF864" s="1"/>
    </row>
    <row r="865" spans="35:58" ht="19.5" customHeight="1">
      <c r="AI865" s="10" t="s">
        <v>1678</v>
      </c>
      <c r="AJ865" s="10" t="s">
        <v>1784</v>
      </c>
      <c r="AK865" s="11" t="s">
        <v>1854</v>
      </c>
      <c r="AL865" s="11" t="s">
        <v>422</v>
      </c>
      <c r="AM865" s="12"/>
      <c r="AN865" s="12"/>
      <c r="AO865" s="12"/>
      <c r="AP865" s="12"/>
      <c r="AQ865" s="12">
        <v>0.5818733241505968</v>
      </c>
      <c r="AR865" s="12">
        <v>0.5818733241505968</v>
      </c>
      <c r="BE865" s="1"/>
      <c r="BF865" s="1"/>
    </row>
    <row r="866" spans="35:58" ht="19.5" customHeight="1">
      <c r="AI866" s="10" t="s">
        <v>1678</v>
      </c>
      <c r="AJ866" s="10" t="s">
        <v>1785</v>
      </c>
      <c r="AK866" s="11" t="s">
        <v>1925</v>
      </c>
      <c r="AL866" s="11" t="s">
        <v>451</v>
      </c>
      <c r="AM866" s="12"/>
      <c r="AN866" s="12">
        <v>203.44030426997244</v>
      </c>
      <c r="AO866" s="12">
        <v>179.22204889807162</v>
      </c>
      <c r="AP866" s="12">
        <v>3.4435011019283746</v>
      </c>
      <c r="AQ866" s="12">
        <v>2674.6929168503216</v>
      </c>
      <c r="AR866" s="12">
        <v>3060.798771120294</v>
      </c>
      <c r="BE866" s="1"/>
      <c r="BF866" s="1"/>
    </row>
    <row r="867" spans="35:58" ht="19.5" customHeight="1">
      <c r="AI867" s="10" t="s">
        <v>1680</v>
      </c>
      <c r="AJ867" s="10" t="s">
        <v>1786</v>
      </c>
      <c r="AK867" s="11" t="s">
        <v>1855</v>
      </c>
      <c r="AL867" s="11" t="s">
        <v>421</v>
      </c>
      <c r="AM867" s="12"/>
      <c r="AN867" s="12">
        <v>98.06770668044078</v>
      </c>
      <c r="AO867" s="12">
        <v>179.7574055785124</v>
      </c>
      <c r="AP867" s="12"/>
      <c r="AQ867" s="12">
        <v>1673.537303902663</v>
      </c>
      <c r="AR867" s="12">
        <v>1951.3624161616162</v>
      </c>
      <c r="BE867" s="1"/>
      <c r="BF867" s="1"/>
    </row>
    <row r="868" spans="35:58" ht="19.5" customHeight="1">
      <c r="AI868" s="10" t="s">
        <v>1680</v>
      </c>
      <c r="AJ868" s="10" t="s">
        <v>1787</v>
      </c>
      <c r="AK868" s="11" t="s">
        <v>1854</v>
      </c>
      <c r="AL868" s="11" t="s">
        <v>422</v>
      </c>
      <c r="AM868" s="12"/>
      <c r="AN868" s="12">
        <v>179.75765925160698</v>
      </c>
      <c r="AO868" s="12">
        <v>269.61604407713503</v>
      </c>
      <c r="AP868" s="12"/>
      <c r="AQ868" s="12">
        <v>3953.07795617539</v>
      </c>
      <c r="AR868" s="12">
        <v>4402.451659504132</v>
      </c>
      <c r="BE868" s="1"/>
      <c r="BF868" s="1"/>
    </row>
    <row r="869" spans="35:58" ht="19.5" customHeight="1">
      <c r="AI869" s="10" t="s">
        <v>1680</v>
      </c>
      <c r="AJ869" s="10" t="s">
        <v>1788</v>
      </c>
      <c r="AK869" s="11" t="s">
        <v>1925</v>
      </c>
      <c r="AL869" s="11" t="s">
        <v>451</v>
      </c>
      <c r="AM869" s="12">
        <v>3.6363636363636364E-05</v>
      </c>
      <c r="AN869" s="12">
        <v>251.5705382231405</v>
      </c>
      <c r="AO869" s="12">
        <v>192.6361662304867</v>
      </c>
      <c r="AP869" s="12"/>
      <c r="AQ869" s="12">
        <v>4663.669916092746</v>
      </c>
      <c r="AR869" s="12">
        <v>5107.876656910009</v>
      </c>
      <c r="BE869" s="1"/>
      <c r="BF869" s="1"/>
    </row>
    <row r="870" spans="35:58" ht="19.5" customHeight="1">
      <c r="AI870" s="10" t="s">
        <v>1682</v>
      </c>
      <c r="AJ870" s="10" t="s">
        <v>1789</v>
      </c>
      <c r="AK870" s="11" t="s">
        <v>1918</v>
      </c>
      <c r="AL870" s="11" t="s">
        <v>423</v>
      </c>
      <c r="AM870" s="12">
        <v>49.45823294306703</v>
      </c>
      <c r="AN870" s="12">
        <v>119.3912623966942</v>
      </c>
      <c r="AO870" s="12">
        <v>126.92518427456382</v>
      </c>
      <c r="AP870" s="12"/>
      <c r="AQ870" s="12">
        <v>897.2143516528926</v>
      </c>
      <c r="AR870" s="12">
        <v>1192.9890312672176</v>
      </c>
      <c r="BE870" s="1"/>
      <c r="BF870" s="1"/>
    </row>
    <row r="871" spans="35:58" ht="19.5" customHeight="1">
      <c r="AI871" s="10" t="s">
        <v>1682</v>
      </c>
      <c r="AJ871" s="10" t="s">
        <v>1790</v>
      </c>
      <c r="AK871" s="11" t="s">
        <v>1929</v>
      </c>
      <c r="AL871" s="11" t="s">
        <v>450</v>
      </c>
      <c r="AM871" s="12">
        <v>61.86378310376492</v>
      </c>
      <c r="AN871" s="12">
        <v>19.974830142332415</v>
      </c>
      <c r="AO871" s="12">
        <v>99.24038597337008</v>
      </c>
      <c r="AP871" s="12"/>
      <c r="AQ871" s="12">
        <v>553.9901388429752</v>
      </c>
      <c r="AR871" s="12">
        <v>735.0691380624426</v>
      </c>
      <c r="BE871" s="1"/>
      <c r="BF871" s="1"/>
    </row>
    <row r="872" spans="35:58" ht="19.5" customHeight="1">
      <c r="AI872" s="10" t="s">
        <v>1684</v>
      </c>
      <c r="AJ872" s="10" t="s">
        <v>1791</v>
      </c>
      <c r="AK872" s="11" t="s">
        <v>1855</v>
      </c>
      <c r="AL872" s="11" t="s">
        <v>421</v>
      </c>
      <c r="AM872" s="12">
        <v>18.443953282828282</v>
      </c>
      <c r="AN872" s="12">
        <v>0.04240608356290174</v>
      </c>
      <c r="AO872" s="12">
        <v>89.05145589990818</v>
      </c>
      <c r="AP872" s="12"/>
      <c r="AQ872" s="12">
        <v>104.89771726354454</v>
      </c>
      <c r="AR872" s="12">
        <v>212.4355325298439</v>
      </c>
      <c r="BE872" s="1"/>
      <c r="BF872" s="1"/>
    </row>
    <row r="873" spans="35:58" ht="19.5" customHeight="1">
      <c r="AI873" s="10" t="s">
        <v>1684</v>
      </c>
      <c r="AJ873" s="10" t="s">
        <v>1792</v>
      </c>
      <c r="AK873" s="11" t="s">
        <v>1918</v>
      </c>
      <c r="AL873" s="11" t="s">
        <v>423</v>
      </c>
      <c r="AM873" s="12">
        <v>184.88152667584941</v>
      </c>
      <c r="AN873" s="12">
        <v>463.7420750459137</v>
      </c>
      <c r="AO873" s="12">
        <v>1383.7480701561065</v>
      </c>
      <c r="AP873" s="12"/>
      <c r="AQ873" s="12">
        <v>5605.850309251607</v>
      </c>
      <c r="AR873" s="12">
        <v>7638.221981129476</v>
      </c>
      <c r="BE873" s="1"/>
      <c r="BF873" s="1"/>
    </row>
    <row r="874" spans="35:58" ht="19.5" customHeight="1">
      <c r="AI874" s="10" t="s">
        <v>1684</v>
      </c>
      <c r="AJ874" s="10" t="s">
        <v>1793</v>
      </c>
      <c r="AK874" s="11" t="s">
        <v>1991</v>
      </c>
      <c r="AL874" s="11" t="s">
        <v>424</v>
      </c>
      <c r="AM874" s="12">
        <v>42.44556547291093</v>
      </c>
      <c r="AN874" s="12">
        <v>50.92650312213039</v>
      </c>
      <c r="AO874" s="12">
        <v>619.0939309458219</v>
      </c>
      <c r="AP874" s="12"/>
      <c r="AQ874" s="12">
        <v>935.6056410468319</v>
      </c>
      <c r="AR874" s="12">
        <v>1648.0716405876951</v>
      </c>
      <c r="BE874" s="1"/>
      <c r="BF874" s="1"/>
    </row>
    <row r="875" spans="35:58" ht="19.5" customHeight="1">
      <c r="AI875" s="10" t="s">
        <v>1684</v>
      </c>
      <c r="AJ875" s="10" t="s">
        <v>1794</v>
      </c>
      <c r="AK875" s="11" t="s">
        <v>1956</v>
      </c>
      <c r="AL875" s="11" t="s">
        <v>428</v>
      </c>
      <c r="AM875" s="12">
        <v>0.1806457988980716</v>
      </c>
      <c r="AN875" s="12">
        <v>114.58808112947659</v>
      </c>
      <c r="AO875" s="12">
        <v>645.5739721074381</v>
      </c>
      <c r="AP875" s="12"/>
      <c r="AQ875" s="12">
        <v>1877.2606349403122</v>
      </c>
      <c r="AR875" s="12">
        <v>2637.603333976125</v>
      </c>
      <c r="BE875" s="1"/>
      <c r="BF875" s="1"/>
    </row>
    <row r="876" spans="35:58" ht="19.5" customHeight="1">
      <c r="AI876" s="10" t="s">
        <v>1686</v>
      </c>
      <c r="AJ876" s="10" t="s">
        <v>1795</v>
      </c>
      <c r="AK876" s="11" t="s">
        <v>1855</v>
      </c>
      <c r="AL876" s="11" t="s">
        <v>421</v>
      </c>
      <c r="AM876" s="12"/>
      <c r="AN876" s="12">
        <v>403.22192527548214</v>
      </c>
      <c r="AO876" s="12">
        <v>121.68187511478422</v>
      </c>
      <c r="AP876" s="12"/>
      <c r="AQ876" s="12">
        <v>2329.533059274564</v>
      </c>
      <c r="AR876" s="12">
        <v>2854.4368596648305</v>
      </c>
      <c r="BE876" s="1"/>
      <c r="BF876" s="1"/>
    </row>
    <row r="877" spans="35:58" ht="19.5" customHeight="1">
      <c r="AI877" s="10" t="s">
        <v>1686</v>
      </c>
      <c r="AJ877" s="10" t="s">
        <v>1796</v>
      </c>
      <c r="AK877" s="11" t="s">
        <v>1854</v>
      </c>
      <c r="AL877" s="11" t="s">
        <v>422</v>
      </c>
      <c r="AM877" s="12">
        <v>205.869048989899</v>
      </c>
      <c r="AN877" s="12">
        <v>461.00957389807166</v>
      </c>
      <c r="AO877" s="12">
        <v>594.6432665059688</v>
      </c>
      <c r="AP877" s="12"/>
      <c r="AQ877" s="12">
        <v>5970.081407277319</v>
      </c>
      <c r="AR877" s="12">
        <v>7231.603296671259</v>
      </c>
      <c r="BE877" s="1"/>
      <c r="BF877" s="1"/>
    </row>
    <row r="878" spans="35:58" ht="19.5" customHeight="1">
      <c r="AI878" s="10" t="s">
        <v>1686</v>
      </c>
      <c r="AJ878" s="10" t="s">
        <v>1797</v>
      </c>
      <c r="AK878" s="11" t="s">
        <v>1918</v>
      </c>
      <c r="AL878" s="11" t="s">
        <v>423</v>
      </c>
      <c r="AM878" s="12"/>
      <c r="AN878" s="12"/>
      <c r="AO878" s="12"/>
      <c r="AP878" s="12"/>
      <c r="AQ878" s="12">
        <v>1.7926886822773187</v>
      </c>
      <c r="AR878" s="12">
        <v>1.7926886822773187</v>
      </c>
      <c r="BE878" s="1"/>
      <c r="BF878" s="1"/>
    </row>
    <row r="879" spans="35:58" ht="19.5" customHeight="1">
      <c r="AI879" s="10" t="s">
        <v>1688</v>
      </c>
      <c r="AJ879" s="10" t="s">
        <v>1798</v>
      </c>
      <c r="AK879" s="11" t="s">
        <v>1854</v>
      </c>
      <c r="AL879" s="11" t="s">
        <v>422</v>
      </c>
      <c r="AM879" s="12">
        <v>203.62200863177227</v>
      </c>
      <c r="AN879" s="12">
        <v>51.42622949954087</v>
      </c>
      <c r="AO879" s="12">
        <v>22.61828927915519</v>
      </c>
      <c r="AP879" s="12"/>
      <c r="AQ879" s="12">
        <v>1390.2973971763086</v>
      </c>
      <c r="AR879" s="12">
        <v>1667.963924586777</v>
      </c>
      <c r="BE879" s="1"/>
      <c r="BF879" s="1"/>
    </row>
    <row r="880" spans="35:58" ht="19.5" customHeight="1">
      <c r="AI880" s="10" t="s">
        <v>1690</v>
      </c>
      <c r="AJ880" s="10" t="s">
        <v>1799</v>
      </c>
      <c r="AK880" s="11" t="s">
        <v>1855</v>
      </c>
      <c r="AL880" s="11" t="s">
        <v>421</v>
      </c>
      <c r="AM880" s="12"/>
      <c r="AN880" s="12">
        <v>5.242748232323232</v>
      </c>
      <c r="AO880" s="12">
        <v>7.737379063360882</v>
      </c>
      <c r="AP880" s="12"/>
      <c r="AQ880" s="12">
        <v>586.7565245408631</v>
      </c>
      <c r="AR880" s="12">
        <v>599.7366518365473</v>
      </c>
      <c r="BE880" s="1"/>
      <c r="BF880" s="1"/>
    </row>
    <row r="881" spans="35:58" ht="19.5" customHeight="1">
      <c r="AI881" s="10" t="s">
        <v>1690</v>
      </c>
      <c r="AJ881" s="10" t="s">
        <v>1800</v>
      </c>
      <c r="AK881" s="11" t="s">
        <v>1854</v>
      </c>
      <c r="AL881" s="11" t="s">
        <v>422</v>
      </c>
      <c r="AM881" s="12">
        <v>31.075758379247013</v>
      </c>
      <c r="AN881" s="12">
        <v>21.687914462809918</v>
      </c>
      <c r="AO881" s="12">
        <v>56.16491577134987</v>
      </c>
      <c r="AP881" s="12"/>
      <c r="AQ881" s="12">
        <v>1232.5538720156105</v>
      </c>
      <c r="AR881" s="12">
        <v>1341.4824606290174</v>
      </c>
      <c r="BE881" s="1"/>
      <c r="BF881" s="1"/>
    </row>
    <row r="882" spans="35:58" ht="19.5" customHeight="1">
      <c r="AI882" s="10" t="s">
        <v>1692</v>
      </c>
      <c r="AJ882" s="10" t="s">
        <v>1801</v>
      </c>
      <c r="AK882" s="11" t="s">
        <v>1854</v>
      </c>
      <c r="AL882" s="11" t="s">
        <v>422</v>
      </c>
      <c r="AM882" s="12">
        <v>66.71287711202939</v>
      </c>
      <c r="AN882" s="12">
        <v>33.09973165748393</v>
      </c>
      <c r="AO882" s="12">
        <v>180.17904602846647</v>
      </c>
      <c r="AP882" s="12"/>
      <c r="AQ882" s="12">
        <v>1380.539233241506</v>
      </c>
      <c r="AR882" s="12">
        <v>1660.530888039486</v>
      </c>
      <c r="BE882" s="1"/>
      <c r="BF882" s="1"/>
    </row>
    <row r="883" spans="35:58" ht="19.5" customHeight="1">
      <c r="AI883" s="10" t="s">
        <v>1692</v>
      </c>
      <c r="AJ883" s="10" t="s">
        <v>1802</v>
      </c>
      <c r="AK883" s="11" t="s">
        <v>1918</v>
      </c>
      <c r="AL883" s="11" t="s">
        <v>423</v>
      </c>
      <c r="AM883" s="12">
        <v>4.187172451790634</v>
      </c>
      <c r="AN883" s="12"/>
      <c r="AO883" s="12">
        <v>60.603290082644634</v>
      </c>
      <c r="AP883" s="12"/>
      <c r="AQ883" s="12">
        <v>130.38782819100092</v>
      </c>
      <c r="AR883" s="12">
        <v>195.17829072543617</v>
      </c>
      <c r="BE883" s="1"/>
      <c r="BF883" s="1"/>
    </row>
    <row r="884" spans="35:58" ht="19.5" customHeight="1">
      <c r="AI884" s="10" t="s">
        <v>1694</v>
      </c>
      <c r="AJ884" s="10" t="s">
        <v>1803</v>
      </c>
      <c r="AK884" s="11" t="s">
        <v>1918</v>
      </c>
      <c r="AL884" s="11" t="s">
        <v>423</v>
      </c>
      <c r="AM884" s="12">
        <v>14.86559531680441</v>
      </c>
      <c r="AN884" s="12"/>
      <c r="AO884" s="12"/>
      <c r="AP884" s="12"/>
      <c r="AQ884" s="12">
        <v>34.03927231404959</v>
      </c>
      <c r="AR884" s="12">
        <v>48.904867630854</v>
      </c>
      <c r="BE884" s="1"/>
      <c r="BF884" s="1"/>
    </row>
    <row r="885" spans="35:58" ht="19.5" customHeight="1">
      <c r="AI885" s="10" t="s">
        <v>1694</v>
      </c>
      <c r="AJ885" s="10" t="s">
        <v>1804</v>
      </c>
      <c r="AK885" s="11" t="s">
        <v>1853</v>
      </c>
      <c r="AL885" s="11" t="s">
        <v>446</v>
      </c>
      <c r="AM885" s="12"/>
      <c r="AN885" s="12"/>
      <c r="AO885" s="12">
        <v>8.34664212580349</v>
      </c>
      <c r="AP885" s="12"/>
      <c r="AQ885" s="12">
        <v>71.43635732323233</v>
      </c>
      <c r="AR885" s="12">
        <v>79.78299944903581</v>
      </c>
      <c r="BE885" s="1"/>
      <c r="BF885" s="1"/>
    </row>
    <row r="886" spans="35:58" ht="19.5" customHeight="1">
      <c r="AI886" s="10" t="s">
        <v>1694</v>
      </c>
      <c r="AJ886" s="10" t="s">
        <v>1805</v>
      </c>
      <c r="AK886" s="11" t="s">
        <v>1929</v>
      </c>
      <c r="AL886" s="11" t="s">
        <v>450</v>
      </c>
      <c r="AM886" s="12">
        <v>55.62826999540864</v>
      </c>
      <c r="AN886" s="12">
        <v>4.490358126721763E-05</v>
      </c>
      <c r="AO886" s="12">
        <v>1.0450149219467402</v>
      </c>
      <c r="AP886" s="12"/>
      <c r="AQ886" s="12">
        <v>496.44021030762167</v>
      </c>
      <c r="AR886" s="12">
        <v>553.1135401285583</v>
      </c>
      <c r="BE886" s="1"/>
      <c r="BF886" s="1"/>
    </row>
    <row r="887" spans="35:58" ht="19.5" customHeight="1">
      <c r="AI887" s="10" t="s">
        <v>1694</v>
      </c>
      <c r="AJ887" s="10" t="s">
        <v>1806</v>
      </c>
      <c r="AK887" s="11" t="s">
        <v>1851</v>
      </c>
      <c r="AL887" s="11" t="s">
        <v>2078</v>
      </c>
      <c r="AM887" s="12"/>
      <c r="AN887" s="12">
        <v>11.305341000918274</v>
      </c>
      <c r="AO887" s="12">
        <v>439.2934159550046</v>
      </c>
      <c r="AP887" s="12"/>
      <c r="AQ887" s="12">
        <v>727.7834740587695</v>
      </c>
      <c r="AR887" s="12">
        <v>1178.3822310146923</v>
      </c>
      <c r="BE887" s="1"/>
      <c r="BF887" s="1"/>
    </row>
    <row r="888" spans="35:58" ht="19.5" customHeight="1">
      <c r="AI888" s="10" t="s">
        <v>1696</v>
      </c>
      <c r="AJ888" s="10" t="s">
        <v>1807</v>
      </c>
      <c r="AK888" s="11" t="s">
        <v>1853</v>
      </c>
      <c r="AL888" s="11" t="s">
        <v>446</v>
      </c>
      <c r="AM888" s="12"/>
      <c r="AN888" s="12">
        <v>637.4984191230486</v>
      </c>
      <c r="AO888" s="12">
        <v>2316.5829574380164</v>
      </c>
      <c r="AP888" s="12"/>
      <c r="AQ888" s="12">
        <v>9035.795630394858</v>
      </c>
      <c r="AR888" s="12">
        <v>11989.877006955923</v>
      </c>
      <c r="BE888" s="1"/>
      <c r="BF888" s="1"/>
    </row>
    <row r="889" spans="35:58" ht="19.5" customHeight="1">
      <c r="AI889" s="10" t="s">
        <v>1696</v>
      </c>
      <c r="AJ889" s="10" t="s">
        <v>1808</v>
      </c>
      <c r="AK889" s="11" t="s">
        <v>1851</v>
      </c>
      <c r="AL889" s="11" t="s">
        <v>2078</v>
      </c>
      <c r="AM889" s="12">
        <v>359.09152268135904</v>
      </c>
      <c r="AN889" s="12">
        <v>384.9094777777778</v>
      </c>
      <c r="AO889" s="12">
        <v>842.1263290174471</v>
      </c>
      <c r="AP889" s="12"/>
      <c r="AQ889" s="12">
        <v>6530.667835514234</v>
      </c>
      <c r="AR889" s="12">
        <v>8116.795164990817</v>
      </c>
      <c r="BE889" s="1"/>
      <c r="BF889" s="1"/>
    </row>
    <row r="890" spans="35:58" ht="19.5" customHeight="1">
      <c r="AI890" s="10" t="s">
        <v>1698</v>
      </c>
      <c r="AJ890" s="10" t="s">
        <v>1809</v>
      </c>
      <c r="AK890" s="11" t="s">
        <v>1851</v>
      </c>
      <c r="AL890" s="11" t="s">
        <v>2078</v>
      </c>
      <c r="AM890" s="12">
        <v>46.07718441230487</v>
      </c>
      <c r="AN890" s="12">
        <v>36.47713606519743</v>
      </c>
      <c r="AO890" s="12">
        <v>57.405923484848486</v>
      </c>
      <c r="AP890" s="12"/>
      <c r="AQ890" s="12">
        <v>344.42664827823694</v>
      </c>
      <c r="AR890" s="12">
        <v>484.3868922405877</v>
      </c>
      <c r="BE890" s="1"/>
      <c r="BF890" s="1"/>
    </row>
    <row r="891" spans="35:58" ht="19.5" customHeight="1">
      <c r="AI891" s="10" t="s">
        <v>1700</v>
      </c>
      <c r="AJ891" s="10" t="s">
        <v>1810</v>
      </c>
      <c r="AK891" s="11" t="s">
        <v>1854</v>
      </c>
      <c r="AL891" s="11" t="s">
        <v>422</v>
      </c>
      <c r="AM891" s="12">
        <v>685.328777157943</v>
      </c>
      <c r="AN891" s="12">
        <v>1341.2027524793389</v>
      </c>
      <c r="AO891" s="12">
        <v>2727.8176627869607</v>
      </c>
      <c r="AP891" s="12"/>
      <c r="AQ891" s="12">
        <v>7444.922941414142</v>
      </c>
      <c r="AR891" s="12">
        <v>12199.272133838385</v>
      </c>
      <c r="BE891" s="1"/>
      <c r="BF891" s="1"/>
    </row>
    <row r="892" spans="35:58" ht="19.5" customHeight="1">
      <c r="AI892" s="10" t="s">
        <v>1700</v>
      </c>
      <c r="AJ892" s="10" t="s">
        <v>1811</v>
      </c>
      <c r="AK892" s="11" t="s">
        <v>1918</v>
      </c>
      <c r="AL892" s="11" t="s">
        <v>423</v>
      </c>
      <c r="AM892" s="12">
        <v>259.92927752525253</v>
      </c>
      <c r="AN892" s="12">
        <v>293.88851790633606</v>
      </c>
      <c r="AO892" s="12">
        <v>1080.7257161157024</v>
      </c>
      <c r="AP892" s="12"/>
      <c r="AQ892" s="12">
        <v>2456.2694211891644</v>
      </c>
      <c r="AR892" s="12">
        <v>4090.8129327364554</v>
      </c>
      <c r="BE892" s="1"/>
      <c r="BF892" s="1"/>
    </row>
    <row r="893" spans="35:58" ht="19.5" customHeight="1">
      <c r="AI893" s="10" t="s">
        <v>1702</v>
      </c>
      <c r="AJ893" s="10" t="s">
        <v>1812</v>
      </c>
      <c r="AK893" s="11" t="s">
        <v>1855</v>
      </c>
      <c r="AL893" s="11" t="s">
        <v>421</v>
      </c>
      <c r="AM893" s="12"/>
      <c r="AN893" s="12">
        <v>262.01374407713496</v>
      </c>
      <c r="AO893" s="12">
        <v>4426.523813705235</v>
      </c>
      <c r="AP893" s="12"/>
      <c r="AQ893" s="12">
        <v>3078.700737419651</v>
      </c>
      <c r="AR893" s="12">
        <v>7767.238295202021</v>
      </c>
      <c r="BE893" s="1"/>
      <c r="BF893" s="1"/>
    </row>
    <row r="894" spans="35:58" ht="19.5" customHeight="1">
      <c r="AI894" s="10" t="s">
        <v>1704</v>
      </c>
      <c r="AJ894" s="10" t="s">
        <v>1813</v>
      </c>
      <c r="AK894" s="11" t="s">
        <v>1916</v>
      </c>
      <c r="AL894" s="11" t="s">
        <v>425</v>
      </c>
      <c r="AM894" s="12">
        <v>19.324335766758495</v>
      </c>
      <c r="AN894" s="12">
        <v>0.8950642102846649</v>
      </c>
      <c r="AO894" s="12">
        <v>150.8718255050505</v>
      </c>
      <c r="AP894" s="12"/>
      <c r="AQ894" s="12">
        <v>490.23173960055095</v>
      </c>
      <c r="AR894" s="12">
        <v>661.3229650826446</v>
      </c>
      <c r="BE894" s="1"/>
      <c r="BF894" s="1"/>
    </row>
    <row r="895" spans="35:58" ht="19.5" customHeight="1">
      <c r="AI895" s="10" t="s">
        <v>1704</v>
      </c>
      <c r="AJ895" s="10" t="s">
        <v>1814</v>
      </c>
      <c r="AK895" s="11" t="s">
        <v>1917</v>
      </c>
      <c r="AL895" s="11" t="s">
        <v>427</v>
      </c>
      <c r="AM895" s="12"/>
      <c r="AN895" s="12"/>
      <c r="AO895" s="12">
        <v>33.23626691919192</v>
      </c>
      <c r="AP895" s="12"/>
      <c r="AQ895" s="12">
        <v>0.001064348025711662</v>
      </c>
      <c r="AR895" s="12">
        <v>33.237331267217634</v>
      </c>
      <c r="BE895" s="1"/>
      <c r="BF895" s="1"/>
    </row>
    <row r="896" spans="35:58" ht="19.5" customHeight="1">
      <c r="AI896" s="10" t="s">
        <v>1704</v>
      </c>
      <c r="AJ896" s="10" t="s">
        <v>1815</v>
      </c>
      <c r="AK896" s="11" t="s">
        <v>1956</v>
      </c>
      <c r="AL896" s="11" t="s">
        <v>428</v>
      </c>
      <c r="AM896" s="12">
        <v>274.0863283516988</v>
      </c>
      <c r="AN896" s="12">
        <v>395.180618204775</v>
      </c>
      <c r="AO896" s="12">
        <v>731.0681268365473</v>
      </c>
      <c r="AP896" s="12"/>
      <c r="AQ896" s="12">
        <v>2471.050223507805</v>
      </c>
      <c r="AR896" s="12">
        <v>3871.3852969008262</v>
      </c>
      <c r="BE896" s="1"/>
      <c r="BF896" s="1"/>
    </row>
    <row r="897" spans="35:58" ht="19.5" customHeight="1">
      <c r="AI897" s="10" t="s">
        <v>1706</v>
      </c>
      <c r="AJ897" s="10" t="s">
        <v>1816</v>
      </c>
      <c r="AK897" s="11" t="s">
        <v>1854</v>
      </c>
      <c r="AL897" s="11" t="s">
        <v>422</v>
      </c>
      <c r="AM897" s="12"/>
      <c r="AN897" s="12">
        <v>87.41663310376492</v>
      </c>
      <c r="AO897" s="12">
        <v>87.06072272727273</v>
      </c>
      <c r="AP897" s="12"/>
      <c r="AQ897" s="12">
        <v>1359.5169350321396</v>
      </c>
      <c r="AR897" s="12">
        <v>1533.9942908631772</v>
      </c>
      <c r="BE897" s="1"/>
      <c r="BF897" s="1"/>
    </row>
    <row r="898" spans="35:58" ht="19.5" customHeight="1">
      <c r="AI898" s="10" t="s">
        <v>1706</v>
      </c>
      <c r="AJ898" s="10" t="s">
        <v>1817</v>
      </c>
      <c r="AK898" s="11" t="s">
        <v>1918</v>
      </c>
      <c r="AL898" s="11" t="s">
        <v>423</v>
      </c>
      <c r="AM898" s="12">
        <v>113.92538572084482</v>
      </c>
      <c r="AN898" s="12">
        <v>927.1431366850322</v>
      </c>
      <c r="AO898" s="12">
        <v>683.3288628787878</v>
      </c>
      <c r="AP898" s="12"/>
      <c r="AQ898" s="12">
        <v>5176.416992722681</v>
      </c>
      <c r="AR898" s="12">
        <v>6900.814378007346</v>
      </c>
      <c r="BE898" s="1"/>
      <c r="BF898" s="1"/>
    </row>
    <row r="899" spans="35:58" ht="19.5" customHeight="1">
      <c r="AI899" s="10" t="s">
        <v>1706</v>
      </c>
      <c r="AJ899" s="10" t="s">
        <v>1818</v>
      </c>
      <c r="AK899" s="11" t="s">
        <v>1929</v>
      </c>
      <c r="AL899" s="11" t="s">
        <v>450</v>
      </c>
      <c r="AM899" s="12">
        <v>62.0967826446281</v>
      </c>
      <c r="AN899" s="12">
        <v>105.24371414141415</v>
      </c>
      <c r="AO899" s="12">
        <v>441.5658003902663</v>
      </c>
      <c r="AP899" s="12"/>
      <c r="AQ899" s="12">
        <v>1480.8332850321394</v>
      </c>
      <c r="AR899" s="12">
        <v>2089.739582208448</v>
      </c>
      <c r="BE899" s="1"/>
      <c r="BF899" s="1"/>
    </row>
    <row r="900" spans="35:58" ht="19.5" customHeight="1">
      <c r="AI900" s="10" t="s">
        <v>1706</v>
      </c>
      <c r="AJ900" s="10" t="s">
        <v>1819</v>
      </c>
      <c r="AK900" s="11" t="s">
        <v>1925</v>
      </c>
      <c r="AL900" s="11" t="s">
        <v>451</v>
      </c>
      <c r="AM900" s="12"/>
      <c r="AN900" s="12">
        <v>147.70171368227733</v>
      </c>
      <c r="AO900" s="12">
        <v>522.7043381313132</v>
      </c>
      <c r="AP900" s="12"/>
      <c r="AQ900" s="12">
        <v>2303.513713337925</v>
      </c>
      <c r="AR900" s="12">
        <v>2973.919765151515</v>
      </c>
      <c r="BE900" s="1"/>
      <c r="BF900" s="1"/>
    </row>
    <row r="901" spans="35:58" ht="19.5" customHeight="1">
      <c r="AI901" s="10" t="s">
        <v>1708</v>
      </c>
      <c r="AJ901" s="10" t="s">
        <v>1820</v>
      </c>
      <c r="AK901" s="11" t="s">
        <v>1916</v>
      </c>
      <c r="AL901" s="11" t="s">
        <v>425</v>
      </c>
      <c r="AM901" s="12">
        <v>102.83481382001837</v>
      </c>
      <c r="AN901" s="12">
        <v>11.907820523415978</v>
      </c>
      <c r="AO901" s="12">
        <v>31.677892194674012</v>
      </c>
      <c r="AP901" s="12"/>
      <c r="AQ901" s="12">
        <v>1204.8535606290175</v>
      </c>
      <c r="AR901" s="12">
        <v>1351.2740871671258</v>
      </c>
      <c r="BE901" s="1"/>
      <c r="BF901" s="1"/>
    </row>
    <row r="902" spans="35:58" ht="19.5" customHeight="1">
      <c r="AI902" s="10" t="s">
        <v>1708</v>
      </c>
      <c r="AJ902" s="10" t="s">
        <v>1821</v>
      </c>
      <c r="AK902" s="11" t="s">
        <v>1956</v>
      </c>
      <c r="AL902" s="11" t="s">
        <v>428</v>
      </c>
      <c r="AM902" s="12"/>
      <c r="AN902" s="12"/>
      <c r="AO902" s="12"/>
      <c r="AP902" s="12"/>
      <c r="AQ902" s="12">
        <v>4.951917860422405</v>
      </c>
      <c r="AR902" s="12">
        <v>4.951917860422405</v>
      </c>
      <c r="BE902" s="1"/>
      <c r="BF902" s="1"/>
    </row>
    <row r="903" spans="35:58" ht="19.5" customHeight="1">
      <c r="AI903" s="10" t="s">
        <v>1710</v>
      </c>
      <c r="AJ903" s="10" t="s">
        <v>1822</v>
      </c>
      <c r="AK903" s="11" t="s">
        <v>1918</v>
      </c>
      <c r="AL903" s="11" t="s">
        <v>423</v>
      </c>
      <c r="AM903" s="12">
        <v>152.4634230945822</v>
      </c>
      <c r="AN903" s="12">
        <v>41.22023021120294</v>
      </c>
      <c r="AO903" s="12">
        <v>184.24076850321396</v>
      </c>
      <c r="AP903" s="12"/>
      <c r="AQ903" s="12">
        <v>981.1041969237833</v>
      </c>
      <c r="AR903" s="12">
        <v>1359.0286187327824</v>
      </c>
      <c r="BE903" s="1"/>
      <c r="BF903" s="1"/>
    </row>
    <row r="904" spans="35:58" ht="19.5" customHeight="1">
      <c r="AI904" s="10" t="s">
        <v>1712</v>
      </c>
      <c r="AJ904" s="10" t="s">
        <v>1823</v>
      </c>
      <c r="AK904" s="11" t="s">
        <v>1918</v>
      </c>
      <c r="AL904" s="11" t="s">
        <v>423</v>
      </c>
      <c r="AM904" s="12">
        <v>1038.8482375344352</v>
      </c>
      <c r="AN904" s="12">
        <v>1068.6047369375574</v>
      </c>
      <c r="AO904" s="12">
        <v>4254.387323507805</v>
      </c>
      <c r="AP904" s="12"/>
      <c r="AQ904" s="12">
        <v>18944.934541322313</v>
      </c>
      <c r="AR904" s="12">
        <v>25306.77483930211</v>
      </c>
      <c r="BE904" s="1"/>
      <c r="BF904" s="1"/>
    </row>
    <row r="905" spans="35:58" ht="19.5" customHeight="1">
      <c r="AI905" s="10" t="s">
        <v>1712</v>
      </c>
      <c r="AJ905" s="10" t="s">
        <v>1824</v>
      </c>
      <c r="AK905" s="11" t="s">
        <v>1916</v>
      </c>
      <c r="AL905" s="11" t="s">
        <v>425</v>
      </c>
      <c r="AM905" s="12"/>
      <c r="AN905" s="12">
        <v>307.325586707989</v>
      </c>
      <c r="AO905" s="12">
        <v>702.667683379247</v>
      </c>
      <c r="AP905" s="12"/>
      <c r="AQ905" s="12">
        <v>2719.5587192148764</v>
      </c>
      <c r="AR905" s="12">
        <v>3729.5519893021124</v>
      </c>
      <c r="BE905" s="1"/>
      <c r="BF905" s="1"/>
    </row>
    <row r="906" spans="35:58" ht="19.5" customHeight="1">
      <c r="AI906" s="10" t="s">
        <v>1714</v>
      </c>
      <c r="AJ906" s="10" t="s">
        <v>1825</v>
      </c>
      <c r="AK906" s="11" t="s">
        <v>1918</v>
      </c>
      <c r="AL906" s="11" t="s">
        <v>423</v>
      </c>
      <c r="AM906" s="12">
        <v>59.543408172635445</v>
      </c>
      <c r="AN906" s="12">
        <v>119.53849148301194</v>
      </c>
      <c r="AO906" s="12">
        <v>182.42703629476586</v>
      </c>
      <c r="AP906" s="12"/>
      <c r="AQ906" s="12">
        <v>1624.9351164830118</v>
      </c>
      <c r="AR906" s="12">
        <v>1986.444052433425</v>
      </c>
      <c r="BE906" s="1"/>
      <c r="BF906" s="1"/>
    </row>
    <row r="907" spans="35:58" ht="19.5" customHeight="1">
      <c r="AI907" s="10" t="s">
        <v>1714</v>
      </c>
      <c r="AJ907" s="10" t="s">
        <v>1826</v>
      </c>
      <c r="AK907" s="11" t="s">
        <v>1853</v>
      </c>
      <c r="AL907" s="11" t="s">
        <v>446</v>
      </c>
      <c r="AM907" s="12">
        <v>160.76395555555555</v>
      </c>
      <c r="AN907" s="12">
        <v>203.9992010560147</v>
      </c>
      <c r="AO907" s="12">
        <v>885.3698029843894</v>
      </c>
      <c r="AP907" s="12"/>
      <c r="AQ907" s="12">
        <v>4531.00362412764</v>
      </c>
      <c r="AR907" s="12">
        <v>5781.1365837236</v>
      </c>
      <c r="BE907" s="1"/>
      <c r="BF907" s="1"/>
    </row>
    <row r="908" spans="35:58" ht="19.5" customHeight="1">
      <c r="AI908" s="10" t="s">
        <v>1714</v>
      </c>
      <c r="AJ908" s="10" t="s">
        <v>1827</v>
      </c>
      <c r="AK908" s="11" t="s">
        <v>1929</v>
      </c>
      <c r="AL908" s="11" t="s">
        <v>450</v>
      </c>
      <c r="AM908" s="12">
        <v>231.57610808080807</v>
      </c>
      <c r="AN908" s="12">
        <v>146.5005418503214</v>
      </c>
      <c r="AO908" s="12">
        <v>698.6768367309459</v>
      </c>
      <c r="AP908" s="12"/>
      <c r="AQ908" s="12">
        <v>2978.0228090449955</v>
      </c>
      <c r="AR908" s="12">
        <v>4054.776295707071</v>
      </c>
      <c r="BE908" s="1"/>
      <c r="BF908" s="1"/>
    </row>
    <row r="909" spans="35:58" ht="19.5" customHeight="1">
      <c r="AI909" s="10" t="s">
        <v>1714</v>
      </c>
      <c r="AJ909" s="10" t="s">
        <v>782</v>
      </c>
      <c r="AK909" s="11" t="s">
        <v>1851</v>
      </c>
      <c r="AL909" s="11" t="s">
        <v>2078</v>
      </c>
      <c r="AM909" s="12">
        <v>124.7005906795225</v>
      </c>
      <c r="AN909" s="12">
        <v>108.22301861799815</v>
      </c>
      <c r="AO909" s="12">
        <v>338.1724985766758</v>
      </c>
      <c r="AP909" s="12"/>
      <c r="AQ909" s="12">
        <v>1490.183800596878</v>
      </c>
      <c r="AR909" s="12">
        <v>2061.2799084710746</v>
      </c>
      <c r="BE909" s="1"/>
      <c r="BF909" s="1"/>
    </row>
    <row r="910" spans="35:58" ht="19.5" customHeight="1">
      <c r="AI910" s="10" t="s">
        <v>1716</v>
      </c>
      <c r="AJ910" s="10" t="s">
        <v>783</v>
      </c>
      <c r="AK910" s="11" t="s">
        <v>1918</v>
      </c>
      <c r="AL910" s="11" t="s">
        <v>423</v>
      </c>
      <c r="AM910" s="12">
        <v>17.73818507805326</v>
      </c>
      <c r="AN910" s="12">
        <v>3.7695641643709825</v>
      </c>
      <c r="AO910" s="12"/>
      <c r="AP910" s="12"/>
      <c r="AQ910" s="12">
        <v>65.67452013314968</v>
      </c>
      <c r="AR910" s="12">
        <v>87.18226937557392</v>
      </c>
      <c r="BE910" s="1"/>
      <c r="BF910" s="1"/>
    </row>
    <row r="911" spans="35:58" ht="19.5" customHeight="1">
      <c r="AI911" s="10" t="s">
        <v>1718</v>
      </c>
      <c r="AJ911" s="10" t="s">
        <v>784</v>
      </c>
      <c r="AK911" s="11" t="s">
        <v>1853</v>
      </c>
      <c r="AL911" s="11" t="s">
        <v>446</v>
      </c>
      <c r="AM911" s="12"/>
      <c r="AN911" s="12">
        <v>552.0209668273645</v>
      </c>
      <c r="AO911" s="12">
        <v>3143.829047887971</v>
      </c>
      <c r="AP911" s="12"/>
      <c r="AQ911" s="12">
        <v>12087.203212695133</v>
      </c>
      <c r="AR911" s="12">
        <v>15783.053227410468</v>
      </c>
      <c r="BE911" s="1"/>
      <c r="BF911" s="1"/>
    </row>
    <row r="912" spans="35:58" ht="19.5" customHeight="1">
      <c r="AI912" s="10" t="s">
        <v>1718</v>
      </c>
      <c r="AJ912" s="10" t="s">
        <v>785</v>
      </c>
      <c r="AK912" s="11" t="s">
        <v>1927</v>
      </c>
      <c r="AL912" s="11" t="s">
        <v>447</v>
      </c>
      <c r="AM912" s="12"/>
      <c r="AN912" s="12">
        <v>8.647511386593205</v>
      </c>
      <c r="AO912" s="12">
        <v>88.07848948576675</v>
      </c>
      <c r="AP912" s="12"/>
      <c r="AQ912" s="12">
        <v>263.84084903581265</v>
      </c>
      <c r="AR912" s="12">
        <v>360.5668499081726</v>
      </c>
      <c r="BE912" s="1"/>
      <c r="BF912" s="1"/>
    </row>
    <row r="913" spans="35:58" ht="19.5" customHeight="1">
      <c r="AI913" s="10" t="s">
        <v>1718</v>
      </c>
      <c r="AJ913" s="10" t="s">
        <v>786</v>
      </c>
      <c r="AK913" s="11" t="s">
        <v>1929</v>
      </c>
      <c r="AL913" s="11" t="s">
        <v>450</v>
      </c>
      <c r="AM913" s="12">
        <v>14.189218021120295</v>
      </c>
      <c r="AN913" s="12">
        <v>303.84526657483934</v>
      </c>
      <c r="AO913" s="12">
        <v>577.9399049357208</v>
      </c>
      <c r="AP913" s="12"/>
      <c r="AQ913" s="12">
        <v>4486.280484044995</v>
      </c>
      <c r="AR913" s="12">
        <v>5382.254873576676</v>
      </c>
      <c r="BE913" s="1"/>
      <c r="BF913" s="1"/>
    </row>
    <row r="914" spans="35:58" ht="19.5" customHeight="1">
      <c r="AI914" s="10" t="s">
        <v>1718</v>
      </c>
      <c r="AJ914" s="10" t="s">
        <v>787</v>
      </c>
      <c r="AK914" s="11" t="s">
        <v>1851</v>
      </c>
      <c r="AL914" s="11" t="s">
        <v>2078</v>
      </c>
      <c r="AM914" s="12"/>
      <c r="AN914" s="12">
        <v>25.785778696051423</v>
      </c>
      <c r="AO914" s="12">
        <v>73.48704240128558</v>
      </c>
      <c r="AP914" s="12"/>
      <c r="AQ914" s="12">
        <v>1846.574455876951</v>
      </c>
      <c r="AR914" s="12">
        <v>1945.8472769742882</v>
      </c>
      <c r="BE914" s="1"/>
      <c r="BF914" s="1"/>
    </row>
    <row r="915" spans="35:58" ht="19.5" customHeight="1">
      <c r="AI915" s="10" t="s">
        <v>1718</v>
      </c>
      <c r="AJ915" s="10" t="s">
        <v>788</v>
      </c>
      <c r="AK915" s="11" t="s">
        <v>1926</v>
      </c>
      <c r="AL915" s="11" t="s">
        <v>2079</v>
      </c>
      <c r="AM915" s="12"/>
      <c r="AN915" s="12">
        <v>29.75882938475666</v>
      </c>
      <c r="AO915" s="12">
        <v>476.2276372130395</v>
      </c>
      <c r="AP915" s="12"/>
      <c r="AQ915" s="12">
        <v>4439.547982460973</v>
      </c>
      <c r="AR915" s="12">
        <v>4945.534449058769</v>
      </c>
      <c r="BE915" s="1"/>
      <c r="BF915" s="1"/>
    </row>
    <row r="916" spans="35:58" ht="19.5" customHeight="1">
      <c r="AI916" s="10" t="s">
        <v>1720</v>
      </c>
      <c r="AJ916" s="10" t="s">
        <v>789</v>
      </c>
      <c r="AK916" s="11" t="s">
        <v>1918</v>
      </c>
      <c r="AL916" s="11" t="s">
        <v>423</v>
      </c>
      <c r="AM916" s="12">
        <v>216.75411719467402</v>
      </c>
      <c r="AN916" s="12">
        <v>17.70031492194674</v>
      </c>
      <c r="AO916" s="12">
        <v>134.72187947658404</v>
      </c>
      <c r="AP916" s="12"/>
      <c r="AQ916" s="12">
        <v>1034.0507693296604</v>
      </c>
      <c r="AR916" s="12">
        <v>1403.2270809228653</v>
      </c>
      <c r="BE916" s="1"/>
      <c r="BF916" s="1"/>
    </row>
    <row r="917" spans="35:58" ht="19.5" customHeight="1">
      <c r="AI917" s="10" t="s">
        <v>1722</v>
      </c>
      <c r="AJ917" s="10" t="s">
        <v>790</v>
      </c>
      <c r="AK917" s="11" t="s">
        <v>1943</v>
      </c>
      <c r="AL917" s="11" t="s">
        <v>551</v>
      </c>
      <c r="AM917" s="12"/>
      <c r="AN917" s="12">
        <v>1.4453023875114785</v>
      </c>
      <c r="AO917" s="12">
        <v>2.30094878328742</v>
      </c>
      <c r="AP917" s="12"/>
      <c r="AQ917" s="12">
        <v>534.4803404040404</v>
      </c>
      <c r="AR917" s="12">
        <v>538.2265915748393</v>
      </c>
      <c r="BE917" s="1"/>
      <c r="BF917" s="1"/>
    </row>
    <row r="918" spans="35:58" ht="19.5" customHeight="1">
      <c r="AI918" s="10" t="s">
        <v>1722</v>
      </c>
      <c r="AJ918" s="10" t="s">
        <v>791</v>
      </c>
      <c r="AK918" s="11" t="s">
        <v>1963</v>
      </c>
      <c r="AL918" s="11" t="s">
        <v>552</v>
      </c>
      <c r="AM918" s="12">
        <v>213.5986343663912</v>
      </c>
      <c r="AN918" s="12">
        <v>47.17421225895317</v>
      </c>
      <c r="AO918" s="12">
        <v>4719.963790105601</v>
      </c>
      <c r="AP918" s="12"/>
      <c r="AQ918" s="12">
        <v>2770.9493910468323</v>
      </c>
      <c r="AR918" s="12">
        <v>7751.686027777778</v>
      </c>
      <c r="BE918" s="1"/>
      <c r="BF918" s="1"/>
    </row>
    <row r="919" spans="35:58" ht="19.5" customHeight="1">
      <c r="AI919" s="10" t="s">
        <v>1722</v>
      </c>
      <c r="AJ919" s="10" t="s">
        <v>792</v>
      </c>
      <c r="AK919" s="11" t="s">
        <v>1891</v>
      </c>
      <c r="AL919" s="11" t="s">
        <v>553</v>
      </c>
      <c r="AM919" s="12"/>
      <c r="AN919" s="12">
        <v>67.921265174472</v>
      </c>
      <c r="AO919" s="12">
        <v>89.70528588154271</v>
      </c>
      <c r="AP919" s="12"/>
      <c r="AQ919" s="12">
        <v>3625.0173606060603</v>
      </c>
      <c r="AR919" s="12">
        <v>3782.643911662075</v>
      </c>
      <c r="BE919" s="1"/>
      <c r="BF919" s="1"/>
    </row>
    <row r="920" spans="35:58" ht="19.5" customHeight="1">
      <c r="AI920" s="10" t="s">
        <v>1722</v>
      </c>
      <c r="AJ920" s="10" t="s">
        <v>793</v>
      </c>
      <c r="AK920" s="11" t="s">
        <v>1888</v>
      </c>
      <c r="AL920" s="11" t="s">
        <v>558</v>
      </c>
      <c r="AM920" s="12"/>
      <c r="AN920" s="12">
        <v>456.21071724058766</v>
      </c>
      <c r="AO920" s="12">
        <v>1229.8266597566576</v>
      </c>
      <c r="AP920" s="12">
        <v>13.626708333333335</v>
      </c>
      <c r="AQ920" s="12">
        <v>8118.91640348944</v>
      </c>
      <c r="AR920" s="12">
        <v>9818.580488820018</v>
      </c>
      <c r="BE920" s="1"/>
      <c r="BF920" s="1"/>
    </row>
    <row r="921" spans="35:58" ht="19.5" customHeight="1">
      <c r="AI921" s="10" t="s">
        <v>1724</v>
      </c>
      <c r="AJ921" s="10" t="s">
        <v>794</v>
      </c>
      <c r="AK921" s="11" t="s">
        <v>1975</v>
      </c>
      <c r="AL921" s="11" t="s">
        <v>550</v>
      </c>
      <c r="AM921" s="12"/>
      <c r="AN921" s="12"/>
      <c r="AO921" s="12">
        <v>0.03618923324150597</v>
      </c>
      <c r="AP921" s="12"/>
      <c r="AQ921" s="12"/>
      <c r="AR921" s="12">
        <v>0.03618923324150597</v>
      </c>
      <c r="BE921" s="1"/>
      <c r="BF921" s="1"/>
    </row>
    <row r="922" spans="35:58" ht="19.5" customHeight="1">
      <c r="AI922" s="10" t="s">
        <v>1724</v>
      </c>
      <c r="AJ922" s="10" t="s">
        <v>795</v>
      </c>
      <c r="AK922" s="11" t="s">
        <v>1963</v>
      </c>
      <c r="AL922" s="11" t="s">
        <v>552</v>
      </c>
      <c r="AM922" s="12">
        <v>205.09787240587696</v>
      </c>
      <c r="AN922" s="12"/>
      <c r="AO922" s="12">
        <v>45.83709894398531</v>
      </c>
      <c r="AP922" s="12"/>
      <c r="AQ922" s="12">
        <v>8.71349818640955</v>
      </c>
      <c r="AR922" s="12">
        <v>259.6484695362718</v>
      </c>
      <c r="BE922" s="1"/>
      <c r="BF922" s="1"/>
    </row>
    <row r="923" spans="35:58" ht="19.5" customHeight="1">
      <c r="AI923" s="10" t="s">
        <v>1724</v>
      </c>
      <c r="AJ923" s="10" t="s">
        <v>796</v>
      </c>
      <c r="AK923" s="11" t="s">
        <v>1960</v>
      </c>
      <c r="AL923" s="11" t="s">
        <v>562</v>
      </c>
      <c r="AM923" s="12"/>
      <c r="AN923" s="12"/>
      <c r="AO923" s="12">
        <v>0.005101997245179063</v>
      </c>
      <c r="AP923" s="12"/>
      <c r="AQ923" s="12"/>
      <c r="AR923" s="12">
        <v>0.005101997245179063</v>
      </c>
      <c r="BE923" s="1"/>
      <c r="BF923" s="1"/>
    </row>
    <row r="924" spans="35:58" ht="19.5" customHeight="1">
      <c r="AI924" s="10" t="s">
        <v>1724</v>
      </c>
      <c r="AJ924" s="10" t="s">
        <v>797</v>
      </c>
      <c r="AK924" s="11" t="s">
        <v>1889</v>
      </c>
      <c r="AL924" s="11" t="s">
        <v>563</v>
      </c>
      <c r="AM924" s="12">
        <v>127.53166370523415</v>
      </c>
      <c r="AN924" s="12"/>
      <c r="AO924" s="12">
        <v>95.67222495408632</v>
      </c>
      <c r="AP924" s="12"/>
      <c r="AQ924" s="12">
        <v>24.573756657483933</v>
      </c>
      <c r="AR924" s="12">
        <v>247.77764531680438</v>
      </c>
      <c r="BE924" s="1"/>
      <c r="BF924" s="1"/>
    </row>
    <row r="925" spans="35:58" ht="19.5" customHeight="1">
      <c r="AI925" s="10" t="s">
        <v>1726</v>
      </c>
      <c r="AJ925" s="10" t="s">
        <v>798</v>
      </c>
      <c r="AK925" s="11" t="s">
        <v>1938</v>
      </c>
      <c r="AL925" s="11" t="s">
        <v>2131</v>
      </c>
      <c r="AM925" s="12">
        <v>159.62142626262624</v>
      </c>
      <c r="AN925" s="12">
        <v>25.523242883379247</v>
      </c>
      <c r="AO925" s="12">
        <v>86.09606230486685</v>
      </c>
      <c r="AP925" s="12"/>
      <c r="AQ925" s="12">
        <v>50.663756267217636</v>
      </c>
      <c r="AR925" s="12">
        <v>321.90448771808997</v>
      </c>
      <c r="BE925" s="1"/>
      <c r="BF925" s="1"/>
    </row>
    <row r="926" spans="35:58" ht="19.5" customHeight="1">
      <c r="AI926" s="10" t="s">
        <v>1726</v>
      </c>
      <c r="AJ926" s="10" t="s">
        <v>799</v>
      </c>
      <c r="AK926" s="11" t="s">
        <v>1960</v>
      </c>
      <c r="AL926" s="11" t="s">
        <v>562</v>
      </c>
      <c r="AM926" s="12">
        <v>69.78877959136823</v>
      </c>
      <c r="AN926" s="12"/>
      <c r="AO926" s="12">
        <v>0.4904285353535353</v>
      </c>
      <c r="AP926" s="12">
        <v>0.09580638200183655</v>
      </c>
      <c r="AQ926" s="12">
        <v>26.37485955004591</v>
      </c>
      <c r="AR926" s="12">
        <v>96.7498740587695</v>
      </c>
      <c r="BE926" s="1"/>
      <c r="BF926" s="1"/>
    </row>
    <row r="927" spans="35:58" ht="19.5" customHeight="1">
      <c r="AI927" s="10" t="s">
        <v>1728</v>
      </c>
      <c r="AJ927" s="10" t="s">
        <v>800</v>
      </c>
      <c r="AK927" s="11" t="s">
        <v>1944</v>
      </c>
      <c r="AL927" s="11" t="s">
        <v>554</v>
      </c>
      <c r="AM927" s="12">
        <v>259.85773363177225</v>
      </c>
      <c r="AN927" s="12"/>
      <c r="AO927" s="12">
        <v>82.24797614784205</v>
      </c>
      <c r="AP927" s="12"/>
      <c r="AQ927" s="12"/>
      <c r="AR927" s="12">
        <v>342.1057097796143</v>
      </c>
      <c r="BE927" s="1"/>
      <c r="BF927" s="1"/>
    </row>
    <row r="928" spans="35:58" ht="19.5" customHeight="1">
      <c r="AI928" s="10" t="s">
        <v>1728</v>
      </c>
      <c r="AJ928" s="10" t="s">
        <v>801</v>
      </c>
      <c r="AK928" s="11" t="s">
        <v>1889</v>
      </c>
      <c r="AL928" s="11" t="s">
        <v>563</v>
      </c>
      <c r="AM928" s="12">
        <v>248.82066414141417</v>
      </c>
      <c r="AN928" s="12">
        <v>33.70486629935721</v>
      </c>
      <c r="AO928" s="12"/>
      <c r="AP928" s="12"/>
      <c r="AQ928" s="12"/>
      <c r="AR928" s="12">
        <v>282.5255304407714</v>
      </c>
      <c r="BE928" s="1"/>
      <c r="BF928" s="1"/>
    </row>
    <row r="929" spans="35:58" ht="19.5" customHeight="1">
      <c r="AI929" s="10" t="s">
        <v>1730</v>
      </c>
      <c r="AJ929" s="10" t="s">
        <v>802</v>
      </c>
      <c r="AK929" s="11" t="s">
        <v>1881</v>
      </c>
      <c r="AL929" s="11" t="s">
        <v>2135</v>
      </c>
      <c r="AM929" s="12">
        <v>33.082638016528925</v>
      </c>
      <c r="AN929" s="12">
        <v>36.80057148760331</v>
      </c>
      <c r="AO929" s="12">
        <v>196.49707642332416</v>
      </c>
      <c r="AP929" s="12"/>
      <c r="AQ929" s="12">
        <v>1516.6480055096417</v>
      </c>
      <c r="AR929" s="12">
        <v>1783.0282914370982</v>
      </c>
      <c r="BE929" s="1"/>
      <c r="BF929" s="1"/>
    </row>
    <row r="930" spans="35:58" ht="19.5" customHeight="1">
      <c r="AI930" s="10" t="s">
        <v>1732</v>
      </c>
      <c r="AJ930" s="10" t="s">
        <v>803</v>
      </c>
      <c r="AK930" s="11" t="s">
        <v>1961</v>
      </c>
      <c r="AL930" s="11" t="s">
        <v>2132</v>
      </c>
      <c r="AM930" s="12">
        <v>14.503526285583103</v>
      </c>
      <c r="AN930" s="12"/>
      <c r="AO930" s="12">
        <v>1.878065036730946</v>
      </c>
      <c r="AP930" s="12"/>
      <c r="AQ930" s="12"/>
      <c r="AR930" s="12">
        <v>16.381591322314048</v>
      </c>
      <c r="BE930" s="1"/>
      <c r="BF930" s="1"/>
    </row>
    <row r="931" spans="35:58" ht="19.5" customHeight="1">
      <c r="AI931" s="10" t="s">
        <v>1732</v>
      </c>
      <c r="AJ931" s="10" t="s">
        <v>804</v>
      </c>
      <c r="AK931" s="11" t="s">
        <v>1881</v>
      </c>
      <c r="AL931" s="11" t="s">
        <v>2135</v>
      </c>
      <c r="AM931" s="12">
        <v>208.27784756657482</v>
      </c>
      <c r="AN931" s="12">
        <v>842.8252424701561</v>
      </c>
      <c r="AO931" s="12">
        <v>2263.3598260560148</v>
      </c>
      <c r="AP931" s="12"/>
      <c r="AQ931" s="12">
        <v>12652.419105142333</v>
      </c>
      <c r="AR931" s="12">
        <v>15966.882021235078</v>
      </c>
      <c r="BE931" s="1"/>
      <c r="BF931" s="1"/>
    </row>
    <row r="932" spans="35:58" ht="19.5" customHeight="1">
      <c r="AI932" s="10" t="s">
        <v>1732</v>
      </c>
      <c r="AJ932" s="10" t="s">
        <v>805</v>
      </c>
      <c r="AK932" s="11" t="s">
        <v>1884</v>
      </c>
      <c r="AL932" s="11" t="s">
        <v>2136</v>
      </c>
      <c r="AM932" s="12">
        <v>177.86667816804407</v>
      </c>
      <c r="AN932" s="12">
        <v>116.10609136822772</v>
      </c>
      <c r="AO932" s="12">
        <v>1255.7668245179063</v>
      </c>
      <c r="AP932" s="12"/>
      <c r="AQ932" s="12">
        <v>2904.2919910468318</v>
      </c>
      <c r="AR932" s="12">
        <v>4454.03158510101</v>
      </c>
      <c r="BE932" s="1"/>
      <c r="BF932" s="1"/>
    </row>
    <row r="933" spans="35:58" ht="19.5" customHeight="1">
      <c r="AI933" s="10" t="s">
        <v>1732</v>
      </c>
      <c r="AJ933" s="10" t="s">
        <v>806</v>
      </c>
      <c r="AK933" s="11" t="s">
        <v>1975</v>
      </c>
      <c r="AL933" s="11" t="s">
        <v>550</v>
      </c>
      <c r="AM933" s="12">
        <v>491.6142639348026</v>
      </c>
      <c r="AN933" s="12">
        <v>112.33332805325986</v>
      </c>
      <c r="AO933" s="12">
        <v>3435.927298966942</v>
      </c>
      <c r="AP933" s="12">
        <v>0.025818044077134988</v>
      </c>
      <c r="AQ933" s="12">
        <v>2056.8984471533518</v>
      </c>
      <c r="AR933" s="12">
        <v>6096.799156152433</v>
      </c>
      <c r="BE933" s="1"/>
      <c r="BF933" s="1"/>
    </row>
    <row r="934" spans="35:58" ht="19.5" customHeight="1">
      <c r="AI934" s="10" t="s">
        <v>1732</v>
      </c>
      <c r="AJ934" s="10" t="s">
        <v>807</v>
      </c>
      <c r="AK934" s="11" t="s">
        <v>1963</v>
      </c>
      <c r="AL934" s="11" t="s">
        <v>552</v>
      </c>
      <c r="AM934" s="12"/>
      <c r="AN934" s="12"/>
      <c r="AO934" s="12">
        <v>0.0005231175390266299</v>
      </c>
      <c r="AP934" s="12"/>
      <c r="AQ934" s="12"/>
      <c r="AR934" s="12">
        <v>0.0005231175390266299</v>
      </c>
      <c r="BE934" s="1"/>
      <c r="BF934" s="1"/>
    </row>
    <row r="935" spans="35:58" ht="19.5" customHeight="1">
      <c r="AI935" s="10" t="s">
        <v>1732</v>
      </c>
      <c r="AJ935" s="10" t="s">
        <v>808</v>
      </c>
      <c r="AK935" s="11" t="s">
        <v>1960</v>
      </c>
      <c r="AL935" s="11" t="s">
        <v>562</v>
      </c>
      <c r="AM935" s="12">
        <v>56.89802431129476</v>
      </c>
      <c r="AN935" s="12"/>
      <c r="AO935" s="12">
        <v>726.354944811754</v>
      </c>
      <c r="AP935" s="12">
        <v>270.27469157483927</v>
      </c>
      <c r="AQ935" s="12"/>
      <c r="AR935" s="12">
        <v>1053.527660697888</v>
      </c>
      <c r="BE935" s="1"/>
      <c r="BF935" s="1"/>
    </row>
    <row r="936" spans="35:58" ht="19.5" customHeight="1">
      <c r="AI936" s="10" t="s">
        <v>1732</v>
      </c>
      <c r="AJ936" s="10" t="s">
        <v>809</v>
      </c>
      <c r="AK936" s="11" t="s">
        <v>1889</v>
      </c>
      <c r="AL936" s="11" t="s">
        <v>563</v>
      </c>
      <c r="AM936" s="12"/>
      <c r="AN936" s="12"/>
      <c r="AO936" s="12">
        <v>0.4009760560146924</v>
      </c>
      <c r="AP936" s="12"/>
      <c r="AQ936" s="12"/>
      <c r="AR936" s="12">
        <v>0.4009760560146924</v>
      </c>
      <c r="BE936" s="1"/>
      <c r="BF936" s="1"/>
    </row>
    <row r="937" spans="35:58" ht="19.5" customHeight="1">
      <c r="AI937" s="10" t="s">
        <v>1734</v>
      </c>
      <c r="AJ937" s="10" t="s">
        <v>810</v>
      </c>
      <c r="AK937" s="11" t="s">
        <v>1871</v>
      </c>
      <c r="AL937" s="11" t="s">
        <v>442</v>
      </c>
      <c r="AM937" s="12">
        <v>83.81167442607898</v>
      </c>
      <c r="AN937" s="12">
        <v>137.18980876951332</v>
      </c>
      <c r="AO937" s="12">
        <v>430.4798162993572</v>
      </c>
      <c r="AP937" s="12"/>
      <c r="AQ937" s="12">
        <v>2001.816467056933</v>
      </c>
      <c r="AR937" s="12">
        <v>2653.297766551883</v>
      </c>
      <c r="BE937" s="1"/>
      <c r="BF937" s="1"/>
    </row>
    <row r="938" spans="35:58" ht="19.5" customHeight="1">
      <c r="AI938" s="10" t="s">
        <v>1734</v>
      </c>
      <c r="AJ938" s="10" t="s">
        <v>811</v>
      </c>
      <c r="AK938" s="11" t="s">
        <v>1959</v>
      </c>
      <c r="AL938" s="11" t="s">
        <v>2129</v>
      </c>
      <c r="AM938" s="12">
        <v>34.762322658402205</v>
      </c>
      <c r="AN938" s="12">
        <v>61.2674583103765</v>
      </c>
      <c r="AO938" s="12">
        <v>125.66718950872361</v>
      </c>
      <c r="AP938" s="12"/>
      <c r="AQ938" s="12">
        <v>531.7593272268136</v>
      </c>
      <c r="AR938" s="12">
        <v>753.456297704316</v>
      </c>
      <c r="BE938" s="1"/>
      <c r="BF938" s="1"/>
    </row>
    <row r="939" spans="35:58" ht="19.5" customHeight="1">
      <c r="AI939" s="10" t="s">
        <v>1734</v>
      </c>
      <c r="AJ939" s="10" t="s">
        <v>812</v>
      </c>
      <c r="AK939" s="11" t="s">
        <v>1873</v>
      </c>
      <c r="AL939" s="11" t="s">
        <v>2130</v>
      </c>
      <c r="AM939" s="12"/>
      <c r="AN939" s="12"/>
      <c r="AO939" s="12">
        <v>8.100666276400368</v>
      </c>
      <c r="AP939" s="12"/>
      <c r="AQ939" s="12">
        <v>28.661163337924698</v>
      </c>
      <c r="AR939" s="12">
        <v>36.761829614325066</v>
      </c>
      <c r="BE939" s="1"/>
      <c r="BF939" s="1"/>
    </row>
    <row r="940" spans="35:58" ht="19.5" customHeight="1">
      <c r="AI940" s="10" t="s">
        <v>1734</v>
      </c>
      <c r="AJ940" s="10" t="s">
        <v>813</v>
      </c>
      <c r="AK940" s="11" t="s">
        <v>1938</v>
      </c>
      <c r="AL940" s="11" t="s">
        <v>2131</v>
      </c>
      <c r="AM940" s="12">
        <v>755.8466226354453</v>
      </c>
      <c r="AN940" s="12">
        <v>301.72949584481177</v>
      </c>
      <c r="AO940" s="12">
        <v>1576.5727624885214</v>
      </c>
      <c r="AP940" s="12"/>
      <c r="AQ940" s="12">
        <v>4600.978916414141</v>
      </c>
      <c r="AR940" s="12">
        <v>7235.12779738292</v>
      </c>
      <c r="BE940" s="1"/>
      <c r="BF940" s="1"/>
    </row>
    <row r="941" spans="35:58" ht="19.5" customHeight="1">
      <c r="AI941" s="10" t="s">
        <v>1734</v>
      </c>
      <c r="AJ941" s="10" t="s">
        <v>814</v>
      </c>
      <c r="AK941" s="11" t="s">
        <v>1961</v>
      </c>
      <c r="AL941" s="11" t="s">
        <v>2132</v>
      </c>
      <c r="AM941" s="12">
        <v>818.432174426079</v>
      </c>
      <c r="AN941" s="12">
        <v>307.30583333333334</v>
      </c>
      <c r="AO941" s="12">
        <v>2245.1293285123966</v>
      </c>
      <c r="AP941" s="12"/>
      <c r="AQ941" s="12">
        <v>2736.782083700643</v>
      </c>
      <c r="AR941" s="12">
        <v>6107.649419972452</v>
      </c>
      <c r="BE941" s="1"/>
      <c r="BF941" s="1"/>
    </row>
    <row r="942" spans="35:58" ht="19.5" customHeight="1">
      <c r="AI942" s="10" t="s">
        <v>1734</v>
      </c>
      <c r="AJ942" s="10" t="s">
        <v>815</v>
      </c>
      <c r="AK942" s="11" t="s">
        <v>1960</v>
      </c>
      <c r="AL942" s="11" t="s">
        <v>562</v>
      </c>
      <c r="AM942" s="12">
        <v>84.27378227731863</v>
      </c>
      <c r="AN942" s="12"/>
      <c r="AO942" s="12"/>
      <c r="AP942" s="12">
        <v>0.040803650137741045</v>
      </c>
      <c r="AQ942" s="12">
        <v>53.03291209825528</v>
      </c>
      <c r="AR942" s="12">
        <v>137.34749802571167</v>
      </c>
      <c r="BE942" s="1"/>
      <c r="BF942" s="1"/>
    </row>
    <row r="943" spans="35:58" ht="19.5" customHeight="1">
      <c r="AI943" s="10" t="s">
        <v>1736</v>
      </c>
      <c r="AJ943" s="10" t="s">
        <v>816</v>
      </c>
      <c r="AK943" s="11" t="s">
        <v>1961</v>
      </c>
      <c r="AL943" s="11" t="s">
        <v>2132</v>
      </c>
      <c r="AM943" s="12">
        <v>1955.9192384986225</v>
      </c>
      <c r="AN943" s="12">
        <v>626.0218308999082</v>
      </c>
      <c r="AO943" s="12">
        <v>3013.897141873278</v>
      </c>
      <c r="AP943" s="12"/>
      <c r="AQ943" s="12">
        <v>5781.379494214876</v>
      </c>
      <c r="AR943" s="12">
        <v>11377.217705486684</v>
      </c>
      <c r="BE943" s="1"/>
      <c r="BF943" s="1"/>
    </row>
    <row r="944" spans="35:58" ht="19.5" customHeight="1">
      <c r="AI944" s="10" t="s">
        <v>1736</v>
      </c>
      <c r="AJ944" s="10" t="s">
        <v>599</v>
      </c>
      <c r="AK944" s="11" t="s">
        <v>1876</v>
      </c>
      <c r="AL944" s="11" t="s">
        <v>2133</v>
      </c>
      <c r="AM944" s="12">
        <v>110.68948859044994</v>
      </c>
      <c r="AN944" s="12">
        <v>42.589452548209366</v>
      </c>
      <c r="AO944" s="12">
        <v>581.1621050275483</v>
      </c>
      <c r="AP944" s="12"/>
      <c r="AQ944" s="12">
        <v>4429.908985078053</v>
      </c>
      <c r="AR944" s="12">
        <v>5164.35003124426</v>
      </c>
      <c r="BE944" s="1"/>
      <c r="BF944" s="1"/>
    </row>
    <row r="945" spans="35:58" ht="19.5" customHeight="1">
      <c r="AI945" s="10" t="s">
        <v>1736</v>
      </c>
      <c r="AJ945" s="10" t="s">
        <v>600</v>
      </c>
      <c r="AK945" s="11" t="s">
        <v>1880</v>
      </c>
      <c r="AL945" s="11" t="s">
        <v>2134</v>
      </c>
      <c r="AM945" s="12"/>
      <c r="AN945" s="12"/>
      <c r="AO945" s="12">
        <v>0.29336404958677686</v>
      </c>
      <c r="AP945" s="12"/>
      <c r="AQ945" s="12">
        <v>2.1948990817263545</v>
      </c>
      <c r="AR945" s="12">
        <v>2.4882631313131314</v>
      </c>
      <c r="BE945" s="1"/>
      <c r="BF945" s="1"/>
    </row>
    <row r="946" spans="35:58" ht="19.5" customHeight="1">
      <c r="AI946" s="10" t="s">
        <v>1736</v>
      </c>
      <c r="AJ946" s="10" t="s">
        <v>601</v>
      </c>
      <c r="AK946" s="11" t="s">
        <v>1881</v>
      </c>
      <c r="AL946" s="11" t="s">
        <v>2135</v>
      </c>
      <c r="AM946" s="12">
        <v>1158.2777648301194</v>
      </c>
      <c r="AN946" s="12">
        <v>82.5521756657484</v>
      </c>
      <c r="AO946" s="12">
        <v>682.9163235766758</v>
      </c>
      <c r="AP946" s="12"/>
      <c r="AQ946" s="12">
        <v>7998.907657713498</v>
      </c>
      <c r="AR946" s="12">
        <v>9922.65392178604</v>
      </c>
      <c r="BE946" s="1"/>
      <c r="BF946" s="1"/>
    </row>
    <row r="947" spans="35:58" ht="19.5" customHeight="1">
      <c r="AI947" s="10" t="s">
        <v>1736</v>
      </c>
      <c r="AJ947" s="10" t="s">
        <v>602</v>
      </c>
      <c r="AK947" s="11" t="s">
        <v>1975</v>
      </c>
      <c r="AL947" s="11" t="s">
        <v>550</v>
      </c>
      <c r="AM947" s="12">
        <v>3.21929012855831</v>
      </c>
      <c r="AN947" s="12"/>
      <c r="AO947" s="12">
        <v>0.005006106519742883</v>
      </c>
      <c r="AP947" s="12"/>
      <c r="AQ947" s="12"/>
      <c r="AR947" s="12">
        <v>3.2242962350780533</v>
      </c>
      <c r="BE947" s="1"/>
      <c r="BF947" s="1"/>
    </row>
    <row r="948" spans="35:58" ht="19.5" customHeight="1">
      <c r="AI948" s="10" t="s">
        <v>1736</v>
      </c>
      <c r="AJ948" s="10" t="s">
        <v>603</v>
      </c>
      <c r="AK948" s="11" t="s">
        <v>1960</v>
      </c>
      <c r="AL948" s="11" t="s">
        <v>562</v>
      </c>
      <c r="AM948" s="12">
        <v>214.14365073461894</v>
      </c>
      <c r="AN948" s="12"/>
      <c r="AO948" s="12">
        <v>1.9207752066115702</v>
      </c>
      <c r="AP948" s="12">
        <v>0.20043365472910926</v>
      </c>
      <c r="AQ948" s="12">
        <v>67.49131313131313</v>
      </c>
      <c r="AR948" s="12">
        <v>283.75617272727277</v>
      </c>
      <c r="BE948" s="1"/>
      <c r="BF948" s="1"/>
    </row>
    <row r="949" spans="35:58" ht="19.5" customHeight="1">
      <c r="AI949" s="10" t="s">
        <v>1738</v>
      </c>
      <c r="AJ949" s="10" t="s">
        <v>604</v>
      </c>
      <c r="AK949" s="11" t="s">
        <v>1891</v>
      </c>
      <c r="AL949" s="11" t="s">
        <v>553</v>
      </c>
      <c r="AM949" s="12">
        <v>57.085039003673096</v>
      </c>
      <c r="AN949" s="12">
        <v>41.7250520661157</v>
      </c>
      <c r="AO949" s="12">
        <v>5256.928573668503</v>
      </c>
      <c r="AP949" s="12"/>
      <c r="AQ949" s="12">
        <v>4303.893478191001</v>
      </c>
      <c r="AR949" s="12">
        <v>9659.632142929293</v>
      </c>
      <c r="BE949" s="1"/>
      <c r="BF949" s="1"/>
    </row>
    <row r="950" spans="35:58" ht="19.5" customHeight="1">
      <c r="AI950" s="10" t="s">
        <v>1738</v>
      </c>
      <c r="AJ950" s="10" t="s">
        <v>605</v>
      </c>
      <c r="AK950" s="11" t="s">
        <v>1944</v>
      </c>
      <c r="AL950" s="11" t="s">
        <v>554</v>
      </c>
      <c r="AM950" s="12">
        <v>1.2467150137741048</v>
      </c>
      <c r="AN950" s="12">
        <v>0.49083448117539025</v>
      </c>
      <c r="AO950" s="12">
        <v>810.7395079889808</v>
      </c>
      <c r="AP950" s="12"/>
      <c r="AQ950" s="12">
        <v>4.778571303948577</v>
      </c>
      <c r="AR950" s="12">
        <v>817.2556287878788</v>
      </c>
      <c r="BE950" s="1"/>
      <c r="BF950" s="1"/>
    </row>
    <row r="951" spans="35:58" ht="19.5" customHeight="1">
      <c r="AI951" s="10" t="s">
        <v>1740</v>
      </c>
      <c r="AJ951" s="10" t="s">
        <v>606</v>
      </c>
      <c r="AK951" s="11" t="s">
        <v>1963</v>
      </c>
      <c r="AL951" s="11" t="s">
        <v>552</v>
      </c>
      <c r="AM951" s="12">
        <v>190.2746932506887</v>
      </c>
      <c r="AN951" s="12"/>
      <c r="AO951" s="12">
        <v>26.165566368227733</v>
      </c>
      <c r="AP951" s="12"/>
      <c r="AQ951" s="12"/>
      <c r="AR951" s="12">
        <v>216.44025961891643</v>
      </c>
      <c r="BE951" s="1"/>
      <c r="BF951" s="1"/>
    </row>
    <row r="952" spans="35:58" ht="19.5" customHeight="1">
      <c r="AI952" s="10" t="s">
        <v>1740</v>
      </c>
      <c r="AJ952" s="10" t="s">
        <v>607</v>
      </c>
      <c r="AK952" s="11" t="s">
        <v>1889</v>
      </c>
      <c r="AL952" s="11" t="s">
        <v>563</v>
      </c>
      <c r="AM952" s="12">
        <v>106.97666117998162</v>
      </c>
      <c r="AN952" s="12">
        <v>39.38082238292011</v>
      </c>
      <c r="AO952" s="12">
        <v>0.3752536730945822</v>
      </c>
      <c r="AP952" s="12"/>
      <c r="AQ952" s="12"/>
      <c r="AR952" s="12">
        <v>146.73273723599632</v>
      </c>
      <c r="BE952" s="1"/>
      <c r="BF952" s="1"/>
    </row>
    <row r="953" spans="35:58" ht="19.5" customHeight="1">
      <c r="AI953" s="10" t="s">
        <v>1742</v>
      </c>
      <c r="AJ953" s="10" t="s">
        <v>608</v>
      </c>
      <c r="AK953" s="11" t="s">
        <v>1961</v>
      </c>
      <c r="AL953" s="11" t="s">
        <v>2132</v>
      </c>
      <c r="AM953" s="12"/>
      <c r="AN953" s="12"/>
      <c r="AO953" s="12"/>
      <c r="AP953" s="12"/>
      <c r="AQ953" s="12">
        <v>0.8735775252525252</v>
      </c>
      <c r="AR953" s="12">
        <v>0.8735775252525252</v>
      </c>
      <c r="BE953" s="1"/>
      <c r="BF953" s="1"/>
    </row>
    <row r="954" spans="35:58" ht="19.5" customHeight="1">
      <c r="AI954" s="10" t="s">
        <v>1742</v>
      </c>
      <c r="AJ954" s="10" t="s">
        <v>609</v>
      </c>
      <c r="AK954" s="11" t="s">
        <v>1881</v>
      </c>
      <c r="AL954" s="11" t="s">
        <v>2135</v>
      </c>
      <c r="AM954" s="12">
        <v>35.419183356290176</v>
      </c>
      <c r="AN954" s="12"/>
      <c r="AO954" s="12">
        <v>61.92444421487603</v>
      </c>
      <c r="AP954" s="12"/>
      <c r="AQ954" s="12">
        <v>307.42517224517906</v>
      </c>
      <c r="AR954" s="12">
        <v>404.7687998163453</v>
      </c>
      <c r="BE954" s="1"/>
      <c r="BF954" s="1"/>
    </row>
    <row r="955" spans="35:58" ht="19.5" customHeight="1">
      <c r="AI955" s="10" t="s">
        <v>1744</v>
      </c>
      <c r="AJ955" s="10" t="s">
        <v>610</v>
      </c>
      <c r="AK955" s="11" t="s">
        <v>1877</v>
      </c>
      <c r="AL955" s="11" t="s">
        <v>2086</v>
      </c>
      <c r="AM955" s="12"/>
      <c r="AN955" s="12"/>
      <c r="AO955" s="12">
        <v>1.3745909090909092</v>
      </c>
      <c r="AP955" s="12"/>
      <c r="AQ955" s="12">
        <v>7.9228809687786965</v>
      </c>
      <c r="AR955" s="12">
        <v>9.297471877869606</v>
      </c>
      <c r="BE955" s="1"/>
      <c r="BF955" s="1"/>
    </row>
    <row r="956" spans="35:58" ht="19.5" customHeight="1">
      <c r="AI956" s="10" t="s">
        <v>1744</v>
      </c>
      <c r="AJ956" s="10" t="s">
        <v>611</v>
      </c>
      <c r="AK956" s="11" t="s">
        <v>1875</v>
      </c>
      <c r="AL956" s="11" t="s">
        <v>2087</v>
      </c>
      <c r="AM956" s="12">
        <v>194.45526850321394</v>
      </c>
      <c r="AN956" s="12">
        <v>87.49190553259871</v>
      </c>
      <c r="AO956" s="12">
        <v>954.89118640955</v>
      </c>
      <c r="AP956" s="12"/>
      <c r="AQ956" s="12">
        <v>2402.0692101928375</v>
      </c>
      <c r="AR956" s="12">
        <v>3638.9075706382</v>
      </c>
      <c r="BE956" s="1"/>
      <c r="BF956" s="1"/>
    </row>
    <row r="957" spans="35:58" ht="19.5" customHeight="1">
      <c r="AI957" s="10" t="s">
        <v>1744</v>
      </c>
      <c r="AJ957" s="10" t="s">
        <v>612</v>
      </c>
      <c r="AK957" s="11" t="s">
        <v>1879</v>
      </c>
      <c r="AL957" s="11" t="s">
        <v>2094</v>
      </c>
      <c r="AM957" s="12"/>
      <c r="AN957" s="12"/>
      <c r="AO957" s="12"/>
      <c r="AP957" s="12"/>
      <c r="AQ957" s="12">
        <v>66.7265521808999</v>
      </c>
      <c r="AR957" s="12">
        <v>66.7265521808999</v>
      </c>
      <c r="BE957" s="1"/>
      <c r="BF957" s="1"/>
    </row>
    <row r="958" spans="35:58" ht="19.5" customHeight="1">
      <c r="AI958" s="10" t="s">
        <v>1744</v>
      </c>
      <c r="AJ958" s="10" t="s">
        <v>613</v>
      </c>
      <c r="AK958" s="11" t="s">
        <v>1959</v>
      </c>
      <c r="AL958" s="11" t="s">
        <v>2129</v>
      </c>
      <c r="AM958" s="12">
        <v>32.73062998163453</v>
      </c>
      <c r="AN958" s="12">
        <v>10.52179674012856</v>
      </c>
      <c r="AO958" s="12">
        <v>523.6736330348945</v>
      </c>
      <c r="AP958" s="12"/>
      <c r="AQ958" s="12">
        <v>1971.3943091368228</v>
      </c>
      <c r="AR958" s="12">
        <v>2538.3203688934805</v>
      </c>
      <c r="BE958" s="1"/>
      <c r="BF958" s="1"/>
    </row>
    <row r="959" spans="35:58" ht="19.5" customHeight="1">
      <c r="AI959" s="10" t="s">
        <v>1744</v>
      </c>
      <c r="AJ959" s="10" t="s">
        <v>614</v>
      </c>
      <c r="AK959" s="11" t="s">
        <v>1873</v>
      </c>
      <c r="AL959" s="11" t="s">
        <v>2130</v>
      </c>
      <c r="AM959" s="12">
        <v>41.62792286501377</v>
      </c>
      <c r="AN959" s="12">
        <v>199.82221533516986</v>
      </c>
      <c r="AO959" s="12">
        <v>3615.4872451101933</v>
      </c>
      <c r="AP959" s="12"/>
      <c r="AQ959" s="12">
        <v>7345.398058241506</v>
      </c>
      <c r="AR959" s="12">
        <v>11202.335441551882</v>
      </c>
      <c r="BE959" s="1"/>
      <c r="BF959" s="1"/>
    </row>
    <row r="960" spans="35:58" ht="19.5" customHeight="1">
      <c r="AI960" s="10" t="s">
        <v>1744</v>
      </c>
      <c r="AJ960" s="10" t="s">
        <v>615</v>
      </c>
      <c r="AK960" s="11" t="s">
        <v>1876</v>
      </c>
      <c r="AL960" s="11" t="s">
        <v>2133</v>
      </c>
      <c r="AM960" s="12">
        <v>54.40891000918274</v>
      </c>
      <c r="AN960" s="12">
        <v>495.2827835399449</v>
      </c>
      <c r="AO960" s="12">
        <v>8226.939773186408</v>
      </c>
      <c r="AP960" s="12"/>
      <c r="AQ960" s="12">
        <v>18629.155092125802</v>
      </c>
      <c r="AR960" s="12">
        <v>27405.78655886134</v>
      </c>
      <c r="BE960" s="1"/>
      <c r="BF960" s="1"/>
    </row>
    <row r="961" spans="35:58" ht="19.5" customHeight="1">
      <c r="AI961" s="10" t="s">
        <v>1744</v>
      </c>
      <c r="AJ961" s="10" t="s">
        <v>616</v>
      </c>
      <c r="AK961" s="11" t="s">
        <v>1880</v>
      </c>
      <c r="AL961" s="11" t="s">
        <v>2134</v>
      </c>
      <c r="AM961" s="12">
        <v>714.1441532369146</v>
      </c>
      <c r="AN961" s="12">
        <v>751.3167389118457</v>
      </c>
      <c r="AO961" s="12">
        <v>6236.006628145087</v>
      </c>
      <c r="AP961" s="12"/>
      <c r="AQ961" s="12">
        <v>11866.381022107438</v>
      </c>
      <c r="AR961" s="12">
        <v>19567.848542401283</v>
      </c>
      <c r="BE961" s="1"/>
      <c r="BF961" s="1"/>
    </row>
    <row r="962" spans="35:58" ht="19.5" customHeight="1">
      <c r="AI962" s="10" t="s">
        <v>1746</v>
      </c>
      <c r="AJ962" s="10" t="s">
        <v>617</v>
      </c>
      <c r="AK962" s="11" t="s">
        <v>1941</v>
      </c>
      <c r="AL962" s="11" t="s">
        <v>2095</v>
      </c>
      <c r="AM962" s="12"/>
      <c r="AN962" s="12">
        <v>16.266585215794308</v>
      </c>
      <c r="AO962" s="12"/>
      <c r="AP962" s="12">
        <v>2.3760330578512396E-05</v>
      </c>
      <c r="AQ962" s="12">
        <v>1148.1340103076216</v>
      </c>
      <c r="AR962" s="12">
        <v>1164.4006192837464</v>
      </c>
      <c r="BE962" s="1"/>
      <c r="BF962" s="1"/>
    </row>
    <row r="963" spans="35:58" ht="19.5" customHeight="1">
      <c r="AI963" s="10" t="s">
        <v>1746</v>
      </c>
      <c r="AJ963" s="10" t="s">
        <v>618</v>
      </c>
      <c r="AK963" s="11" t="s">
        <v>1881</v>
      </c>
      <c r="AL963" s="11" t="s">
        <v>2135</v>
      </c>
      <c r="AM963" s="12"/>
      <c r="AN963" s="12">
        <v>8.24856028466483</v>
      </c>
      <c r="AO963" s="12">
        <v>145.6115069788797</v>
      </c>
      <c r="AP963" s="12"/>
      <c r="AQ963" s="12">
        <v>986.984875573921</v>
      </c>
      <c r="AR963" s="12">
        <v>1140.8449428374656</v>
      </c>
      <c r="BE963" s="1"/>
      <c r="BF963" s="1"/>
    </row>
    <row r="964" spans="35:58" ht="19.5" customHeight="1">
      <c r="AI964" s="10" t="s">
        <v>1746</v>
      </c>
      <c r="AJ964" s="10" t="s">
        <v>619</v>
      </c>
      <c r="AK964" s="11" t="s">
        <v>1884</v>
      </c>
      <c r="AL964" s="11" t="s">
        <v>2136</v>
      </c>
      <c r="AM964" s="12">
        <v>85.92926303948576</v>
      </c>
      <c r="AN964" s="12">
        <v>1112.7678772497704</v>
      </c>
      <c r="AO964" s="12">
        <v>5946.082181083563</v>
      </c>
      <c r="AP964" s="12"/>
      <c r="AQ964" s="12">
        <v>22335.74494467401</v>
      </c>
      <c r="AR964" s="12">
        <v>29480.52426604683</v>
      </c>
      <c r="BE964" s="1"/>
      <c r="BF964" s="1"/>
    </row>
    <row r="965" spans="35:58" ht="19.5" customHeight="1">
      <c r="AI965" s="10" t="s">
        <v>1746</v>
      </c>
      <c r="AJ965" s="10" t="s">
        <v>620</v>
      </c>
      <c r="AK965" s="11" t="s">
        <v>1975</v>
      </c>
      <c r="AL965" s="11" t="s">
        <v>550</v>
      </c>
      <c r="AM965" s="12">
        <v>353.76877982093663</v>
      </c>
      <c r="AN965" s="12">
        <v>60.93578820018365</v>
      </c>
      <c r="AO965" s="12">
        <v>1638.372997428834</v>
      </c>
      <c r="AP965" s="12"/>
      <c r="AQ965" s="12">
        <v>1064.6565182966024</v>
      </c>
      <c r="AR965" s="12">
        <v>3117.7340837465567</v>
      </c>
      <c r="BE965" s="1"/>
      <c r="BF965" s="1"/>
    </row>
    <row r="966" spans="35:58" ht="19.5" customHeight="1">
      <c r="AI966" s="10" t="s">
        <v>1746</v>
      </c>
      <c r="AJ966" s="10" t="s">
        <v>621</v>
      </c>
      <c r="AK966" s="11" t="s">
        <v>1943</v>
      </c>
      <c r="AL966" s="11" t="s">
        <v>551</v>
      </c>
      <c r="AM966" s="12">
        <v>433.14895968778694</v>
      </c>
      <c r="AN966" s="12">
        <v>508.4301818181818</v>
      </c>
      <c r="AO966" s="12">
        <v>3736.5414009641872</v>
      </c>
      <c r="AP966" s="12"/>
      <c r="AQ966" s="12">
        <v>11157.036637075298</v>
      </c>
      <c r="AR966" s="12">
        <v>15835.157179545455</v>
      </c>
      <c r="BE966" s="1"/>
      <c r="BF966" s="1"/>
    </row>
    <row r="967" spans="35:58" ht="19.5" customHeight="1">
      <c r="AI967" s="10" t="s">
        <v>1746</v>
      </c>
      <c r="AJ967" s="10" t="s">
        <v>622</v>
      </c>
      <c r="AK967" s="11" t="s">
        <v>1888</v>
      </c>
      <c r="AL967" s="11" t="s">
        <v>558</v>
      </c>
      <c r="AM967" s="12"/>
      <c r="AN967" s="12">
        <v>2.3696338383838382</v>
      </c>
      <c r="AO967" s="12">
        <v>14.562475275482093</v>
      </c>
      <c r="AP967" s="12"/>
      <c r="AQ967" s="12">
        <v>2990.2247133149676</v>
      </c>
      <c r="AR967" s="12">
        <v>3007.1568224288335</v>
      </c>
      <c r="BE967" s="1"/>
      <c r="BF967" s="1"/>
    </row>
    <row r="968" spans="35:58" ht="19.5" customHeight="1">
      <c r="AI968" s="10" t="s">
        <v>1746</v>
      </c>
      <c r="AJ968" s="10" t="s">
        <v>623</v>
      </c>
      <c r="AK968" s="11" t="s">
        <v>1887</v>
      </c>
      <c r="AL968" s="11" t="s">
        <v>559</v>
      </c>
      <c r="AM968" s="12"/>
      <c r="AN968" s="12">
        <v>1.5344678374655647</v>
      </c>
      <c r="AO968" s="12">
        <v>19.38221129476584</v>
      </c>
      <c r="AP968" s="12"/>
      <c r="AQ968" s="12">
        <v>217.56250312213038</v>
      </c>
      <c r="AR968" s="12">
        <v>238.47918225436177</v>
      </c>
      <c r="BE968" s="1"/>
      <c r="BF968" s="1"/>
    </row>
    <row r="969" spans="35:58" ht="19.5" customHeight="1">
      <c r="AI969" s="10" t="s">
        <v>1748</v>
      </c>
      <c r="AJ969" s="10" t="s">
        <v>624</v>
      </c>
      <c r="AK969" s="11" t="s">
        <v>1880</v>
      </c>
      <c r="AL969" s="11" t="s">
        <v>2134</v>
      </c>
      <c r="AM969" s="12">
        <v>20.507555739210286</v>
      </c>
      <c r="AN969" s="12">
        <v>5.686350022956841</v>
      </c>
      <c r="AO969" s="12">
        <v>218.24850863177227</v>
      </c>
      <c r="AP969" s="12"/>
      <c r="AQ969" s="12">
        <v>399.20857979797984</v>
      </c>
      <c r="AR969" s="12">
        <v>643.6509941919193</v>
      </c>
      <c r="BE969" s="1"/>
      <c r="BF969" s="1"/>
    </row>
    <row r="970" spans="35:58" ht="19.5" customHeight="1">
      <c r="AI970" s="10" t="s">
        <v>1750</v>
      </c>
      <c r="AJ970" s="10" t="s">
        <v>625</v>
      </c>
      <c r="AK970" s="11" t="s">
        <v>1959</v>
      </c>
      <c r="AL970" s="11" t="s">
        <v>2129</v>
      </c>
      <c r="AM970" s="12">
        <v>149.34057619375574</v>
      </c>
      <c r="AN970" s="12">
        <v>291.9047071395776</v>
      </c>
      <c r="AO970" s="12">
        <v>465.22740530303025</v>
      </c>
      <c r="AP970" s="12"/>
      <c r="AQ970" s="12">
        <v>2613.027646694215</v>
      </c>
      <c r="AR970" s="12">
        <v>3519.5003353305788</v>
      </c>
      <c r="BE970" s="1"/>
      <c r="BF970" s="1"/>
    </row>
    <row r="971" spans="35:58" ht="19.5" customHeight="1">
      <c r="AI971" s="10" t="s">
        <v>1750</v>
      </c>
      <c r="AJ971" s="10" t="s">
        <v>626</v>
      </c>
      <c r="AK971" s="11" t="s">
        <v>1873</v>
      </c>
      <c r="AL971" s="11" t="s">
        <v>2130</v>
      </c>
      <c r="AM971" s="12">
        <v>381.507795087236</v>
      </c>
      <c r="AN971" s="12">
        <v>158.69113223140496</v>
      </c>
      <c r="AO971" s="12">
        <v>1203.8223805785124</v>
      </c>
      <c r="AP971" s="12"/>
      <c r="AQ971" s="12">
        <v>4269.345051882461</v>
      </c>
      <c r="AR971" s="12">
        <v>6013.366359779615</v>
      </c>
      <c r="BE971" s="1"/>
      <c r="BF971" s="1"/>
    </row>
    <row r="972" spans="35:58" ht="19.5" customHeight="1">
      <c r="AI972" s="10" t="s">
        <v>1750</v>
      </c>
      <c r="AJ972" s="10" t="s">
        <v>627</v>
      </c>
      <c r="AK972" s="11" t="s">
        <v>1938</v>
      </c>
      <c r="AL972" s="11" t="s">
        <v>2131</v>
      </c>
      <c r="AM972" s="12">
        <v>5.19771572543618</v>
      </c>
      <c r="AN972" s="12">
        <v>33.53199219467402</v>
      </c>
      <c r="AO972" s="12">
        <v>198.657028466483</v>
      </c>
      <c r="AP972" s="12"/>
      <c r="AQ972" s="12">
        <v>1337.8712684343434</v>
      </c>
      <c r="AR972" s="12">
        <v>1575.2580048209365</v>
      </c>
      <c r="BE972" s="1"/>
      <c r="BF972" s="1"/>
    </row>
    <row r="973" spans="35:58" ht="19.5" customHeight="1">
      <c r="AI973" s="10" t="s">
        <v>1750</v>
      </c>
      <c r="AJ973" s="10" t="s">
        <v>628</v>
      </c>
      <c r="AK973" s="11" t="s">
        <v>1961</v>
      </c>
      <c r="AL973" s="11" t="s">
        <v>2132</v>
      </c>
      <c r="AM973" s="12">
        <v>72.99637867309458</v>
      </c>
      <c r="AN973" s="12">
        <v>30.68368028007346</v>
      </c>
      <c r="AO973" s="12">
        <v>239.98170766758494</v>
      </c>
      <c r="AP973" s="12"/>
      <c r="AQ973" s="12">
        <v>3027.850690312213</v>
      </c>
      <c r="AR973" s="12">
        <v>3371.512456932966</v>
      </c>
      <c r="BE973" s="1"/>
      <c r="BF973" s="1"/>
    </row>
    <row r="974" spans="35:58" ht="19.5" customHeight="1">
      <c r="AI974" s="10" t="s">
        <v>1750</v>
      </c>
      <c r="AJ974" s="10" t="s">
        <v>629</v>
      </c>
      <c r="AK974" s="11" t="s">
        <v>1876</v>
      </c>
      <c r="AL974" s="11" t="s">
        <v>2133</v>
      </c>
      <c r="AM974" s="12">
        <v>39.243848002754824</v>
      </c>
      <c r="AN974" s="12"/>
      <c r="AO974" s="12">
        <v>11.795464876033058</v>
      </c>
      <c r="AP974" s="12"/>
      <c r="AQ974" s="12">
        <v>1498.9023348484848</v>
      </c>
      <c r="AR974" s="12">
        <v>1549.9416477272725</v>
      </c>
      <c r="BE974" s="1"/>
      <c r="BF974" s="1"/>
    </row>
    <row r="975" spans="35:58" ht="19.5" customHeight="1">
      <c r="AI975" s="10" t="s">
        <v>1752</v>
      </c>
      <c r="AJ975" s="10" t="s">
        <v>630</v>
      </c>
      <c r="AK975" s="11" t="s">
        <v>1961</v>
      </c>
      <c r="AL975" s="11" t="s">
        <v>2132</v>
      </c>
      <c r="AM975" s="12">
        <v>226.93859595959597</v>
      </c>
      <c r="AN975" s="12"/>
      <c r="AO975" s="12">
        <v>0.5800826446280992</v>
      </c>
      <c r="AP975" s="12"/>
      <c r="AQ975" s="12"/>
      <c r="AR975" s="12">
        <v>227.51867860422408</v>
      </c>
      <c r="BE975" s="1"/>
      <c r="BF975" s="1"/>
    </row>
    <row r="976" spans="35:58" ht="19.5" customHeight="1">
      <c r="AI976" s="10" t="s">
        <v>1752</v>
      </c>
      <c r="AJ976" s="10" t="s">
        <v>631</v>
      </c>
      <c r="AK976" s="11" t="s">
        <v>1960</v>
      </c>
      <c r="AL976" s="11" t="s">
        <v>562</v>
      </c>
      <c r="AM976" s="12">
        <v>132.2978514921947</v>
      </c>
      <c r="AN976" s="12"/>
      <c r="AO976" s="12">
        <v>2.314078673094582</v>
      </c>
      <c r="AP976" s="12">
        <v>0.1136605142332415</v>
      </c>
      <c r="AQ976" s="12">
        <v>26.072802089072546</v>
      </c>
      <c r="AR976" s="12">
        <v>160.79839276859505</v>
      </c>
      <c r="BE976" s="1"/>
      <c r="BF976" s="1"/>
    </row>
    <row r="977" spans="35:58" ht="19.5" customHeight="1">
      <c r="AI977" s="10" t="s">
        <v>1754</v>
      </c>
      <c r="AJ977" s="10" t="s">
        <v>632</v>
      </c>
      <c r="AK977" s="11" t="s">
        <v>1891</v>
      </c>
      <c r="AL977" s="11" t="s">
        <v>553</v>
      </c>
      <c r="AM977" s="12">
        <v>12.728778259871442</v>
      </c>
      <c r="AN977" s="12">
        <v>64.39125651974288</v>
      </c>
      <c r="AO977" s="12">
        <v>1293.3558183884297</v>
      </c>
      <c r="AP977" s="12"/>
      <c r="AQ977" s="12">
        <v>6477.524610123967</v>
      </c>
      <c r="AR977" s="12">
        <v>7848.000463292012</v>
      </c>
      <c r="BE977" s="1"/>
      <c r="BF977" s="1"/>
    </row>
    <row r="978" spans="35:58" ht="19.5" customHeight="1">
      <c r="AI978" s="10" t="s">
        <v>1754</v>
      </c>
      <c r="AJ978" s="10" t="s">
        <v>633</v>
      </c>
      <c r="AK978" s="11" t="s">
        <v>1944</v>
      </c>
      <c r="AL978" s="11" t="s">
        <v>554</v>
      </c>
      <c r="AM978" s="12">
        <v>376.7642115472911</v>
      </c>
      <c r="AN978" s="12">
        <v>40.10304958677686</v>
      </c>
      <c r="AO978" s="12">
        <v>6127.515740174472</v>
      </c>
      <c r="AP978" s="12">
        <v>171.77510562442606</v>
      </c>
      <c r="AQ978" s="12">
        <v>8232.78634382461</v>
      </c>
      <c r="AR978" s="12">
        <v>14948.944450757575</v>
      </c>
      <c r="BE978" s="1"/>
      <c r="BF978" s="1"/>
    </row>
    <row r="979" spans="35:58" ht="19.5" customHeight="1">
      <c r="AI979" s="10" t="s">
        <v>1754</v>
      </c>
      <c r="AJ979" s="10" t="s">
        <v>634</v>
      </c>
      <c r="AK979" s="11" t="s">
        <v>1888</v>
      </c>
      <c r="AL979" s="11" t="s">
        <v>558</v>
      </c>
      <c r="AM979" s="12"/>
      <c r="AN979" s="12">
        <v>1.559569375573921</v>
      </c>
      <c r="AO979" s="12">
        <v>264.8226980486685</v>
      </c>
      <c r="AP979" s="12"/>
      <c r="AQ979" s="12">
        <v>1476.1142013544536</v>
      </c>
      <c r="AR979" s="12">
        <v>1742.496468778696</v>
      </c>
      <c r="BE979" s="1"/>
      <c r="BF979" s="1"/>
    </row>
    <row r="980" spans="35:58" ht="19.5" customHeight="1">
      <c r="AI980" s="10" t="s">
        <v>1754</v>
      </c>
      <c r="AJ980" s="10" t="s">
        <v>635</v>
      </c>
      <c r="AK980" s="11" t="s">
        <v>1894</v>
      </c>
      <c r="AL980" s="11" t="s">
        <v>560</v>
      </c>
      <c r="AM980" s="12">
        <v>14.352360032139577</v>
      </c>
      <c r="AN980" s="12">
        <v>37.62194286042241</v>
      </c>
      <c r="AO980" s="12">
        <v>1459.390392630854</v>
      </c>
      <c r="AP980" s="12">
        <v>126.04074802571166</v>
      </c>
      <c r="AQ980" s="12">
        <v>900.953329338843</v>
      </c>
      <c r="AR980" s="12">
        <v>2538.3587728879706</v>
      </c>
      <c r="BE980" s="1"/>
      <c r="BF980" s="1"/>
    </row>
    <row r="981" spans="35:58" ht="19.5" customHeight="1">
      <c r="AI981" s="10" t="s">
        <v>1754</v>
      </c>
      <c r="AJ981" s="10" t="s">
        <v>636</v>
      </c>
      <c r="AK981" s="11" t="s">
        <v>1947</v>
      </c>
      <c r="AL981" s="11" t="s">
        <v>561</v>
      </c>
      <c r="AM981" s="12">
        <v>249.8597807392103</v>
      </c>
      <c r="AN981" s="12"/>
      <c r="AO981" s="12">
        <v>3879.927502295684</v>
      </c>
      <c r="AP981" s="12"/>
      <c r="AQ981" s="12">
        <v>105.84133877410468</v>
      </c>
      <c r="AR981" s="12">
        <v>4235.628621808999</v>
      </c>
      <c r="BE981" s="1"/>
      <c r="BF981" s="1"/>
    </row>
    <row r="982" spans="35:58" ht="19.5" customHeight="1">
      <c r="AI982" s="10" t="s">
        <v>1756</v>
      </c>
      <c r="AJ982" s="10" t="s">
        <v>637</v>
      </c>
      <c r="AK982" s="11" t="s">
        <v>1963</v>
      </c>
      <c r="AL982" s="11" t="s">
        <v>552</v>
      </c>
      <c r="AM982" s="12">
        <v>442.83148751147843</v>
      </c>
      <c r="AN982" s="12">
        <v>0.09167578053259871</v>
      </c>
      <c r="AO982" s="12">
        <v>669.5514393250689</v>
      </c>
      <c r="AP982" s="12"/>
      <c r="AQ982" s="12">
        <v>9.821577089072543</v>
      </c>
      <c r="AR982" s="12">
        <v>1122.2961797061525</v>
      </c>
      <c r="BE982" s="1"/>
      <c r="BF982" s="1"/>
    </row>
    <row r="983" spans="35:58" ht="19.5" customHeight="1">
      <c r="AI983" s="10" t="s">
        <v>1756</v>
      </c>
      <c r="AJ983" s="10" t="s">
        <v>638</v>
      </c>
      <c r="AK983" s="11" t="s">
        <v>1891</v>
      </c>
      <c r="AL983" s="11" t="s">
        <v>553</v>
      </c>
      <c r="AM983" s="12">
        <v>307.2964464416896</v>
      </c>
      <c r="AN983" s="12"/>
      <c r="AO983" s="12">
        <v>145.06392284205694</v>
      </c>
      <c r="AP983" s="12"/>
      <c r="AQ983" s="12"/>
      <c r="AR983" s="12">
        <v>452.36036928374654</v>
      </c>
      <c r="BE983" s="1"/>
      <c r="BF983" s="1"/>
    </row>
    <row r="984" spans="35:58" ht="19.5" customHeight="1">
      <c r="AI984" s="10" t="s">
        <v>1756</v>
      </c>
      <c r="AJ984" s="10" t="s">
        <v>639</v>
      </c>
      <c r="AK984" s="11" t="s">
        <v>1944</v>
      </c>
      <c r="AL984" s="11" t="s">
        <v>554</v>
      </c>
      <c r="AM984" s="12">
        <v>243.28876942148761</v>
      </c>
      <c r="AN984" s="12">
        <v>33.269369857667584</v>
      </c>
      <c r="AO984" s="12">
        <v>535.6044200642791</v>
      </c>
      <c r="AP984" s="12"/>
      <c r="AQ984" s="12">
        <v>21.874274931129477</v>
      </c>
      <c r="AR984" s="12">
        <v>834.0368342745637</v>
      </c>
      <c r="BE984" s="1"/>
      <c r="BF984" s="1"/>
    </row>
    <row r="985" spans="35:58" ht="19.5" customHeight="1">
      <c r="AI985" s="10" t="s">
        <v>1756</v>
      </c>
      <c r="AJ985" s="10" t="s">
        <v>640</v>
      </c>
      <c r="AK985" s="11" t="s">
        <v>1889</v>
      </c>
      <c r="AL985" s="11" t="s">
        <v>563</v>
      </c>
      <c r="AM985" s="12">
        <v>687.0991372130395</v>
      </c>
      <c r="AN985" s="12">
        <v>177.98090622130394</v>
      </c>
      <c r="AO985" s="12">
        <v>115.25016317722682</v>
      </c>
      <c r="AP985" s="12">
        <v>0.05498204775022957</v>
      </c>
      <c r="AQ985" s="12">
        <v>144.9540200413223</v>
      </c>
      <c r="AR985" s="12">
        <v>1125.3392087006428</v>
      </c>
      <c r="BE985" s="1"/>
      <c r="BF985" s="1"/>
    </row>
    <row r="986" spans="35:58" ht="19.5" customHeight="1">
      <c r="AI986" s="10" t="s">
        <v>1758</v>
      </c>
      <c r="AJ986" s="10" t="s">
        <v>641</v>
      </c>
      <c r="AK986" s="11" t="s">
        <v>1879</v>
      </c>
      <c r="AL986" s="11" t="s">
        <v>2094</v>
      </c>
      <c r="AM986" s="12"/>
      <c r="AN986" s="12">
        <v>75.78048838383839</v>
      </c>
      <c r="AO986" s="12">
        <v>124.68306678145088</v>
      </c>
      <c r="AP986" s="12"/>
      <c r="AQ986" s="12">
        <v>1664.8433184113867</v>
      </c>
      <c r="AR986" s="12">
        <v>1865.306873576676</v>
      </c>
      <c r="BE986" s="1"/>
      <c r="BF986" s="1"/>
    </row>
    <row r="987" spans="35:58" ht="19.5" customHeight="1">
      <c r="AI987" s="10" t="s">
        <v>1758</v>
      </c>
      <c r="AJ987" s="10" t="s">
        <v>642</v>
      </c>
      <c r="AK987" s="11" t="s">
        <v>1941</v>
      </c>
      <c r="AL987" s="11" t="s">
        <v>2095</v>
      </c>
      <c r="AM987" s="12"/>
      <c r="AN987" s="12">
        <v>899.6604691460054</v>
      </c>
      <c r="AO987" s="12">
        <v>4856.576742493113</v>
      </c>
      <c r="AP987" s="12">
        <v>1051.7569793158862</v>
      </c>
      <c r="AQ987" s="12">
        <v>12368.664163016529</v>
      </c>
      <c r="AR987" s="12">
        <v>19176.658353971532</v>
      </c>
      <c r="BE987" s="1"/>
      <c r="BF987" s="1"/>
    </row>
    <row r="988" spans="35:58" ht="19.5" customHeight="1">
      <c r="AI988" s="10" t="s">
        <v>1758</v>
      </c>
      <c r="AJ988" s="10" t="s">
        <v>643</v>
      </c>
      <c r="AK988" s="11" t="s">
        <v>1876</v>
      </c>
      <c r="AL988" s="11" t="s">
        <v>2133</v>
      </c>
      <c r="AM988" s="12"/>
      <c r="AN988" s="12">
        <v>1.0438880394857668</v>
      </c>
      <c r="AO988" s="12">
        <v>233.76307865013774</v>
      </c>
      <c r="AP988" s="12"/>
      <c r="AQ988" s="12">
        <v>1687.592184090909</v>
      </c>
      <c r="AR988" s="12">
        <v>1922.3991507805326</v>
      </c>
      <c r="BE988" s="1"/>
      <c r="BF988" s="1"/>
    </row>
    <row r="989" spans="35:58" ht="19.5" customHeight="1">
      <c r="AI989" s="10" t="s">
        <v>1758</v>
      </c>
      <c r="AJ989" s="10" t="s">
        <v>644</v>
      </c>
      <c r="AK989" s="11" t="s">
        <v>1880</v>
      </c>
      <c r="AL989" s="11" t="s">
        <v>2134</v>
      </c>
      <c r="AM989" s="12">
        <v>357.8427490587695</v>
      </c>
      <c r="AN989" s="12">
        <v>398.15145224977044</v>
      </c>
      <c r="AO989" s="12">
        <v>3811.0760572084478</v>
      </c>
      <c r="AP989" s="12"/>
      <c r="AQ989" s="12">
        <v>12887.856341230487</v>
      </c>
      <c r="AR989" s="12">
        <v>17454.926599747472</v>
      </c>
      <c r="BE989" s="1"/>
      <c r="BF989" s="1"/>
    </row>
    <row r="990" spans="35:58" ht="19.5" customHeight="1">
      <c r="AI990" s="10" t="s">
        <v>1758</v>
      </c>
      <c r="AJ990" s="10" t="s">
        <v>645</v>
      </c>
      <c r="AK990" s="11" t="s">
        <v>1881</v>
      </c>
      <c r="AL990" s="11" t="s">
        <v>2135</v>
      </c>
      <c r="AM990" s="12"/>
      <c r="AN990" s="12">
        <v>303.14404368686866</v>
      </c>
      <c r="AO990" s="12">
        <v>1756.6057949724518</v>
      </c>
      <c r="AP990" s="12"/>
      <c r="AQ990" s="12">
        <v>9403.089251859505</v>
      </c>
      <c r="AR990" s="12">
        <v>11462.839090518824</v>
      </c>
      <c r="BE990" s="1"/>
      <c r="BF990" s="1"/>
    </row>
    <row r="991" spans="35:58" ht="19.5" customHeight="1">
      <c r="AI991" s="10" t="s">
        <v>1758</v>
      </c>
      <c r="AJ991" s="10" t="s">
        <v>646</v>
      </c>
      <c r="AK991" s="11" t="s">
        <v>1884</v>
      </c>
      <c r="AL991" s="11" t="s">
        <v>2136</v>
      </c>
      <c r="AM991" s="12"/>
      <c r="AN991" s="12">
        <v>7.348253053259871</v>
      </c>
      <c r="AO991" s="12">
        <v>2.941834802571166</v>
      </c>
      <c r="AP991" s="12"/>
      <c r="AQ991" s="12">
        <v>1029.0241688246097</v>
      </c>
      <c r="AR991" s="12">
        <v>1039.3142566804406</v>
      </c>
      <c r="BE991" s="1"/>
      <c r="BF991" s="1"/>
    </row>
    <row r="992" spans="35:58" ht="19.5" customHeight="1">
      <c r="AI992" s="10" t="s">
        <v>196</v>
      </c>
      <c r="AJ992" s="10" t="s">
        <v>647</v>
      </c>
      <c r="AK992" s="11" t="s">
        <v>1938</v>
      </c>
      <c r="AL992" s="11" t="s">
        <v>2131</v>
      </c>
      <c r="AM992" s="12">
        <v>52.87969492653811</v>
      </c>
      <c r="AN992" s="12"/>
      <c r="AO992" s="12">
        <v>6.873400665748393</v>
      </c>
      <c r="AP992" s="12"/>
      <c r="AQ992" s="12"/>
      <c r="AR992" s="12">
        <v>59.7530955922865</v>
      </c>
      <c r="BE992" s="1"/>
      <c r="BF992" s="1"/>
    </row>
    <row r="993" spans="35:58" ht="19.5" customHeight="1">
      <c r="AI993" s="10" t="s">
        <v>196</v>
      </c>
      <c r="AJ993" s="10" t="s">
        <v>648</v>
      </c>
      <c r="AK993" s="11" t="s">
        <v>1961</v>
      </c>
      <c r="AL993" s="11" t="s">
        <v>2132</v>
      </c>
      <c r="AM993" s="12">
        <v>78.63624618916437</v>
      </c>
      <c r="AN993" s="12"/>
      <c r="AO993" s="12"/>
      <c r="AP993" s="12"/>
      <c r="AQ993" s="12"/>
      <c r="AR993" s="12">
        <v>78.63624618916437</v>
      </c>
      <c r="BE993" s="1"/>
      <c r="BF993" s="1"/>
    </row>
    <row r="994" spans="35:58" ht="19.5" customHeight="1">
      <c r="AI994" s="10" t="s">
        <v>196</v>
      </c>
      <c r="AJ994" s="10" t="s">
        <v>649</v>
      </c>
      <c r="AK994" s="11" t="s">
        <v>1960</v>
      </c>
      <c r="AL994" s="11" t="s">
        <v>562</v>
      </c>
      <c r="AM994" s="12">
        <v>89.66653484848484</v>
      </c>
      <c r="AN994" s="12"/>
      <c r="AO994" s="12"/>
      <c r="AP994" s="12">
        <v>0.16066198347107438</v>
      </c>
      <c r="AQ994" s="12">
        <v>41.55262362258953</v>
      </c>
      <c r="AR994" s="12">
        <v>131.37982045454544</v>
      </c>
      <c r="BE994" s="1"/>
      <c r="BF994" s="1"/>
    </row>
    <row r="995" spans="35:58" ht="19.5" customHeight="1">
      <c r="AI995" s="10" t="s">
        <v>198</v>
      </c>
      <c r="AJ995" s="10" t="s">
        <v>650</v>
      </c>
      <c r="AK995" s="11" t="s">
        <v>1884</v>
      </c>
      <c r="AL995" s="11" t="s">
        <v>2136</v>
      </c>
      <c r="AM995" s="12"/>
      <c r="AN995" s="12"/>
      <c r="AO995" s="12"/>
      <c r="AP995" s="12"/>
      <c r="AQ995" s="12">
        <v>23.23499802571166</v>
      </c>
      <c r="AR995" s="12">
        <v>23.23499802571166</v>
      </c>
      <c r="BE995" s="1"/>
      <c r="BF995" s="1"/>
    </row>
    <row r="996" spans="35:58" ht="19.5" customHeight="1">
      <c r="AI996" s="10" t="s">
        <v>198</v>
      </c>
      <c r="AJ996" s="10" t="s">
        <v>651</v>
      </c>
      <c r="AK996" s="11" t="s">
        <v>1975</v>
      </c>
      <c r="AL996" s="11" t="s">
        <v>550</v>
      </c>
      <c r="AM996" s="12">
        <v>0.08677610192837466</v>
      </c>
      <c r="AN996" s="12"/>
      <c r="AO996" s="12">
        <v>616.1570669421487</v>
      </c>
      <c r="AP996" s="12"/>
      <c r="AQ996" s="12"/>
      <c r="AR996" s="12">
        <v>616.2438430440772</v>
      </c>
      <c r="BE996" s="1"/>
      <c r="BF996" s="1"/>
    </row>
    <row r="997" spans="35:58" ht="19.5" customHeight="1">
      <c r="AI997" s="10" t="s">
        <v>198</v>
      </c>
      <c r="AJ997" s="10" t="s">
        <v>652</v>
      </c>
      <c r="AK997" s="11" t="s">
        <v>1943</v>
      </c>
      <c r="AL997" s="11" t="s">
        <v>551</v>
      </c>
      <c r="AM997" s="12">
        <v>105.69505553259872</v>
      </c>
      <c r="AN997" s="12">
        <v>244.7128845959596</v>
      </c>
      <c r="AO997" s="12">
        <v>1725.7833554407714</v>
      </c>
      <c r="AP997" s="12"/>
      <c r="AQ997" s="12">
        <v>6292.89140312213</v>
      </c>
      <c r="AR997" s="12">
        <v>8369.08269869146</v>
      </c>
      <c r="BE997" s="1"/>
      <c r="BF997" s="1"/>
    </row>
    <row r="998" spans="35:58" ht="19.5" customHeight="1">
      <c r="AI998" s="10" t="s">
        <v>198</v>
      </c>
      <c r="AJ998" s="10" t="s">
        <v>653</v>
      </c>
      <c r="AK998" s="11" t="s">
        <v>1963</v>
      </c>
      <c r="AL998" s="11" t="s">
        <v>552</v>
      </c>
      <c r="AM998" s="12">
        <v>445.4171505509642</v>
      </c>
      <c r="AN998" s="12">
        <v>80.88434047291092</v>
      </c>
      <c r="AO998" s="12">
        <v>1177.2978027777776</v>
      </c>
      <c r="AP998" s="12"/>
      <c r="AQ998" s="12">
        <v>2590.68226926079</v>
      </c>
      <c r="AR998" s="12">
        <v>4294.281563062443</v>
      </c>
      <c r="BE998" s="1"/>
      <c r="BF998" s="1"/>
    </row>
    <row r="999" spans="35:58" ht="19.5" customHeight="1">
      <c r="AI999" s="10" t="s">
        <v>198</v>
      </c>
      <c r="AJ999" s="10" t="s">
        <v>654</v>
      </c>
      <c r="AK999" s="11" t="s">
        <v>1891</v>
      </c>
      <c r="AL999" s="11" t="s">
        <v>553</v>
      </c>
      <c r="AM999" s="12"/>
      <c r="AN999" s="12"/>
      <c r="AO999" s="12"/>
      <c r="AP999" s="12"/>
      <c r="AQ999" s="12">
        <v>89.40950521120294</v>
      </c>
      <c r="AR999" s="12">
        <v>89.40950521120294</v>
      </c>
      <c r="BE999" s="1"/>
      <c r="BF999" s="1"/>
    </row>
    <row r="1000" spans="35:58" ht="19.5" customHeight="1">
      <c r="AI1000" s="10" t="s">
        <v>198</v>
      </c>
      <c r="AJ1000" s="10" t="s">
        <v>655</v>
      </c>
      <c r="AK1000" s="11" t="s">
        <v>1888</v>
      </c>
      <c r="AL1000" s="11" t="s">
        <v>558</v>
      </c>
      <c r="AM1000" s="12"/>
      <c r="AN1000" s="12">
        <v>7.397556382001836</v>
      </c>
      <c r="AO1000" s="12"/>
      <c r="AP1000" s="12"/>
      <c r="AQ1000" s="12">
        <v>432.6983437786961</v>
      </c>
      <c r="AR1000" s="12">
        <v>440.0959001606979</v>
      </c>
      <c r="BE1000" s="1"/>
      <c r="BF1000" s="1"/>
    </row>
    <row r="1001" spans="35:58" ht="19.5" customHeight="1">
      <c r="AI1001" s="10" t="s">
        <v>200</v>
      </c>
      <c r="AJ1001" s="10" t="s">
        <v>656</v>
      </c>
      <c r="AK1001" s="11" t="s">
        <v>1881</v>
      </c>
      <c r="AL1001" s="11" t="s">
        <v>2135</v>
      </c>
      <c r="AM1001" s="12">
        <v>16.109744582185492</v>
      </c>
      <c r="AN1001" s="12">
        <v>3.8052339072543617</v>
      </c>
      <c r="AO1001" s="12">
        <v>0.13071820477502297</v>
      </c>
      <c r="AP1001" s="12"/>
      <c r="AQ1001" s="12">
        <v>144.6564757116621</v>
      </c>
      <c r="AR1001" s="12">
        <v>164.70217240587698</v>
      </c>
      <c r="BE1001" s="1"/>
      <c r="BF1001" s="1"/>
    </row>
    <row r="1002" spans="35:58" ht="19.5" customHeight="1">
      <c r="AI1002" s="10" t="s">
        <v>200</v>
      </c>
      <c r="AJ1002" s="10" t="s">
        <v>657</v>
      </c>
      <c r="AK1002" s="11" t="s">
        <v>1975</v>
      </c>
      <c r="AL1002" s="11" t="s">
        <v>550</v>
      </c>
      <c r="AM1002" s="12"/>
      <c r="AN1002" s="12">
        <v>7.8444705234159775</v>
      </c>
      <c r="AO1002" s="12">
        <v>8.007090404040405</v>
      </c>
      <c r="AP1002" s="12"/>
      <c r="AQ1002" s="12">
        <v>97.86809198806245</v>
      </c>
      <c r="AR1002" s="12">
        <v>113.71965291551882</v>
      </c>
      <c r="BE1002" s="1"/>
      <c r="BF1002" s="1"/>
    </row>
    <row r="1003" spans="35:58" ht="19.5" customHeight="1">
      <c r="AI1003" s="10" t="s">
        <v>202</v>
      </c>
      <c r="AJ1003" s="10" t="s">
        <v>658</v>
      </c>
      <c r="AK1003" s="11" t="s">
        <v>1881</v>
      </c>
      <c r="AL1003" s="11" t="s">
        <v>2135</v>
      </c>
      <c r="AM1003" s="12">
        <v>6.577665013774104</v>
      </c>
      <c r="AN1003" s="12"/>
      <c r="AO1003" s="12">
        <v>0.001187075298438935</v>
      </c>
      <c r="AP1003" s="12"/>
      <c r="AQ1003" s="12">
        <v>398.2383056014692</v>
      </c>
      <c r="AR1003" s="12">
        <v>404.81715769054176</v>
      </c>
      <c r="BE1003" s="1"/>
      <c r="BF1003" s="1"/>
    </row>
    <row r="1004" spans="35:58" ht="19.5" customHeight="1">
      <c r="AI1004" s="10" t="s">
        <v>204</v>
      </c>
      <c r="AJ1004" s="10" t="s">
        <v>659</v>
      </c>
      <c r="AK1004" s="11" t="s">
        <v>1877</v>
      </c>
      <c r="AL1004" s="11" t="s">
        <v>2086</v>
      </c>
      <c r="AM1004" s="12">
        <v>3.365076377410469</v>
      </c>
      <c r="AN1004" s="12">
        <v>907.7804242424243</v>
      </c>
      <c r="AO1004" s="12">
        <v>5823.84907587236</v>
      </c>
      <c r="AP1004" s="12">
        <v>10.764589784205693</v>
      </c>
      <c r="AQ1004" s="12">
        <v>4600.176597773187</v>
      </c>
      <c r="AR1004" s="12">
        <v>11345.935764049587</v>
      </c>
      <c r="BE1004" s="1"/>
      <c r="BF1004" s="1"/>
    </row>
    <row r="1005" spans="35:58" ht="19.5" customHeight="1">
      <c r="AI1005" s="10" t="s">
        <v>204</v>
      </c>
      <c r="AJ1005" s="10" t="s">
        <v>660</v>
      </c>
      <c r="AK1005" s="11" t="s">
        <v>1875</v>
      </c>
      <c r="AL1005" s="11" t="s">
        <v>2087</v>
      </c>
      <c r="AM1005" s="12">
        <v>8.298590036730946</v>
      </c>
      <c r="AN1005" s="12">
        <v>466.02425713957757</v>
      </c>
      <c r="AO1005" s="12">
        <v>1330.4469115013776</v>
      </c>
      <c r="AP1005" s="12">
        <v>0.00014242424242424243</v>
      </c>
      <c r="AQ1005" s="12">
        <v>4617.918962947659</v>
      </c>
      <c r="AR1005" s="12">
        <v>6422.688864049587</v>
      </c>
      <c r="BE1005" s="1"/>
      <c r="BF1005" s="1"/>
    </row>
    <row r="1006" spans="35:58" ht="19.5" customHeight="1">
      <c r="AI1006" s="10" t="s">
        <v>204</v>
      </c>
      <c r="AJ1006" s="10" t="s">
        <v>2240</v>
      </c>
      <c r="AK1006" s="11" t="s">
        <v>1879</v>
      </c>
      <c r="AL1006" s="11" t="s">
        <v>2094</v>
      </c>
      <c r="AM1006" s="12"/>
      <c r="AN1006" s="12">
        <v>510.0488175849403</v>
      </c>
      <c r="AO1006" s="12">
        <v>539.1265002066116</v>
      </c>
      <c r="AP1006" s="12"/>
      <c r="AQ1006" s="12">
        <v>3973.7821297750233</v>
      </c>
      <c r="AR1006" s="12">
        <v>5022.957447566575</v>
      </c>
      <c r="BE1006" s="1"/>
      <c r="BF1006" s="1"/>
    </row>
    <row r="1007" spans="35:58" ht="19.5" customHeight="1">
      <c r="AI1007" s="10" t="s">
        <v>204</v>
      </c>
      <c r="AJ1007" s="10" t="s">
        <v>2241</v>
      </c>
      <c r="AK1007" s="11" t="s">
        <v>1941</v>
      </c>
      <c r="AL1007" s="11" t="s">
        <v>2095</v>
      </c>
      <c r="AM1007" s="12"/>
      <c r="AN1007" s="12">
        <v>2.5725994260789715</v>
      </c>
      <c r="AO1007" s="12">
        <v>41.984994444444446</v>
      </c>
      <c r="AP1007" s="12">
        <v>21.32158611111111</v>
      </c>
      <c r="AQ1007" s="12">
        <v>54.40189132231405</v>
      </c>
      <c r="AR1007" s="12">
        <v>120.28107130394858</v>
      </c>
      <c r="BE1007" s="1"/>
      <c r="BF1007" s="1"/>
    </row>
    <row r="1008" spans="35:58" ht="19.5" customHeight="1">
      <c r="AI1008" s="10" t="s">
        <v>204</v>
      </c>
      <c r="AJ1008" s="10" t="s">
        <v>2242</v>
      </c>
      <c r="AK1008" s="11" t="s">
        <v>1880</v>
      </c>
      <c r="AL1008" s="11" t="s">
        <v>2134</v>
      </c>
      <c r="AM1008" s="12">
        <v>80.93629058769513</v>
      </c>
      <c r="AN1008" s="12"/>
      <c r="AO1008" s="12">
        <v>146.2182709136823</v>
      </c>
      <c r="AP1008" s="12"/>
      <c r="AQ1008" s="12">
        <v>2509.0445081496787</v>
      </c>
      <c r="AR1008" s="12">
        <v>2736.199069651056</v>
      </c>
      <c r="BE1008" s="1"/>
      <c r="BF1008" s="1"/>
    </row>
    <row r="1009" spans="35:58" ht="19.5" customHeight="1">
      <c r="AI1009" s="10" t="s">
        <v>206</v>
      </c>
      <c r="AJ1009" s="10" t="s">
        <v>2243</v>
      </c>
      <c r="AK1009" s="11" t="s">
        <v>1871</v>
      </c>
      <c r="AL1009" s="11" t="s">
        <v>442</v>
      </c>
      <c r="AM1009" s="12">
        <v>14.4577939164371</v>
      </c>
      <c r="AN1009" s="12"/>
      <c r="AO1009" s="12">
        <v>7.339353191000917</v>
      </c>
      <c r="AP1009" s="12"/>
      <c r="AQ1009" s="12">
        <v>420.62228234618914</v>
      </c>
      <c r="AR1009" s="12">
        <v>442.4194294536272</v>
      </c>
      <c r="BE1009" s="1"/>
      <c r="BF1009" s="1"/>
    </row>
    <row r="1010" spans="35:58" ht="19.5" customHeight="1">
      <c r="AI1010" s="10" t="s">
        <v>206</v>
      </c>
      <c r="AJ1010" s="10" t="s">
        <v>2244</v>
      </c>
      <c r="AK1010" s="11" t="s">
        <v>1938</v>
      </c>
      <c r="AL1010" s="11" t="s">
        <v>2131</v>
      </c>
      <c r="AM1010" s="12">
        <v>447.5155868686869</v>
      </c>
      <c r="AN1010" s="12">
        <v>37.174332920110196</v>
      </c>
      <c r="AO1010" s="12">
        <v>177.65328133608816</v>
      </c>
      <c r="AP1010" s="12"/>
      <c r="AQ1010" s="12">
        <v>1258.324665151515</v>
      </c>
      <c r="AR1010" s="12">
        <v>1920.6678662764002</v>
      </c>
      <c r="BE1010" s="1"/>
      <c r="BF1010" s="1"/>
    </row>
    <row r="1011" spans="35:58" ht="19.5" customHeight="1">
      <c r="AI1011" s="10" t="s">
        <v>208</v>
      </c>
      <c r="AJ1011" s="10" t="s">
        <v>2245</v>
      </c>
      <c r="AK1011" s="11" t="s">
        <v>1871</v>
      </c>
      <c r="AL1011" s="11" t="s">
        <v>442</v>
      </c>
      <c r="AM1011" s="12">
        <v>215.0424267906336</v>
      </c>
      <c r="AN1011" s="12"/>
      <c r="AO1011" s="12">
        <v>52.377076584022035</v>
      </c>
      <c r="AP1011" s="12">
        <v>0.0203061753902663</v>
      </c>
      <c r="AQ1011" s="12">
        <v>139.7310466483012</v>
      </c>
      <c r="AR1011" s="12">
        <v>407.1708561983471</v>
      </c>
      <c r="BE1011" s="1"/>
      <c r="BF1011" s="1"/>
    </row>
    <row r="1012" spans="35:58" ht="19.5" customHeight="1">
      <c r="AI1012" s="10" t="s">
        <v>208</v>
      </c>
      <c r="AJ1012" s="10" t="s">
        <v>2246</v>
      </c>
      <c r="AK1012" s="11" t="s">
        <v>1938</v>
      </c>
      <c r="AL1012" s="11" t="s">
        <v>2131</v>
      </c>
      <c r="AM1012" s="12">
        <v>381.9553554178145</v>
      </c>
      <c r="AN1012" s="12">
        <v>9.310134113865931</v>
      </c>
      <c r="AO1012" s="12">
        <v>28.154113108356288</v>
      </c>
      <c r="AP1012" s="12"/>
      <c r="AQ1012" s="12">
        <v>51.74681122589532</v>
      </c>
      <c r="AR1012" s="12">
        <v>471.16641386593204</v>
      </c>
      <c r="BE1012" s="1"/>
      <c r="BF1012" s="1"/>
    </row>
    <row r="1013" spans="35:58" ht="19.5" customHeight="1">
      <c r="AI1013" s="10" t="s">
        <v>208</v>
      </c>
      <c r="AJ1013" s="10" t="s">
        <v>2247</v>
      </c>
      <c r="AK1013" s="11" t="s">
        <v>1960</v>
      </c>
      <c r="AL1013" s="11" t="s">
        <v>562</v>
      </c>
      <c r="AM1013" s="12">
        <v>63.00426375114784</v>
      </c>
      <c r="AN1013" s="12"/>
      <c r="AO1013" s="12">
        <v>1.1928922405876952</v>
      </c>
      <c r="AP1013" s="12">
        <v>0.4832506887052342</v>
      </c>
      <c r="AQ1013" s="12">
        <v>58.52217467860422</v>
      </c>
      <c r="AR1013" s="12">
        <v>123.20258135904498</v>
      </c>
      <c r="BE1013" s="1"/>
      <c r="BF1013" s="1"/>
    </row>
    <row r="1014" spans="35:58" ht="19.5" customHeight="1">
      <c r="AI1014" s="10" t="s">
        <v>210</v>
      </c>
      <c r="AJ1014" s="10" t="s">
        <v>2248</v>
      </c>
      <c r="AK1014" s="11" t="s">
        <v>1961</v>
      </c>
      <c r="AL1014" s="11" t="s">
        <v>2132</v>
      </c>
      <c r="AM1014" s="12">
        <v>150.89782853535354</v>
      </c>
      <c r="AN1014" s="12"/>
      <c r="AO1014" s="12">
        <v>0.5619456382001836</v>
      </c>
      <c r="AP1014" s="12"/>
      <c r="AQ1014" s="12"/>
      <c r="AR1014" s="12">
        <v>151.4597741735537</v>
      </c>
      <c r="BE1014" s="1"/>
      <c r="BF1014" s="1"/>
    </row>
    <row r="1015" spans="35:58" ht="19.5" customHeight="1">
      <c r="AI1015" s="10" t="s">
        <v>210</v>
      </c>
      <c r="AJ1015" s="10" t="s">
        <v>2249</v>
      </c>
      <c r="AK1015" s="11" t="s">
        <v>1975</v>
      </c>
      <c r="AL1015" s="11" t="s">
        <v>550</v>
      </c>
      <c r="AM1015" s="12">
        <v>52.12681161616161</v>
      </c>
      <c r="AN1015" s="12"/>
      <c r="AO1015" s="12"/>
      <c r="AP1015" s="12"/>
      <c r="AQ1015" s="12"/>
      <c r="AR1015" s="12">
        <v>52.12681161616161</v>
      </c>
      <c r="BE1015" s="1"/>
      <c r="BF1015" s="1"/>
    </row>
    <row r="1016" spans="35:58" ht="19.5" customHeight="1">
      <c r="AI1016" s="10" t="s">
        <v>210</v>
      </c>
      <c r="AJ1016" s="10" t="s">
        <v>2250</v>
      </c>
      <c r="AK1016" s="11" t="s">
        <v>1960</v>
      </c>
      <c r="AL1016" s="11" t="s">
        <v>562</v>
      </c>
      <c r="AM1016" s="12">
        <v>83.19749058769513</v>
      </c>
      <c r="AN1016" s="12"/>
      <c r="AO1016" s="12">
        <v>1.3597888200183654</v>
      </c>
      <c r="AP1016" s="12">
        <v>0.03993822314049587</v>
      </c>
      <c r="AQ1016" s="12">
        <v>25.878070293847568</v>
      </c>
      <c r="AR1016" s="12">
        <v>110.47528792470156</v>
      </c>
      <c r="BE1016" s="1"/>
      <c r="BF1016" s="1"/>
    </row>
    <row r="1017" spans="35:58" ht="19.5" customHeight="1">
      <c r="AI1017" s="10" t="s">
        <v>212</v>
      </c>
      <c r="AJ1017" s="10" t="s">
        <v>2251</v>
      </c>
      <c r="AK1017" s="11" t="s">
        <v>1975</v>
      </c>
      <c r="AL1017" s="11" t="s">
        <v>550</v>
      </c>
      <c r="AM1017" s="12">
        <v>208.00018023415979</v>
      </c>
      <c r="AN1017" s="12"/>
      <c r="AO1017" s="12">
        <v>6.677817860422405</v>
      </c>
      <c r="AP1017" s="12">
        <v>6.453614692378329</v>
      </c>
      <c r="AQ1017" s="12"/>
      <c r="AR1017" s="12">
        <v>221.13161278696052</v>
      </c>
      <c r="BE1017" s="1"/>
      <c r="BF1017" s="1"/>
    </row>
    <row r="1018" spans="35:58" ht="19.5" customHeight="1">
      <c r="AI1018" s="10" t="s">
        <v>212</v>
      </c>
      <c r="AJ1018" s="10" t="s">
        <v>2252</v>
      </c>
      <c r="AK1018" s="11" t="s">
        <v>1960</v>
      </c>
      <c r="AL1018" s="11" t="s">
        <v>562</v>
      </c>
      <c r="AM1018" s="12">
        <v>159.52962752525252</v>
      </c>
      <c r="AN1018" s="12"/>
      <c r="AO1018" s="12">
        <v>26.305207438016527</v>
      </c>
      <c r="AP1018" s="12">
        <v>0.11912901744719927</v>
      </c>
      <c r="AQ1018" s="12">
        <v>37.33176604683196</v>
      </c>
      <c r="AR1018" s="12">
        <v>223.2857300275482</v>
      </c>
      <c r="BE1018" s="1"/>
      <c r="BF1018" s="1"/>
    </row>
    <row r="1019" spans="35:58" ht="19.5" customHeight="1">
      <c r="AI1019" s="10" t="s">
        <v>214</v>
      </c>
      <c r="AJ1019" s="10" t="s">
        <v>2253</v>
      </c>
      <c r="AK1019" s="11" t="s">
        <v>1891</v>
      </c>
      <c r="AL1019" s="11" t="s">
        <v>553</v>
      </c>
      <c r="AM1019" s="12">
        <v>309.84198702938477</v>
      </c>
      <c r="AN1019" s="12"/>
      <c r="AO1019" s="12">
        <v>6.2319087006427925</v>
      </c>
      <c r="AP1019" s="12"/>
      <c r="AQ1019" s="12"/>
      <c r="AR1019" s="12">
        <v>316.0738957300276</v>
      </c>
      <c r="BE1019" s="1"/>
      <c r="BF1019" s="1"/>
    </row>
    <row r="1020" spans="35:58" ht="19.5" customHeight="1">
      <c r="AI1020" s="10" t="s">
        <v>214</v>
      </c>
      <c r="AJ1020" s="10" t="s">
        <v>2254</v>
      </c>
      <c r="AK1020" s="11" t="s">
        <v>1889</v>
      </c>
      <c r="AL1020" s="11" t="s">
        <v>563</v>
      </c>
      <c r="AM1020" s="12">
        <v>93.18808207070707</v>
      </c>
      <c r="AN1020" s="12">
        <v>32.83876198347107</v>
      </c>
      <c r="AO1020" s="12">
        <v>7.334369054178144</v>
      </c>
      <c r="AP1020" s="12"/>
      <c r="AQ1020" s="12">
        <v>5.508055945821854</v>
      </c>
      <c r="AR1020" s="12">
        <v>138.86926905417815</v>
      </c>
      <c r="BE1020" s="1"/>
      <c r="BF1020" s="1"/>
    </row>
    <row r="1021" spans="35:58" ht="19.5" customHeight="1">
      <c r="AI1021" s="10" t="s">
        <v>216</v>
      </c>
      <c r="AJ1021" s="10" t="s">
        <v>2255</v>
      </c>
      <c r="AK1021" s="11" t="s">
        <v>1881</v>
      </c>
      <c r="AL1021" s="11" t="s">
        <v>2135</v>
      </c>
      <c r="AM1021" s="12">
        <v>87.5889786271809</v>
      </c>
      <c r="AN1021" s="12">
        <v>10.602031611570247</v>
      </c>
      <c r="AO1021" s="12">
        <v>126.53255059687787</v>
      </c>
      <c r="AP1021" s="12"/>
      <c r="AQ1021" s="12">
        <v>540.8304781680441</v>
      </c>
      <c r="AR1021" s="12">
        <v>765.5540390036731</v>
      </c>
      <c r="BE1021" s="1"/>
      <c r="BF1021" s="1"/>
    </row>
    <row r="1022" spans="35:58" ht="19.5" customHeight="1">
      <c r="AI1022" s="10" t="s">
        <v>218</v>
      </c>
      <c r="AJ1022" s="10" t="s">
        <v>2256</v>
      </c>
      <c r="AK1022" s="11" t="s">
        <v>1963</v>
      </c>
      <c r="AL1022" s="11" t="s">
        <v>552</v>
      </c>
      <c r="AM1022" s="12"/>
      <c r="AN1022" s="12"/>
      <c r="AO1022" s="12">
        <v>3118.54559207989</v>
      </c>
      <c r="AP1022" s="12"/>
      <c r="AQ1022" s="12">
        <v>200.63011414141414</v>
      </c>
      <c r="AR1022" s="12">
        <v>3319.175706221304</v>
      </c>
      <c r="BE1022" s="1"/>
      <c r="BF1022" s="1"/>
    </row>
    <row r="1023" spans="35:58" ht="19.5" customHeight="1">
      <c r="AI1023" s="10" t="s">
        <v>218</v>
      </c>
      <c r="AJ1023" s="10" t="s">
        <v>2257</v>
      </c>
      <c r="AK1023" s="11" t="s">
        <v>1891</v>
      </c>
      <c r="AL1023" s="11" t="s">
        <v>553</v>
      </c>
      <c r="AM1023" s="12">
        <v>1176.1820808539944</v>
      </c>
      <c r="AN1023" s="12">
        <v>359.98279903581266</v>
      </c>
      <c r="AO1023" s="12">
        <v>8629.10614432966</v>
      </c>
      <c r="AP1023" s="12"/>
      <c r="AQ1023" s="12">
        <v>14177.479899678603</v>
      </c>
      <c r="AR1023" s="12">
        <v>24342.75092389807</v>
      </c>
      <c r="BE1023" s="1"/>
      <c r="BF1023" s="1"/>
    </row>
    <row r="1024" spans="35:58" ht="19.5" customHeight="1">
      <c r="AI1024" s="10" t="s">
        <v>218</v>
      </c>
      <c r="AJ1024" s="10" t="s">
        <v>2258</v>
      </c>
      <c r="AK1024" s="11" t="s">
        <v>1888</v>
      </c>
      <c r="AL1024" s="11" t="s">
        <v>558</v>
      </c>
      <c r="AM1024" s="12"/>
      <c r="AN1024" s="12">
        <v>84.16943723599633</v>
      </c>
      <c r="AO1024" s="12">
        <v>351.48397938475665</v>
      </c>
      <c r="AP1024" s="12"/>
      <c r="AQ1024" s="12">
        <v>2478.1996973370065</v>
      </c>
      <c r="AR1024" s="12">
        <v>2913.8531139577594</v>
      </c>
      <c r="BE1024" s="1"/>
      <c r="BF1024" s="1"/>
    </row>
    <row r="1025" spans="35:58" ht="19.5" customHeight="1">
      <c r="AI1025" s="10" t="s">
        <v>220</v>
      </c>
      <c r="AJ1025" s="10" t="s">
        <v>2259</v>
      </c>
      <c r="AK1025" s="11" t="s">
        <v>1891</v>
      </c>
      <c r="AL1025" s="11" t="s">
        <v>553</v>
      </c>
      <c r="AM1025" s="12">
        <v>328.04202764003674</v>
      </c>
      <c r="AN1025" s="12"/>
      <c r="AO1025" s="12"/>
      <c r="AP1025" s="12"/>
      <c r="AQ1025" s="12"/>
      <c r="AR1025" s="12">
        <v>328.04202764003674</v>
      </c>
      <c r="BE1025" s="1"/>
      <c r="BF1025" s="1"/>
    </row>
    <row r="1026" spans="35:58" ht="19.5" customHeight="1">
      <c r="AI1026" s="10" t="s">
        <v>220</v>
      </c>
      <c r="AJ1026" s="10" t="s">
        <v>2260</v>
      </c>
      <c r="AK1026" s="11" t="s">
        <v>1889</v>
      </c>
      <c r="AL1026" s="11" t="s">
        <v>563</v>
      </c>
      <c r="AM1026" s="12">
        <v>102.4208414600551</v>
      </c>
      <c r="AN1026" s="12">
        <v>33.894548163452704</v>
      </c>
      <c r="AO1026" s="12">
        <v>3.9064471533516985</v>
      </c>
      <c r="AP1026" s="12"/>
      <c r="AQ1026" s="12"/>
      <c r="AR1026" s="12">
        <v>140.2218367768595</v>
      </c>
      <c r="BE1026" s="1"/>
      <c r="BF1026" s="1"/>
    </row>
    <row r="1027" spans="35:58" ht="19.5" customHeight="1">
      <c r="AI1027" s="10" t="s">
        <v>222</v>
      </c>
      <c r="AJ1027" s="10" t="s">
        <v>2261</v>
      </c>
      <c r="AK1027" s="11" t="s">
        <v>1944</v>
      </c>
      <c r="AL1027" s="11" t="s">
        <v>554</v>
      </c>
      <c r="AM1027" s="12">
        <v>133.68678053259873</v>
      </c>
      <c r="AN1027" s="12"/>
      <c r="AO1027" s="12">
        <v>1481.374046808999</v>
      </c>
      <c r="AP1027" s="12"/>
      <c r="AQ1027" s="12">
        <v>714.8888261019284</v>
      </c>
      <c r="AR1027" s="12">
        <v>2329.949653443526</v>
      </c>
      <c r="BE1027" s="1"/>
      <c r="BF1027" s="1"/>
    </row>
    <row r="1028" spans="35:58" ht="19.5" customHeight="1">
      <c r="AI1028" s="10" t="s">
        <v>224</v>
      </c>
      <c r="AJ1028" s="10" t="s">
        <v>2262</v>
      </c>
      <c r="AK1028" s="11" t="s">
        <v>1916</v>
      </c>
      <c r="AL1028" s="11" t="s">
        <v>425</v>
      </c>
      <c r="AM1028" s="12">
        <v>73.85683870523415</v>
      </c>
      <c r="AN1028" s="12">
        <v>140.83380344352616</v>
      </c>
      <c r="AO1028" s="12">
        <v>150.23646430211204</v>
      </c>
      <c r="AP1028" s="12"/>
      <c r="AQ1028" s="12">
        <v>2242.9892108815425</v>
      </c>
      <c r="AR1028" s="12">
        <v>2607.916317332415</v>
      </c>
      <c r="BE1028" s="1"/>
      <c r="BF1028" s="1"/>
    </row>
    <row r="1029" spans="35:58" ht="19.5" customHeight="1">
      <c r="AI1029" s="10" t="s">
        <v>224</v>
      </c>
      <c r="AJ1029" s="10" t="s">
        <v>2263</v>
      </c>
      <c r="AK1029" s="11" t="s">
        <v>1848</v>
      </c>
      <c r="AL1029" s="11" t="s">
        <v>426</v>
      </c>
      <c r="AM1029" s="12">
        <v>3.3552823921028465</v>
      </c>
      <c r="AN1029" s="12">
        <v>265.31844054178146</v>
      </c>
      <c r="AO1029" s="12">
        <v>260.04096845730027</v>
      </c>
      <c r="AP1029" s="12"/>
      <c r="AQ1029" s="12">
        <v>2762.58537325528</v>
      </c>
      <c r="AR1029" s="12">
        <v>3291.3000646464643</v>
      </c>
      <c r="BE1029" s="1"/>
      <c r="BF1029" s="1"/>
    </row>
    <row r="1030" spans="35:58" ht="19.5" customHeight="1">
      <c r="AI1030" s="10" t="s">
        <v>226</v>
      </c>
      <c r="AJ1030" s="10" t="s">
        <v>2264</v>
      </c>
      <c r="AK1030" s="11" t="s">
        <v>1852</v>
      </c>
      <c r="AL1030" s="11" t="s">
        <v>429</v>
      </c>
      <c r="AM1030" s="12">
        <v>11.659507392102846</v>
      </c>
      <c r="AN1030" s="12"/>
      <c r="AO1030" s="12">
        <v>59.163800918273644</v>
      </c>
      <c r="AP1030" s="12"/>
      <c r="AQ1030" s="12">
        <v>4058.426692378329</v>
      </c>
      <c r="AR1030" s="12">
        <v>4129.250000688706</v>
      </c>
      <c r="BE1030" s="1"/>
      <c r="BF1030" s="1"/>
    </row>
    <row r="1031" spans="35:58" ht="19.5" customHeight="1">
      <c r="AI1031" s="10" t="s">
        <v>226</v>
      </c>
      <c r="AJ1031" s="10" t="s">
        <v>2265</v>
      </c>
      <c r="AK1031" s="11" t="s">
        <v>1856</v>
      </c>
      <c r="AL1031" s="11" t="s">
        <v>431</v>
      </c>
      <c r="AM1031" s="12">
        <v>20.392541483011936</v>
      </c>
      <c r="AN1031" s="12">
        <v>57.374435697887975</v>
      </c>
      <c r="AO1031" s="12">
        <v>30.206797842056936</v>
      </c>
      <c r="AP1031" s="12"/>
      <c r="AQ1031" s="12">
        <v>3056.1543608815427</v>
      </c>
      <c r="AR1031" s="12">
        <v>3164.1281359044997</v>
      </c>
      <c r="BE1031" s="1"/>
      <c r="BF1031" s="1"/>
    </row>
    <row r="1032" spans="35:58" ht="19.5" customHeight="1">
      <c r="AI1032" s="10" t="s">
        <v>228</v>
      </c>
      <c r="AJ1032" s="10" t="s">
        <v>2266</v>
      </c>
      <c r="AK1032" s="11" t="s">
        <v>1852</v>
      </c>
      <c r="AL1032" s="11" t="s">
        <v>429</v>
      </c>
      <c r="AM1032" s="12">
        <v>16.86637178604224</v>
      </c>
      <c r="AN1032" s="12">
        <v>7.769694146005509</v>
      </c>
      <c r="AO1032" s="12"/>
      <c r="AP1032" s="12"/>
      <c r="AQ1032" s="12">
        <v>736.2496701331497</v>
      </c>
      <c r="AR1032" s="12">
        <v>760.8857360651974</v>
      </c>
      <c r="BE1032" s="1"/>
      <c r="BF1032" s="1"/>
    </row>
    <row r="1033" spans="35:58" ht="19.5" customHeight="1">
      <c r="AI1033" s="10" t="s">
        <v>230</v>
      </c>
      <c r="AJ1033" s="10" t="s">
        <v>2267</v>
      </c>
      <c r="AK1033" s="11" t="s">
        <v>1852</v>
      </c>
      <c r="AL1033" s="11" t="s">
        <v>429</v>
      </c>
      <c r="AM1033" s="12">
        <v>23.672092584940312</v>
      </c>
      <c r="AN1033" s="12">
        <v>36.13786691919192</v>
      </c>
      <c r="AO1033" s="12">
        <v>22.015385146923784</v>
      </c>
      <c r="AP1033" s="12"/>
      <c r="AQ1033" s="12">
        <v>2093.8480170110192</v>
      </c>
      <c r="AR1033" s="12">
        <v>2175.6733616620754</v>
      </c>
      <c r="BE1033" s="1"/>
      <c r="BF1033" s="1"/>
    </row>
    <row r="1034" spans="35:58" ht="19.5" customHeight="1">
      <c r="AI1034" s="10" t="s">
        <v>232</v>
      </c>
      <c r="AJ1034" s="10" t="s">
        <v>2268</v>
      </c>
      <c r="AK1034" s="11" t="s">
        <v>1852</v>
      </c>
      <c r="AL1034" s="11" t="s">
        <v>429</v>
      </c>
      <c r="AM1034" s="12">
        <v>26.33411053719008</v>
      </c>
      <c r="AN1034" s="12"/>
      <c r="AO1034" s="12">
        <v>77.07641551882462</v>
      </c>
      <c r="AP1034" s="12"/>
      <c r="AQ1034" s="12">
        <v>1443.953646694215</v>
      </c>
      <c r="AR1034" s="12">
        <v>1547.3641727502297</v>
      </c>
      <c r="BE1034" s="1"/>
      <c r="BF1034" s="1"/>
    </row>
    <row r="1035" spans="35:58" ht="19.5" customHeight="1">
      <c r="AI1035" s="10" t="s">
        <v>232</v>
      </c>
      <c r="AJ1035" s="10" t="s">
        <v>2269</v>
      </c>
      <c r="AK1035" s="11" t="s">
        <v>1856</v>
      </c>
      <c r="AL1035" s="11" t="s">
        <v>431</v>
      </c>
      <c r="AM1035" s="12">
        <v>122.82945025252525</v>
      </c>
      <c r="AN1035" s="12"/>
      <c r="AO1035" s="12">
        <v>3.616188062442608</v>
      </c>
      <c r="AP1035" s="12"/>
      <c r="AQ1035" s="12">
        <v>128.867722543618</v>
      </c>
      <c r="AR1035" s="12">
        <v>255.31336085858584</v>
      </c>
      <c r="BE1035" s="1"/>
      <c r="BF1035" s="1"/>
    </row>
    <row r="1036" spans="35:58" ht="19.5" customHeight="1">
      <c r="AI1036" s="10" t="s">
        <v>234</v>
      </c>
      <c r="AJ1036" s="10" t="s">
        <v>2270</v>
      </c>
      <c r="AK1036" s="11" t="s">
        <v>1917</v>
      </c>
      <c r="AL1036" s="11" t="s">
        <v>427</v>
      </c>
      <c r="AM1036" s="12"/>
      <c r="AN1036" s="12"/>
      <c r="AO1036" s="12"/>
      <c r="AP1036" s="12"/>
      <c r="AQ1036" s="12">
        <v>1.2734101469237833</v>
      </c>
      <c r="AR1036" s="12">
        <v>1.2734101469237833</v>
      </c>
      <c r="BE1036" s="1"/>
      <c r="BF1036" s="1"/>
    </row>
    <row r="1037" spans="35:58" ht="19.5" customHeight="1">
      <c r="AI1037" s="10" t="s">
        <v>234</v>
      </c>
      <c r="AJ1037" s="10" t="s">
        <v>2271</v>
      </c>
      <c r="AK1037" s="11" t="s">
        <v>1852</v>
      </c>
      <c r="AL1037" s="11" t="s">
        <v>429</v>
      </c>
      <c r="AM1037" s="12">
        <v>41.41197536730946</v>
      </c>
      <c r="AN1037" s="12">
        <v>162.9217926997245</v>
      </c>
      <c r="AO1037" s="12">
        <v>57.74014244719927</v>
      </c>
      <c r="AP1037" s="12"/>
      <c r="AQ1037" s="12">
        <v>1989.0397938705235</v>
      </c>
      <c r="AR1037" s="12">
        <v>2251.1137043847566</v>
      </c>
      <c r="BE1037" s="1"/>
      <c r="BF1037" s="1"/>
    </row>
    <row r="1038" spans="35:58" ht="19.5" customHeight="1">
      <c r="AI1038" s="10" t="s">
        <v>236</v>
      </c>
      <c r="AJ1038" s="10" t="s">
        <v>2272</v>
      </c>
      <c r="AK1038" s="11" t="s">
        <v>1852</v>
      </c>
      <c r="AL1038" s="11" t="s">
        <v>429</v>
      </c>
      <c r="AM1038" s="12"/>
      <c r="AN1038" s="12"/>
      <c r="AO1038" s="12">
        <v>32.768164784205695</v>
      </c>
      <c r="AP1038" s="12"/>
      <c r="AQ1038" s="12">
        <v>911.9366686868688</v>
      </c>
      <c r="AR1038" s="12">
        <v>944.7048334710745</v>
      </c>
      <c r="BE1038" s="1"/>
      <c r="BF1038" s="1"/>
    </row>
    <row r="1039" spans="35:58" ht="19.5" customHeight="1">
      <c r="AI1039" s="10" t="s">
        <v>236</v>
      </c>
      <c r="AJ1039" s="10" t="s">
        <v>2273</v>
      </c>
      <c r="AK1039" s="11" t="s">
        <v>1856</v>
      </c>
      <c r="AL1039" s="11" t="s">
        <v>431</v>
      </c>
      <c r="AM1039" s="12">
        <v>5.032519536271809</v>
      </c>
      <c r="AN1039" s="12">
        <v>10.592671602387512</v>
      </c>
      <c r="AO1039" s="12">
        <v>52.785951193755736</v>
      </c>
      <c r="AP1039" s="12"/>
      <c r="AQ1039" s="12">
        <v>1046.6295462350781</v>
      </c>
      <c r="AR1039" s="12">
        <v>1115.0406885674931</v>
      </c>
      <c r="BE1039" s="1"/>
      <c r="BF1039" s="1"/>
    </row>
    <row r="1040" spans="35:58" ht="19.5" customHeight="1">
      <c r="AI1040" s="10" t="s">
        <v>238</v>
      </c>
      <c r="AJ1040" s="10" t="s">
        <v>2274</v>
      </c>
      <c r="AK1040" s="11" t="s">
        <v>1852</v>
      </c>
      <c r="AL1040" s="11" t="s">
        <v>429</v>
      </c>
      <c r="AM1040" s="12">
        <v>42.57625645087236</v>
      </c>
      <c r="AN1040" s="12"/>
      <c r="AO1040" s="12">
        <v>146.99343340220386</v>
      </c>
      <c r="AP1040" s="12"/>
      <c r="AQ1040" s="12">
        <v>5358.086313360882</v>
      </c>
      <c r="AR1040" s="12">
        <v>5547.656003213958</v>
      </c>
      <c r="BE1040" s="1"/>
      <c r="BF1040" s="1"/>
    </row>
    <row r="1041" spans="35:58" ht="19.5" customHeight="1">
      <c r="AI1041" s="10" t="s">
        <v>240</v>
      </c>
      <c r="AJ1041" s="10" t="s">
        <v>2275</v>
      </c>
      <c r="AK1041" s="11" t="s">
        <v>1916</v>
      </c>
      <c r="AL1041" s="11" t="s">
        <v>425</v>
      </c>
      <c r="AM1041" s="12">
        <v>13.087724242424244</v>
      </c>
      <c r="AN1041" s="12"/>
      <c r="AO1041" s="12">
        <v>98.19559680899908</v>
      </c>
      <c r="AP1041" s="12"/>
      <c r="AQ1041" s="12">
        <v>258.6445033516988</v>
      </c>
      <c r="AR1041" s="12">
        <v>369.92782440312214</v>
      </c>
      <c r="BE1041" s="1"/>
      <c r="BF1041" s="1"/>
    </row>
    <row r="1042" spans="35:58" ht="19.5" customHeight="1">
      <c r="AI1042" s="10" t="s">
        <v>240</v>
      </c>
      <c r="AJ1042" s="10" t="s">
        <v>2276</v>
      </c>
      <c r="AK1042" s="11" t="s">
        <v>1848</v>
      </c>
      <c r="AL1042" s="11" t="s">
        <v>426</v>
      </c>
      <c r="AM1042" s="12">
        <v>0.1073738751147842</v>
      </c>
      <c r="AN1042" s="12"/>
      <c r="AO1042" s="12">
        <v>56.024593617998164</v>
      </c>
      <c r="AP1042" s="12"/>
      <c r="AQ1042" s="12">
        <v>614.1770216253443</v>
      </c>
      <c r="AR1042" s="12">
        <v>670.3089891184572</v>
      </c>
      <c r="BE1042" s="1"/>
      <c r="BF1042" s="1"/>
    </row>
    <row r="1043" spans="35:58" ht="19.5" customHeight="1">
      <c r="AI1043" s="10" t="s">
        <v>240</v>
      </c>
      <c r="AJ1043" s="10" t="s">
        <v>817</v>
      </c>
      <c r="AK1043" s="11" t="s">
        <v>1917</v>
      </c>
      <c r="AL1043" s="11" t="s">
        <v>427</v>
      </c>
      <c r="AM1043" s="12"/>
      <c r="AN1043" s="12">
        <v>32.79987555096419</v>
      </c>
      <c r="AO1043" s="12">
        <v>151.06831258034896</v>
      </c>
      <c r="AP1043" s="12"/>
      <c r="AQ1043" s="12">
        <v>810.3623168732782</v>
      </c>
      <c r="AR1043" s="12">
        <v>994.2305050045914</v>
      </c>
      <c r="BE1043" s="1"/>
      <c r="BF1043" s="1"/>
    </row>
    <row r="1044" spans="35:58" ht="19.5" customHeight="1">
      <c r="AI1044" s="10" t="s">
        <v>242</v>
      </c>
      <c r="AJ1044" s="10" t="s">
        <v>818</v>
      </c>
      <c r="AK1044" s="11" t="s">
        <v>1852</v>
      </c>
      <c r="AL1044" s="11" t="s">
        <v>429</v>
      </c>
      <c r="AM1044" s="12">
        <v>67.55499226354453</v>
      </c>
      <c r="AN1044" s="12"/>
      <c r="AO1044" s="12">
        <v>10.094199127640037</v>
      </c>
      <c r="AP1044" s="12"/>
      <c r="AQ1044" s="12">
        <v>220.69912534435264</v>
      </c>
      <c r="AR1044" s="12">
        <v>298.3483167355372</v>
      </c>
      <c r="BE1044" s="1"/>
      <c r="BF1044" s="1"/>
    </row>
    <row r="1045" spans="35:58" ht="19.5" customHeight="1">
      <c r="AI1045" s="10" t="s">
        <v>244</v>
      </c>
      <c r="AJ1045" s="10" t="s">
        <v>819</v>
      </c>
      <c r="AK1045" s="11" t="s">
        <v>1848</v>
      </c>
      <c r="AL1045" s="11" t="s">
        <v>426</v>
      </c>
      <c r="AM1045" s="12"/>
      <c r="AN1045" s="12">
        <v>1226.2039274334252</v>
      </c>
      <c r="AO1045" s="12">
        <v>2627.9314634067955</v>
      </c>
      <c r="AP1045" s="12"/>
      <c r="AQ1045" s="12">
        <v>13830.409016735539</v>
      </c>
      <c r="AR1045" s="12">
        <v>17684.54440757576</v>
      </c>
      <c r="BE1045" s="1"/>
      <c r="BF1045" s="1"/>
    </row>
    <row r="1046" spans="35:58" ht="19.5" customHeight="1">
      <c r="AI1046" s="10" t="s">
        <v>244</v>
      </c>
      <c r="AJ1046" s="10" t="s">
        <v>820</v>
      </c>
      <c r="AK1046" s="11" t="s">
        <v>1917</v>
      </c>
      <c r="AL1046" s="11" t="s">
        <v>427</v>
      </c>
      <c r="AM1046" s="12"/>
      <c r="AN1046" s="12">
        <v>16.290716597796145</v>
      </c>
      <c r="AO1046" s="12">
        <v>35.68274322773187</v>
      </c>
      <c r="AP1046" s="12"/>
      <c r="AQ1046" s="12">
        <v>262.09304970156103</v>
      </c>
      <c r="AR1046" s="12">
        <v>314.066509527089</v>
      </c>
      <c r="BE1046" s="1"/>
      <c r="BF1046" s="1"/>
    </row>
    <row r="1047" spans="35:58" ht="19.5" customHeight="1">
      <c r="AI1047" s="10" t="s">
        <v>246</v>
      </c>
      <c r="AJ1047" s="10" t="s">
        <v>821</v>
      </c>
      <c r="AK1047" s="11" t="s">
        <v>1852</v>
      </c>
      <c r="AL1047" s="11" t="s">
        <v>429</v>
      </c>
      <c r="AM1047" s="12">
        <v>0.0909224517906336</v>
      </c>
      <c r="AN1047" s="12">
        <v>221.7875682966024</v>
      </c>
      <c r="AO1047" s="12">
        <v>88.23533652433426</v>
      </c>
      <c r="AP1047" s="12"/>
      <c r="AQ1047" s="12">
        <v>2318.1138750459136</v>
      </c>
      <c r="AR1047" s="12">
        <v>2628.2277023186407</v>
      </c>
      <c r="BE1047" s="1"/>
      <c r="BF1047" s="1"/>
    </row>
    <row r="1048" spans="35:58" ht="19.5" customHeight="1">
      <c r="AI1048" s="10" t="s">
        <v>248</v>
      </c>
      <c r="AJ1048" s="10" t="s">
        <v>822</v>
      </c>
      <c r="AK1048" s="11" t="s">
        <v>1848</v>
      </c>
      <c r="AL1048" s="11" t="s">
        <v>426</v>
      </c>
      <c r="AM1048" s="12">
        <v>17.68878133608815</v>
      </c>
      <c r="AN1048" s="12">
        <v>253.15963041781453</v>
      </c>
      <c r="AO1048" s="12">
        <v>1024.0893142332413</v>
      </c>
      <c r="AP1048" s="12"/>
      <c r="AQ1048" s="12">
        <v>3957.3172602846653</v>
      </c>
      <c r="AR1048" s="12">
        <v>5252.25498627181</v>
      </c>
      <c r="BE1048" s="1"/>
      <c r="BF1048" s="1"/>
    </row>
    <row r="1049" spans="35:58" ht="19.5" customHeight="1">
      <c r="AI1049" s="10" t="s">
        <v>248</v>
      </c>
      <c r="AJ1049" s="10" t="s">
        <v>823</v>
      </c>
      <c r="AK1049" s="11" t="s">
        <v>1917</v>
      </c>
      <c r="AL1049" s="11" t="s">
        <v>427</v>
      </c>
      <c r="AM1049" s="12"/>
      <c r="AN1049" s="12">
        <v>44.39049501836547</v>
      </c>
      <c r="AO1049" s="12">
        <v>81.1666358815427</v>
      </c>
      <c r="AP1049" s="12"/>
      <c r="AQ1049" s="12">
        <v>516.5234735766759</v>
      </c>
      <c r="AR1049" s="12">
        <v>642.0806044765841</v>
      </c>
      <c r="BE1049" s="1"/>
      <c r="BF1049" s="1"/>
    </row>
    <row r="1050" spans="35:58" ht="19.5" customHeight="1">
      <c r="AI1050" s="10" t="s">
        <v>250</v>
      </c>
      <c r="AJ1050" s="10" t="s">
        <v>824</v>
      </c>
      <c r="AK1050" s="11" t="s">
        <v>1916</v>
      </c>
      <c r="AL1050" s="11" t="s">
        <v>425</v>
      </c>
      <c r="AM1050" s="12"/>
      <c r="AN1050" s="12"/>
      <c r="AO1050" s="12">
        <v>0.12170824150596878</v>
      </c>
      <c r="AP1050" s="12"/>
      <c r="AQ1050" s="12">
        <v>0.01197603305785124</v>
      </c>
      <c r="AR1050" s="12">
        <v>0.13368427456382</v>
      </c>
      <c r="BE1050" s="1"/>
      <c r="BF1050" s="1"/>
    </row>
    <row r="1051" spans="35:58" ht="19.5" customHeight="1">
      <c r="AI1051" s="10" t="s">
        <v>250</v>
      </c>
      <c r="AJ1051" s="10" t="s">
        <v>825</v>
      </c>
      <c r="AK1051" s="11" t="s">
        <v>1917</v>
      </c>
      <c r="AL1051" s="11" t="s">
        <v>427</v>
      </c>
      <c r="AM1051" s="12"/>
      <c r="AN1051" s="12">
        <v>281.38621363636366</v>
      </c>
      <c r="AO1051" s="12">
        <v>726.9998280991736</v>
      </c>
      <c r="AP1051" s="12"/>
      <c r="AQ1051" s="12">
        <v>2576.1346656795226</v>
      </c>
      <c r="AR1051" s="12">
        <v>3584.52070741506</v>
      </c>
      <c r="BE1051" s="1"/>
      <c r="BF1051" s="1"/>
    </row>
    <row r="1052" spans="35:58" ht="19.5" customHeight="1">
      <c r="AI1052" s="10" t="s">
        <v>250</v>
      </c>
      <c r="AJ1052" s="10" t="s">
        <v>826</v>
      </c>
      <c r="AK1052" s="11" t="s">
        <v>1956</v>
      </c>
      <c r="AL1052" s="11" t="s">
        <v>428</v>
      </c>
      <c r="AM1052" s="12">
        <v>5.93066572543618</v>
      </c>
      <c r="AN1052" s="12">
        <v>101.37949061065197</v>
      </c>
      <c r="AO1052" s="12">
        <v>695.8000860192838</v>
      </c>
      <c r="AP1052" s="12"/>
      <c r="AQ1052" s="12">
        <v>3869.3150877410467</v>
      </c>
      <c r="AR1052" s="12">
        <v>4672.425330096418</v>
      </c>
      <c r="BE1052" s="1"/>
      <c r="BF1052" s="1"/>
    </row>
    <row r="1053" spans="35:58" ht="19.5" customHeight="1">
      <c r="AI1053" s="10" t="s">
        <v>250</v>
      </c>
      <c r="AJ1053" s="10" t="s">
        <v>827</v>
      </c>
      <c r="AK1053" s="11" t="s">
        <v>1852</v>
      </c>
      <c r="AL1053" s="11" t="s">
        <v>429</v>
      </c>
      <c r="AM1053" s="12">
        <v>53.81416893939394</v>
      </c>
      <c r="AN1053" s="12">
        <v>691.9026917814509</v>
      </c>
      <c r="AO1053" s="12">
        <v>753.8586108126722</v>
      </c>
      <c r="AP1053" s="12"/>
      <c r="AQ1053" s="12">
        <v>6327.569950505052</v>
      </c>
      <c r="AR1053" s="12">
        <v>7827.1454220385685</v>
      </c>
      <c r="BE1053" s="1"/>
      <c r="BF1053" s="1"/>
    </row>
    <row r="1054" spans="35:58" ht="19.5" customHeight="1">
      <c r="AI1054" s="10" t="s">
        <v>252</v>
      </c>
      <c r="AJ1054" s="10" t="s">
        <v>828</v>
      </c>
      <c r="AK1054" s="11" t="s">
        <v>1915</v>
      </c>
      <c r="AL1054" s="11" t="s">
        <v>419</v>
      </c>
      <c r="AM1054" s="12"/>
      <c r="AN1054" s="12">
        <v>229.11379545454545</v>
      </c>
      <c r="AO1054" s="12">
        <v>1054.5687169421487</v>
      </c>
      <c r="AP1054" s="12"/>
      <c r="AQ1054" s="12">
        <v>3610.7181522268133</v>
      </c>
      <c r="AR1054" s="12">
        <v>4894.4006646235075</v>
      </c>
      <c r="BE1054" s="1"/>
      <c r="BF1054" s="1"/>
    </row>
    <row r="1055" spans="35:58" ht="19.5" customHeight="1">
      <c r="AI1055" s="10" t="s">
        <v>252</v>
      </c>
      <c r="AJ1055" s="10" t="s">
        <v>829</v>
      </c>
      <c r="AK1055" s="11" t="s">
        <v>1916</v>
      </c>
      <c r="AL1055" s="11" t="s">
        <v>425</v>
      </c>
      <c r="AM1055" s="12">
        <v>9.912825321395776</v>
      </c>
      <c r="AN1055" s="12">
        <v>1520.93317238292</v>
      </c>
      <c r="AO1055" s="12">
        <v>3982.7548169880624</v>
      </c>
      <c r="AP1055" s="12"/>
      <c r="AQ1055" s="12">
        <v>17270.794275987144</v>
      </c>
      <c r="AR1055" s="12">
        <v>22784.39509067952</v>
      </c>
      <c r="BE1055" s="1"/>
      <c r="BF1055" s="1"/>
    </row>
    <row r="1056" spans="35:58" ht="19.5" customHeight="1">
      <c r="AI1056" s="10" t="s">
        <v>252</v>
      </c>
      <c r="AJ1056" s="10" t="s">
        <v>830</v>
      </c>
      <c r="AK1056" s="11" t="s">
        <v>1848</v>
      </c>
      <c r="AL1056" s="11" t="s">
        <v>426</v>
      </c>
      <c r="AM1056" s="12">
        <v>10.606951538108357</v>
      </c>
      <c r="AN1056" s="12">
        <v>1263.7977810835628</v>
      </c>
      <c r="AO1056" s="12">
        <v>2982.537671808999</v>
      </c>
      <c r="AP1056" s="12"/>
      <c r="AQ1056" s="12">
        <v>19270.76549701561</v>
      </c>
      <c r="AR1056" s="12">
        <v>23527.70790144628</v>
      </c>
      <c r="BE1056" s="1"/>
      <c r="BF1056" s="1"/>
    </row>
    <row r="1057" spans="35:58" ht="19.5" customHeight="1">
      <c r="AI1057" s="10" t="s">
        <v>254</v>
      </c>
      <c r="AJ1057" s="10" t="s">
        <v>831</v>
      </c>
      <c r="AK1057" s="11" t="s">
        <v>1852</v>
      </c>
      <c r="AL1057" s="11" t="s">
        <v>429</v>
      </c>
      <c r="AM1057" s="12">
        <v>8.912459641873278</v>
      </c>
      <c r="AN1057" s="12"/>
      <c r="AO1057" s="12">
        <v>66.84542780073461</v>
      </c>
      <c r="AP1057" s="12"/>
      <c r="AQ1057" s="12">
        <v>1588.3321230486686</v>
      </c>
      <c r="AR1057" s="12">
        <v>1664.0900104912764</v>
      </c>
      <c r="BE1057" s="1"/>
      <c r="BF1057" s="1"/>
    </row>
    <row r="1058" spans="35:58" ht="19.5" customHeight="1">
      <c r="AI1058" s="10" t="s">
        <v>254</v>
      </c>
      <c r="AJ1058" s="10" t="s">
        <v>832</v>
      </c>
      <c r="AK1058" s="11" t="s">
        <v>1856</v>
      </c>
      <c r="AL1058" s="11" t="s">
        <v>431</v>
      </c>
      <c r="AM1058" s="12">
        <v>55.76148865932048</v>
      </c>
      <c r="AN1058" s="12"/>
      <c r="AO1058" s="12">
        <v>30.8408419651056</v>
      </c>
      <c r="AP1058" s="12"/>
      <c r="AQ1058" s="12">
        <v>221.36097975206613</v>
      </c>
      <c r="AR1058" s="12">
        <v>307.9633103764922</v>
      </c>
      <c r="BE1058" s="1"/>
      <c r="BF1058" s="1"/>
    </row>
    <row r="1059" spans="35:58" ht="19.5" customHeight="1">
      <c r="AI1059" s="10" t="s">
        <v>256</v>
      </c>
      <c r="AJ1059" s="10" t="s">
        <v>833</v>
      </c>
      <c r="AK1059" s="11" t="s">
        <v>1898</v>
      </c>
      <c r="AL1059" s="11" t="s">
        <v>2110</v>
      </c>
      <c r="AM1059" s="12"/>
      <c r="AN1059" s="12">
        <v>299.7228463269054</v>
      </c>
      <c r="AO1059" s="12">
        <v>909.6698210055096</v>
      </c>
      <c r="AP1059" s="12"/>
      <c r="AQ1059" s="12">
        <v>890.5265446051424</v>
      </c>
      <c r="AR1059" s="12">
        <v>2099.9192119375575</v>
      </c>
      <c r="BE1059" s="1"/>
      <c r="BF1059" s="1"/>
    </row>
    <row r="1060" spans="35:58" ht="19.5" customHeight="1">
      <c r="AI1060" s="10" t="s">
        <v>256</v>
      </c>
      <c r="AJ1060" s="10" t="s">
        <v>834</v>
      </c>
      <c r="AK1060" s="11" t="s">
        <v>1899</v>
      </c>
      <c r="AL1060" s="11" t="s">
        <v>2111</v>
      </c>
      <c r="AM1060" s="12"/>
      <c r="AN1060" s="12">
        <v>1479.5850415289256</v>
      </c>
      <c r="AO1060" s="12">
        <v>3398.8065601928374</v>
      </c>
      <c r="AP1060" s="12"/>
      <c r="AQ1060" s="12">
        <v>9637.743527800734</v>
      </c>
      <c r="AR1060" s="12">
        <v>14516.135129522498</v>
      </c>
      <c r="BE1060" s="1"/>
      <c r="BF1060" s="1"/>
    </row>
    <row r="1061" spans="35:58" ht="19.5" customHeight="1">
      <c r="AI1061" s="10" t="s">
        <v>256</v>
      </c>
      <c r="AJ1061" s="10" t="s">
        <v>835</v>
      </c>
      <c r="AK1061" s="11" t="s">
        <v>1950</v>
      </c>
      <c r="AL1061" s="11" t="s">
        <v>2112</v>
      </c>
      <c r="AM1061" s="12"/>
      <c r="AN1061" s="12">
        <v>6.4126645087236005</v>
      </c>
      <c r="AO1061" s="12">
        <v>4.316150964187328</v>
      </c>
      <c r="AP1061" s="12"/>
      <c r="AQ1061" s="12">
        <v>284.5503173783287</v>
      </c>
      <c r="AR1061" s="12">
        <v>295.27913285123964</v>
      </c>
      <c r="BE1061" s="1"/>
      <c r="BF1061" s="1"/>
    </row>
    <row r="1062" spans="35:58" ht="19.5" customHeight="1">
      <c r="AI1062" s="10" t="s">
        <v>256</v>
      </c>
      <c r="AJ1062" s="10" t="s">
        <v>836</v>
      </c>
      <c r="AK1062" s="11" t="s">
        <v>1946</v>
      </c>
      <c r="AL1062" s="11" t="s">
        <v>2113</v>
      </c>
      <c r="AM1062" s="12"/>
      <c r="AN1062" s="12">
        <v>232.53436278696051</v>
      </c>
      <c r="AO1062" s="12">
        <v>443.3671332874197</v>
      </c>
      <c r="AP1062" s="12"/>
      <c r="AQ1062" s="12">
        <v>4032.287454040404</v>
      </c>
      <c r="AR1062" s="12">
        <v>4708.188950114784</v>
      </c>
      <c r="BE1062" s="1"/>
      <c r="BF1062" s="1"/>
    </row>
    <row r="1063" spans="35:58" ht="19.5" customHeight="1">
      <c r="AI1063" s="10" t="s">
        <v>258</v>
      </c>
      <c r="AJ1063" s="10" t="s">
        <v>837</v>
      </c>
      <c r="AK1063" s="11" t="s">
        <v>1965</v>
      </c>
      <c r="AL1063" s="11" t="s">
        <v>2108</v>
      </c>
      <c r="AM1063" s="12">
        <v>808.4902064049587</v>
      </c>
      <c r="AN1063" s="12">
        <v>1225.9201856290174</v>
      </c>
      <c r="AO1063" s="12">
        <v>1193.7036964876033</v>
      </c>
      <c r="AP1063" s="12"/>
      <c r="AQ1063" s="12">
        <v>801.1587221763085</v>
      </c>
      <c r="AR1063" s="12">
        <v>4029.272810697888</v>
      </c>
      <c r="BE1063" s="1"/>
      <c r="BF1063" s="1"/>
    </row>
    <row r="1064" spans="35:58" ht="19.5" customHeight="1">
      <c r="AI1064" s="10" t="s">
        <v>258</v>
      </c>
      <c r="AJ1064" s="10" t="s">
        <v>838</v>
      </c>
      <c r="AK1064" s="11" t="s">
        <v>1893</v>
      </c>
      <c r="AL1064" s="11" t="s">
        <v>2109</v>
      </c>
      <c r="AM1064" s="12">
        <v>258.64464749770434</v>
      </c>
      <c r="AN1064" s="12">
        <v>966.8422577364555</v>
      </c>
      <c r="AO1064" s="12">
        <v>2781.027148737374</v>
      </c>
      <c r="AP1064" s="12"/>
      <c r="AQ1064" s="12">
        <v>3435.9795483241505</v>
      </c>
      <c r="AR1064" s="12">
        <v>7442.4936022956845</v>
      </c>
      <c r="BE1064" s="1"/>
      <c r="BF1064" s="1"/>
    </row>
    <row r="1065" spans="35:58" ht="19.5" customHeight="1">
      <c r="AI1065" s="10" t="s">
        <v>258</v>
      </c>
      <c r="AJ1065" s="10" t="s">
        <v>839</v>
      </c>
      <c r="AK1065" s="11" t="s">
        <v>1898</v>
      </c>
      <c r="AL1065" s="11" t="s">
        <v>2110</v>
      </c>
      <c r="AM1065" s="12"/>
      <c r="AN1065" s="12"/>
      <c r="AO1065" s="12">
        <v>2.8123773415977964</v>
      </c>
      <c r="AP1065" s="12"/>
      <c r="AQ1065" s="12">
        <v>1.6828760330578514</v>
      </c>
      <c r="AR1065" s="12">
        <v>4.495253374655648</v>
      </c>
      <c r="BE1065" s="1"/>
      <c r="BF1065" s="1"/>
    </row>
    <row r="1066" spans="35:58" ht="19.5" customHeight="1">
      <c r="AI1066" s="10" t="s">
        <v>260</v>
      </c>
      <c r="AJ1066" s="10" t="s">
        <v>840</v>
      </c>
      <c r="AK1066" s="11" t="s">
        <v>1901</v>
      </c>
      <c r="AL1066" s="11" t="s">
        <v>2120</v>
      </c>
      <c r="AM1066" s="12">
        <v>1.2662863865932048</v>
      </c>
      <c r="AN1066" s="12"/>
      <c r="AO1066" s="12">
        <v>47.94133289715335</v>
      </c>
      <c r="AP1066" s="12"/>
      <c r="AQ1066" s="12">
        <v>420.08159462809914</v>
      </c>
      <c r="AR1066" s="12">
        <v>469.2892139118457</v>
      </c>
      <c r="BE1066" s="1"/>
      <c r="BF1066" s="1"/>
    </row>
    <row r="1067" spans="35:58" ht="19.5" customHeight="1">
      <c r="AI1067" s="10" t="s">
        <v>262</v>
      </c>
      <c r="AJ1067" s="10" t="s">
        <v>841</v>
      </c>
      <c r="AK1067" s="11" t="s">
        <v>1898</v>
      </c>
      <c r="AL1067" s="11" t="s">
        <v>2110</v>
      </c>
      <c r="AM1067" s="12"/>
      <c r="AN1067" s="12">
        <v>289.7150694674013</v>
      </c>
      <c r="AO1067" s="12">
        <v>1840.0094837465565</v>
      </c>
      <c r="AP1067" s="12"/>
      <c r="AQ1067" s="12">
        <v>1072.5909387741046</v>
      </c>
      <c r="AR1067" s="12">
        <v>3202.3154919880626</v>
      </c>
      <c r="BE1067" s="1"/>
      <c r="BF1067" s="1"/>
    </row>
    <row r="1068" spans="35:58" ht="19.5" customHeight="1">
      <c r="AI1068" s="10" t="s">
        <v>262</v>
      </c>
      <c r="AJ1068" s="10" t="s">
        <v>842</v>
      </c>
      <c r="AK1068" s="11" t="s">
        <v>1899</v>
      </c>
      <c r="AL1068" s="11" t="s">
        <v>2111</v>
      </c>
      <c r="AM1068" s="12"/>
      <c r="AN1068" s="12">
        <v>85.76631324609734</v>
      </c>
      <c r="AO1068" s="12">
        <v>4165.051799380166</v>
      </c>
      <c r="AP1068" s="12"/>
      <c r="AQ1068" s="12">
        <v>744.9576718778695</v>
      </c>
      <c r="AR1068" s="12">
        <v>4995.775784504133</v>
      </c>
      <c r="BE1068" s="1"/>
      <c r="BF1068" s="1"/>
    </row>
    <row r="1069" spans="35:58" ht="19.5" customHeight="1">
      <c r="AI1069" s="10" t="s">
        <v>264</v>
      </c>
      <c r="AJ1069" s="10" t="s">
        <v>843</v>
      </c>
      <c r="AK1069" s="11" t="s">
        <v>2599</v>
      </c>
      <c r="AL1069" s="11" t="e">
        <v>#N/A</v>
      </c>
      <c r="AM1069" s="12"/>
      <c r="AN1069" s="12"/>
      <c r="AO1069" s="12">
        <v>9.963269054178145E-06</v>
      </c>
      <c r="AP1069" s="12"/>
      <c r="AQ1069" s="12"/>
      <c r="AR1069" s="12">
        <v>9.963269054178145E-06</v>
      </c>
      <c r="BE1069" s="1"/>
      <c r="BF1069" s="1"/>
    </row>
    <row r="1070" spans="35:58" ht="19.5" customHeight="1">
      <c r="AI1070" s="10" t="s">
        <v>264</v>
      </c>
      <c r="AJ1070" s="10" t="s">
        <v>844</v>
      </c>
      <c r="AK1070" s="11" t="s">
        <v>1898</v>
      </c>
      <c r="AL1070" s="11" t="s">
        <v>2110</v>
      </c>
      <c r="AM1070" s="12"/>
      <c r="AN1070" s="12">
        <v>4.095749540863177</v>
      </c>
      <c r="AO1070" s="12">
        <v>162.66630303030303</v>
      </c>
      <c r="AP1070" s="12"/>
      <c r="AQ1070" s="12">
        <v>19.462966804407714</v>
      </c>
      <c r="AR1070" s="12">
        <v>186.22501937557394</v>
      </c>
      <c r="BE1070" s="1"/>
      <c r="BF1070" s="1"/>
    </row>
    <row r="1071" spans="35:58" ht="19.5" customHeight="1">
      <c r="AI1071" s="10" t="s">
        <v>264</v>
      </c>
      <c r="AJ1071" s="10" t="s">
        <v>845</v>
      </c>
      <c r="AK1071" s="11" t="s">
        <v>1899</v>
      </c>
      <c r="AL1071" s="11" t="s">
        <v>2111</v>
      </c>
      <c r="AM1071" s="12">
        <v>439.3381762167126</v>
      </c>
      <c r="AN1071" s="12">
        <v>362.26150895316806</v>
      </c>
      <c r="AO1071" s="12">
        <v>12846.165400321397</v>
      </c>
      <c r="AP1071" s="12"/>
      <c r="AQ1071" s="12">
        <v>3210.343892194674</v>
      </c>
      <c r="AR1071" s="12">
        <v>16858.10897768595</v>
      </c>
      <c r="BE1071" s="1"/>
      <c r="BF1071" s="1"/>
    </row>
    <row r="1072" spans="35:58" ht="19.5" customHeight="1">
      <c r="AI1072" s="10" t="s">
        <v>264</v>
      </c>
      <c r="AJ1072" s="10" t="s">
        <v>846</v>
      </c>
      <c r="AK1072" s="11" t="s">
        <v>1950</v>
      </c>
      <c r="AL1072" s="11" t="s">
        <v>2112</v>
      </c>
      <c r="AM1072" s="12"/>
      <c r="AN1072" s="12">
        <v>157.21482408172633</v>
      </c>
      <c r="AO1072" s="12">
        <v>9851.20014738292</v>
      </c>
      <c r="AP1072" s="12"/>
      <c r="AQ1072" s="12">
        <v>3119.713044444444</v>
      </c>
      <c r="AR1072" s="12">
        <v>13128.128015909091</v>
      </c>
      <c r="BE1072" s="1"/>
      <c r="BF1072" s="1"/>
    </row>
    <row r="1073" spans="35:58" ht="19.5" customHeight="1">
      <c r="AI1073" s="10" t="s">
        <v>266</v>
      </c>
      <c r="AJ1073" s="10" t="s">
        <v>847</v>
      </c>
      <c r="AK1073" s="11" t="s">
        <v>1893</v>
      </c>
      <c r="AL1073" s="11" t="s">
        <v>2109</v>
      </c>
      <c r="AM1073" s="12"/>
      <c r="AN1073" s="12">
        <v>259.84645743801656</v>
      </c>
      <c r="AO1073" s="12">
        <v>743.8713882001837</v>
      </c>
      <c r="AP1073" s="12"/>
      <c r="AQ1073" s="12">
        <v>2897.3301134756657</v>
      </c>
      <c r="AR1073" s="12">
        <v>3901.047959113866</v>
      </c>
      <c r="BE1073" s="1"/>
      <c r="BF1073" s="1"/>
    </row>
    <row r="1074" spans="35:58" ht="19.5" customHeight="1">
      <c r="AI1074" s="10" t="s">
        <v>266</v>
      </c>
      <c r="AJ1074" s="10" t="s">
        <v>848</v>
      </c>
      <c r="AK1074" s="11" t="s">
        <v>1898</v>
      </c>
      <c r="AL1074" s="11" t="s">
        <v>2110</v>
      </c>
      <c r="AM1074" s="12">
        <v>81.51780989439854</v>
      </c>
      <c r="AN1074" s="12">
        <v>980.0809106978879</v>
      </c>
      <c r="AO1074" s="12">
        <v>5304.56578030303</v>
      </c>
      <c r="AP1074" s="12"/>
      <c r="AQ1074" s="12">
        <v>12163.508534205694</v>
      </c>
      <c r="AR1074" s="12">
        <v>18529.673035101012</v>
      </c>
      <c r="BE1074" s="1"/>
      <c r="BF1074" s="1"/>
    </row>
    <row r="1075" spans="35:58" ht="19.5" customHeight="1">
      <c r="AI1075" s="10" t="s">
        <v>268</v>
      </c>
      <c r="AJ1075" s="10" t="s">
        <v>849</v>
      </c>
      <c r="AK1075" s="11" t="s">
        <v>1895</v>
      </c>
      <c r="AL1075" s="11" t="s">
        <v>2107</v>
      </c>
      <c r="AM1075" s="12">
        <v>586.4353218549128</v>
      </c>
      <c r="AN1075" s="12">
        <v>2168.483346717172</v>
      </c>
      <c r="AO1075" s="12">
        <v>2166.1660032598716</v>
      </c>
      <c r="AP1075" s="12"/>
      <c r="AQ1075" s="12">
        <v>1140.4764520890726</v>
      </c>
      <c r="AR1075" s="12">
        <v>6061.561123921028</v>
      </c>
      <c r="BE1075" s="1"/>
      <c r="BF1075" s="1"/>
    </row>
    <row r="1076" spans="35:58" ht="19.5" customHeight="1">
      <c r="AI1076" s="10" t="s">
        <v>268</v>
      </c>
      <c r="AJ1076" s="10" t="s">
        <v>850</v>
      </c>
      <c r="AK1076" s="11" t="s">
        <v>1965</v>
      </c>
      <c r="AL1076" s="11" t="s">
        <v>2108</v>
      </c>
      <c r="AM1076" s="12">
        <v>223.4824016299357</v>
      </c>
      <c r="AN1076" s="12">
        <v>626.7799359274563</v>
      </c>
      <c r="AO1076" s="12">
        <v>1966.0530010560146</v>
      </c>
      <c r="AP1076" s="12"/>
      <c r="AQ1076" s="12">
        <v>121.14744010560148</v>
      </c>
      <c r="AR1076" s="12">
        <v>2937.4627787190084</v>
      </c>
      <c r="BE1076" s="1"/>
      <c r="BF1076" s="1"/>
    </row>
    <row r="1077" spans="35:58" ht="19.5" customHeight="1">
      <c r="AI1077" s="10" t="s">
        <v>268</v>
      </c>
      <c r="AJ1077" s="10" t="s">
        <v>851</v>
      </c>
      <c r="AK1077" s="11" t="s">
        <v>1893</v>
      </c>
      <c r="AL1077" s="11" t="s">
        <v>2109</v>
      </c>
      <c r="AM1077" s="12">
        <v>110.68420346648301</v>
      </c>
      <c r="AN1077" s="12">
        <v>836.5185721763086</v>
      </c>
      <c r="AO1077" s="12">
        <v>1743.7201709825529</v>
      </c>
      <c r="AP1077" s="12"/>
      <c r="AQ1077" s="12">
        <v>1127.4579891414141</v>
      </c>
      <c r="AR1077" s="12">
        <v>3818.3809357667587</v>
      </c>
      <c r="BE1077" s="1"/>
      <c r="BF1077" s="1"/>
    </row>
    <row r="1078" spans="35:58" ht="19.5" customHeight="1">
      <c r="AI1078" s="10" t="s">
        <v>270</v>
      </c>
      <c r="AJ1078" s="10" t="s">
        <v>852</v>
      </c>
      <c r="AK1078" s="11" t="s">
        <v>1965</v>
      </c>
      <c r="AL1078" s="11" t="s">
        <v>2108</v>
      </c>
      <c r="AM1078" s="12"/>
      <c r="AN1078" s="12">
        <v>568.1398560835629</v>
      </c>
      <c r="AO1078" s="12">
        <v>1.7011019283746556E-05</v>
      </c>
      <c r="AP1078" s="12"/>
      <c r="AQ1078" s="12">
        <v>2.345085261707989</v>
      </c>
      <c r="AR1078" s="12">
        <v>570.4849583562901</v>
      </c>
      <c r="BE1078" s="1"/>
      <c r="BF1078" s="1"/>
    </row>
    <row r="1079" spans="35:58" ht="19.5" customHeight="1">
      <c r="AI1079" s="10" t="s">
        <v>272</v>
      </c>
      <c r="AJ1079" s="10" t="s">
        <v>853</v>
      </c>
      <c r="AK1079" s="11" t="s">
        <v>1965</v>
      </c>
      <c r="AL1079" s="11" t="s">
        <v>2108</v>
      </c>
      <c r="AM1079" s="12">
        <v>961.3519463498621</v>
      </c>
      <c r="AN1079" s="12">
        <v>786.8452784894398</v>
      </c>
      <c r="AO1079" s="12">
        <v>3620.864547589532</v>
      </c>
      <c r="AP1079" s="12"/>
      <c r="AQ1079" s="12">
        <v>1522.0130326675849</v>
      </c>
      <c r="AR1079" s="12">
        <v>6891.074805096419</v>
      </c>
      <c r="BE1079" s="1"/>
      <c r="BF1079" s="1"/>
    </row>
    <row r="1080" spans="35:58" ht="19.5" customHeight="1">
      <c r="AI1080" s="10" t="s">
        <v>272</v>
      </c>
      <c r="AJ1080" s="10" t="s">
        <v>854</v>
      </c>
      <c r="AK1080" s="11" t="s">
        <v>1893</v>
      </c>
      <c r="AL1080" s="11" t="s">
        <v>2109</v>
      </c>
      <c r="AM1080" s="12">
        <v>52.147204361799815</v>
      </c>
      <c r="AN1080" s="12"/>
      <c r="AO1080" s="12">
        <v>51.67555980257116</v>
      </c>
      <c r="AP1080" s="12"/>
      <c r="AQ1080" s="12">
        <v>88.1229670798898</v>
      </c>
      <c r="AR1080" s="12">
        <v>191.94573124426077</v>
      </c>
      <c r="BE1080" s="1"/>
      <c r="BF1080" s="1"/>
    </row>
    <row r="1081" spans="35:58" ht="19.5" customHeight="1">
      <c r="AI1081" s="10" t="s">
        <v>272</v>
      </c>
      <c r="AJ1081" s="10" t="s">
        <v>855</v>
      </c>
      <c r="AK1081" s="11" t="s">
        <v>1898</v>
      </c>
      <c r="AL1081" s="11" t="s">
        <v>2110</v>
      </c>
      <c r="AM1081" s="12">
        <v>126.70210704775023</v>
      </c>
      <c r="AN1081" s="12">
        <v>653.5463303948576</v>
      </c>
      <c r="AO1081" s="12">
        <v>4447.280456841138</v>
      </c>
      <c r="AP1081" s="12"/>
      <c r="AQ1081" s="12">
        <v>2218.9745160009184</v>
      </c>
      <c r="AR1081" s="12">
        <v>7446.503410284664</v>
      </c>
      <c r="BE1081" s="1"/>
      <c r="BF1081" s="1"/>
    </row>
    <row r="1082" spans="35:58" ht="19.5" customHeight="1">
      <c r="AI1082" s="10" t="s">
        <v>274</v>
      </c>
      <c r="AJ1082" s="10" t="s">
        <v>856</v>
      </c>
      <c r="AK1082" s="11" t="s">
        <v>1895</v>
      </c>
      <c r="AL1082" s="11" t="s">
        <v>2107</v>
      </c>
      <c r="AM1082" s="12">
        <v>12.357579499540861</v>
      </c>
      <c r="AN1082" s="12">
        <v>419.21591822773183</v>
      </c>
      <c r="AO1082" s="12">
        <v>643.1290179292929</v>
      </c>
      <c r="AP1082" s="12"/>
      <c r="AQ1082" s="12">
        <v>4184.856996235078</v>
      </c>
      <c r="AR1082" s="12">
        <v>5259.559511891644</v>
      </c>
      <c r="BE1082" s="1"/>
      <c r="BF1082" s="1"/>
    </row>
    <row r="1083" spans="35:58" ht="19.5" customHeight="1">
      <c r="AI1083" s="10" t="s">
        <v>274</v>
      </c>
      <c r="AJ1083" s="10" t="s">
        <v>857</v>
      </c>
      <c r="AK1083" s="11" t="s">
        <v>1893</v>
      </c>
      <c r="AL1083" s="11" t="s">
        <v>2109</v>
      </c>
      <c r="AM1083" s="12">
        <v>59.19551480716253</v>
      </c>
      <c r="AN1083" s="12">
        <v>1580.1761399449038</v>
      </c>
      <c r="AO1083" s="12">
        <v>1736.8504338613407</v>
      </c>
      <c r="AP1083" s="12"/>
      <c r="AQ1083" s="12">
        <v>12592.993486271807</v>
      </c>
      <c r="AR1083" s="12">
        <v>15969.215574885215</v>
      </c>
      <c r="BE1083" s="1"/>
      <c r="BF1083" s="1"/>
    </row>
    <row r="1084" spans="35:58" ht="19.5" customHeight="1">
      <c r="AI1084" s="10" t="s">
        <v>274</v>
      </c>
      <c r="AJ1084" s="10" t="s">
        <v>858</v>
      </c>
      <c r="AK1084" s="11" t="s">
        <v>1898</v>
      </c>
      <c r="AL1084" s="11" t="s">
        <v>2110</v>
      </c>
      <c r="AM1084" s="12"/>
      <c r="AN1084" s="12"/>
      <c r="AO1084" s="12">
        <v>1.7866668273645545</v>
      </c>
      <c r="AP1084" s="12"/>
      <c r="AQ1084" s="12">
        <v>28.765420385674933</v>
      </c>
      <c r="AR1084" s="12">
        <v>30.55208721303949</v>
      </c>
      <c r="BE1084" s="1"/>
      <c r="BF1084" s="1"/>
    </row>
    <row r="1085" spans="35:58" ht="19.5" customHeight="1">
      <c r="AI1085" s="10" t="s">
        <v>274</v>
      </c>
      <c r="AJ1085" s="10" t="s">
        <v>859</v>
      </c>
      <c r="AK1085" s="11" t="s">
        <v>1899</v>
      </c>
      <c r="AL1085" s="11" t="s">
        <v>2111</v>
      </c>
      <c r="AM1085" s="12"/>
      <c r="AN1085" s="12">
        <v>126.99920369605142</v>
      </c>
      <c r="AO1085" s="12">
        <v>186.879701446281</v>
      </c>
      <c r="AP1085" s="12"/>
      <c r="AQ1085" s="12">
        <v>821.3095997474747</v>
      </c>
      <c r="AR1085" s="12">
        <v>1135.188504889807</v>
      </c>
      <c r="BE1085" s="1"/>
      <c r="BF1085" s="1"/>
    </row>
    <row r="1086" spans="35:58" ht="19.5" customHeight="1">
      <c r="AI1086" s="10" t="s">
        <v>276</v>
      </c>
      <c r="AJ1086" s="10" t="s">
        <v>860</v>
      </c>
      <c r="AK1086" s="11" t="s">
        <v>1896</v>
      </c>
      <c r="AL1086" s="11" t="s">
        <v>2117</v>
      </c>
      <c r="AM1086" s="12"/>
      <c r="AN1086" s="12">
        <v>48.127411639118456</v>
      </c>
      <c r="AO1086" s="12">
        <v>608.4206127410469</v>
      </c>
      <c r="AP1086" s="12"/>
      <c r="AQ1086" s="12">
        <v>2157.7614371900827</v>
      </c>
      <c r="AR1086" s="12">
        <v>2814.309461570248</v>
      </c>
      <c r="BE1086" s="1"/>
      <c r="BF1086" s="1"/>
    </row>
    <row r="1087" spans="35:58" ht="19.5" customHeight="1">
      <c r="AI1087" s="10" t="s">
        <v>276</v>
      </c>
      <c r="AJ1087" s="10" t="s">
        <v>861</v>
      </c>
      <c r="AK1087" s="11" t="s">
        <v>1945</v>
      </c>
      <c r="AL1087" s="11" t="s">
        <v>2118</v>
      </c>
      <c r="AM1087" s="12">
        <v>2.8212438016528925</v>
      </c>
      <c r="AN1087" s="12"/>
      <c r="AO1087" s="12">
        <v>103.20249311294765</v>
      </c>
      <c r="AP1087" s="12"/>
      <c r="AQ1087" s="12">
        <v>159.67625773645545</v>
      </c>
      <c r="AR1087" s="12">
        <v>265.699994651056</v>
      </c>
      <c r="BE1087" s="1"/>
      <c r="BF1087" s="1"/>
    </row>
    <row r="1088" spans="35:58" ht="19.5" customHeight="1">
      <c r="AI1088" s="10" t="s">
        <v>276</v>
      </c>
      <c r="AJ1088" s="10" t="s">
        <v>862</v>
      </c>
      <c r="AK1088" s="11" t="s">
        <v>1902</v>
      </c>
      <c r="AL1088" s="11" t="s">
        <v>2119</v>
      </c>
      <c r="AM1088" s="12"/>
      <c r="AN1088" s="12">
        <v>265.6951646694215</v>
      </c>
      <c r="AO1088" s="12">
        <v>2113.0819871900826</v>
      </c>
      <c r="AP1088" s="12"/>
      <c r="AQ1088" s="12">
        <v>8428.5878119146</v>
      </c>
      <c r="AR1088" s="12">
        <v>10807.364963774104</v>
      </c>
      <c r="BE1088" s="1"/>
      <c r="BF1088" s="1"/>
    </row>
    <row r="1089" spans="35:58" ht="19.5" customHeight="1">
      <c r="AI1089" s="10" t="s">
        <v>276</v>
      </c>
      <c r="AJ1089" s="10" t="s">
        <v>863</v>
      </c>
      <c r="AK1089" s="11" t="s">
        <v>1901</v>
      </c>
      <c r="AL1089" s="11" t="s">
        <v>2120</v>
      </c>
      <c r="AM1089" s="12">
        <v>7.211804361799816</v>
      </c>
      <c r="AN1089" s="12">
        <v>719.4236324839303</v>
      </c>
      <c r="AO1089" s="12">
        <v>3409.457694788797</v>
      </c>
      <c r="AP1089" s="12"/>
      <c r="AQ1089" s="12">
        <v>11495.443194674013</v>
      </c>
      <c r="AR1089" s="12">
        <v>15631.536326308542</v>
      </c>
      <c r="BE1089" s="1"/>
      <c r="BF1089" s="1"/>
    </row>
    <row r="1090" spans="35:58" ht="19.5" customHeight="1">
      <c r="AI1090" s="10" t="s">
        <v>278</v>
      </c>
      <c r="AJ1090" s="10" t="s">
        <v>864</v>
      </c>
      <c r="AK1090" s="11" t="s">
        <v>1898</v>
      </c>
      <c r="AL1090" s="11" t="s">
        <v>2110</v>
      </c>
      <c r="AM1090" s="12"/>
      <c r="AN1090" s="12">
        <v>52.119167653810834</v>
      </c>
      <c r="AO1090" s="12">
        <v>588.0012440082644</v>
      </c>
      <c r="AP1090" s="12"/>
      <c r="AQ1090" s="12">
        <v>926.2396082874196</v>
      </c>
      <c r="AR1090" s="12">
        <v>1566.360019949495</v>
      </c>
      <c r="BE1090" s="1"/>
      <c r="BF1090" s="1"/>
    </row>
    <row r="1091" spans="35:58" ht="19.5" customHeight="1">
      <c r="AI1091" s="10" t="s">
        <v>278</v>
      </c>
      <c r="AJ1091" s="10" t="s">
        <v>865</v>
      </c>
      <c r="AK1091" s="11" t="s">
        <v>1899</v>
      </c>
      <c r="AL1091" s="11" t="s">
        <v>2111</v>
      </c>
      <c r="AM1091" s="12"/>
      <c r="AN1091" s="12">
        <v>358.62481512855834</v>
      </c>
      <c r="AO1091" s="12">
        <v>3229.0293002066114</v>
      </c>
      <c r="AP1091" s="12"/>
      <c r="AQ1091" s="12">
        <v>5278.615995936639</v>
      </c>
      <c r="AR1091" s="12">
        <v>8866.27011127181</v>
      </c>
      <c r="BE1091" s="1"/>
      <c r="BF1091" s="1"/>
    </row>
    <row r="1092" spans="35:58" ht="19.5" customHeight="1">
      <c r="AI1092" s="10" t="s">
        <v>278</v>
      </c>
      <c r="AJ1092" s="10" t="s">
        <v>866</v>
      </c>
      <c r="AK1092" s="11" t="s">
        <v>1950</v>
      </c>
      <c r="AL1092" s="11" t="s">
        <v>2112</v>
      </c>
      <c r="AM1092" s="12"/>
      <c r="AN1092" s="12">
        <v>348.7952272038567</v>
      </c>
      <c r="AO1092" s="12">
        <v>913.1391946969696</v>
      </c>
      <c r="AP1092" s="12"/>
      <c r="AQ1092" s="12">
        <v>3927.059059504132</v>
      </c>
      <c r="AR1092" s="12">
        <v>5188.993481404958</v>
      </c>
      <c r="BE1092" s="1"/>
      <c r="BF1092" s="1"/>
    </row>
    <row r="1093" spans="35:58" ht="19.5" customHeight="1">
      <c r="AI1093" s="10" t="s">
        <v>280</v>
      </c>
      <c r="AJ1093" s="10" t="s">
        <v>867</v>
      </c>
      <c r="AK1093" s="11" t="s">
        <v>1898</v>
      </c>
      <c r="AL1093" s="11" t="s">
        <v>2110</v>
      </c>
      <c r="AM1093" s="12">
        <v>13.928066551882461</v>
      </c>
      <c r="AN1093" s="12">
        <v>631.721628191001</v>
      </c>
      <c r="AO1093" s="12">
        <v>554.6886045454545</v>
      </c>
      <c r="AP1093" s="12"/>
      <c r="AQ1093" s="12">
        <v>496.78316751606974</v>
      </c>
      <c r="AR1093" s="12">
        <v>1697.1214668044076</v>
      </c>
      <c r="BE1093" s="1"/>
      <c r="BF1093" s="1"/>
    </row>
    <row r="1094" spans="35:58" ht="19.5" customHeight="1">
      <c r="AI1094" s="10" t="s">
        <v>282</v>
      </c>
      <c r="AJ1094" s="10" t="s">
        <v>868</v>
      </c>
      <c r="AK1094" s="11" t="s">
        <v>1895</v>
      </c>
      <c r="AL1094" s="11" t="s">
        <v>2107</v>
      </c>
      <c r="AM1094" s="12"/>
      <c r="AN1094" s="12">
        <v>165.33320668044078</v>
      </c>
      <c r="AO1094" s="12">
        <v>387.99777832874196</v>
      </c>
      <c r="AP1094" s="12"/>
      <c r="AQ1094" s="12">
        <v>1755.3818229109274</v>
      </c>
      <c r="AR1094" s="12">
        <v>2308.71280792011</v>
      </c>
      <c r="BE1094" s="1"/>
      <c r="BF1094" s="1"/>
    </row>
    <row r="1095" spans="35:58" ht="19.5" customHeight="1">
      <c r="AI1095" s="10" t="s">
        <v>282</v>
      </c>
      <c r="AJ1095" s="10" t="s">
        <v>869</v>
      </c>
      <c r="AK1095" s="11" t="s">
        <v>1893</v>
      </c>
      <c r="AL1095" s="11" t="s">
        <v>2109</v>
      </c>
      <c r="AM1095" s="12"/>
      <c r="AN1095" s="12">
        <v>478.89485397153356</v>
      </c>
      <c r="AO1095" s="12">
        <v>620.6238700183654</v>
      </c>
      <c r="AP1095" s="12"/>
      <c r="AQ1095" s="12">
        <v>3854.6081857208446</v>
      </c>
      <c r="AR1095" s="12">
        <v>4954.126909710743</v>
      </c>
      <c r="BE1095" s="1"/>
      <c r="BF1095" s="1"/>
    </row>
    <row r="1096" spans="35:58" ht="19.5" customHeight="1">
      <c r="AI1096" s="10" t="s">
        <v>282</v>
      </c>
      <c r="AJ1096" s="10" t="s">
        <v>870</v>
      </c>
      <c r="AK1096" s="11" t="s">
        <v>1899</v>
      </c>
      <c r="AL1096" s="11" t="s">
        <v>2111</v>
      </c>
      <c r="AM1096" s="12"/>
      <c r="AN1096" s="12">
        <v>89.8798551882461</v>
      </c>
      <c r="AO1096" s="12">
        <v>127.5027492653811</v>
      </c>
      <c r="AP1096" s="12"/>
      <c r="AQ1096" s="12">
        <v>2711.246089416896</v>
      </c>
      <c r="AR1096" s="12">
        <v>2928.6286938705234</v>
      </c>
      <c r="BE1096" s="1"/>
      <c r="BF1096" s="1"/>
    </row>
    <row r="1097" spans="35:58" ht="19.5" customHeight="1">
      <c r="AI1097" s="10" t="s">
        <v>282</v>
      </c>
      <c r="AJ1097" s="10" t="s">
        <v>871</v>
      </c>
      <c r="AK1097" s="11" t="s">
        <v>1946</v>
      </c>
      <c r="AL1097" s="11" t="s">
        <v>2113</v>
      </c>
      <c r="AM1097" s="12"/>
      <c r="AN1097" s="12"/>
      <c r="AO1097" s="12">
        <v>55.022879407713496</v>
      </c>
      <c r="AP1097" s="12"/>
      <c r="AQ1097" s="12">
        <v>319.42064253902663</v>
      </c>
      <c r="AR1097" s="12">
        <v>374.44352194674013</v>
      </c>
      <c r="BE1097" s="1"/>
      <c r="BF1097" s="1"/>
    </row>
    <row r="1098" spans="35:58" ht="19.5" customHeight="1">
      <c r="AI1098" s="10" t="s">
        <v>282</v>
      </c>
      <c r="AJ1098" s="10" t="s">
        <v>872</v>
      </c>
      <c r="AK1098" s="11" t="s">
        <v>1896</v>
      </c>
      <c r="AL1098" s="11" t="s">
        <v>2117</v>
      </c>
      <c r="AM1098" s="12"/>
      <c r="AN1098" s="12">
        <v>120.03677580348943</v>
      </c>
      <c r="AO1098" s="12">
        <v>543.5394060606061</v>
      </c>
      <c r="AP1098" s="12"/>
      <c r="AQ1098" s="12">
        <v>2310.3186446280993</v>
      </c>
      <c r="AR1098" s="12">
        <v>2973.8948264921946</v>
      </c>
      <c r="BE1098" s="1"/>
      <c r="BF1098" s="1"/>
    </row>
    <row r="1099" spans="35:58" ht="19.5" customHeight="1">
      <c r="AI1099" s="10" t="s">
        <v>282</v>
      </c>
      <c r="AJ1099" s="10" t="s">
        <v>873</v>
      </c>
      <c r="AK1099" s="11" t="s">
        <v>1901</v>
      </c>
      <c r="AL1099" s="11" t="s">
        <v>2120</v>
      </c>
      <c r="AM1099" s="12">
        <v>6.985536524334252</v>
      </c>
      <c r="AN1099" s="12">
        <v>468.34793246097337</v>
      </c>
      <c r="AO1099" s="12">
        <v>3654.6827284435262</v>
      </c>
      <c r="AP1099" s="12"/>
      <c r="AQ1099" s="12">
        <v>8159.172721900826</v>
      </c>
      <c r="AR1099" s="12">
        <v>12289.18891932966</v>
      </c>
      <c r="BE1099" s="1"/>
      <c r="BF1099" s="1"/>
    </row>
    <row r="1100" spans="35:58" ht="19.5" customHeight="1">
      <c r="AI1100" s="10" t="s">
        <v>284</v>
      </c>
      <c r="AJ1100" s="10" t="s">
        <v>874</v>
      </c>
      <c r="AK1100" s="11" t="s">
        <v>1893</v>
      </c>
      <c r="AL1100" s="11" t="s">
        <v>2109</v>
      </c>
      <c r="AM1100" s="12"/>
      <c r="AN1100" s="12">
        <v>28.267209228650138</v>
      </c>
      <c r="AO1100" s="12">
        <v>111.92116402662994</v>
      </c>
      <c r="AP1100" s="12"/>
      <c r="AQ1100" s="12">
        <v>896.1388608126722</v>
      </c>
      <c r="AR1100" s="12">
        <v>1036.3272340679523</v>
      </c>
      <c r="BE1100" s="1"/>
      <c r="BF1100" s="1"/>
    </row>
    <row r="1101" spans="35:58" ht="19.5" customHeight="1">
      <c r="AI1101" s="10" t="s">
        <v>286</v>
      </c>
      <c r="AJ1101" s="10" t="s">
        <v>875</v>
      </c>
      <c r="AK1101" s="11" t="s">
        <v>1929</v>
      </c>
      <c r="AL1101" s="11" t="s">
        <v>450</v>
      </c>
      <c r="AM1101" s="12">
        <v>6.934306152433425</v>
      </c>
      <c r="AN1101" s="12">
        <v>134.14600945821854</v>
      </c>
      <c r="AO1101" s="12">
        <v>304.70669132231404</v>
      </c>
      <c r="AP1101" s="12">
        <v>0.0002097107438016529</v>
      </c>
      <c r="AQ1101" s="12">
        <v>5437.214551216713</v>
      </c>
      <c r="AR1101" s="12">
        <v>5883.001767860423</v>
      </c>
      <c r="BE1101" s="1"/>
      <c r="BF1101" s="1"/>
    </row>
    <row r="1102" spans="35:58" ht="19.5" customHeight="1">
      <c r="AI1102" s="10" t="s">
        <v>286</v>
      </c>
      <c r="AJ1102" s="10" t="s">
        <v>876</v>
      </c>
      <c r="AK1102" s="11" t="s">
        <v>1925</v>
      </c>
      <c r="AL1102" s="11" t="s">
        <v>451</v>
      </c>
      <c r="AM1102" s="12"/>
      <c r="AN1102" s="12">
        <v>316.6996998163453</v>
      </c>
      <c r="AO1102" s="12">
        <v>420.38452750229567</v>
      </c>
      <c r="AP1102" s="12"/>
      <c r="AQ1102" s="12">
        <v>8482.534102846648</v>
      </c>
      <c r="AR1102" s="12">
        <v>9219.618330165289</v>
      </c>
      <c r="BE1102" s="1"/>
      <c r="BF1102" s="1"/>
    </row>
    <row r="1103" spans="35:58" ht="19.5" customHeight="1">
      <c r="AI1103" s="10" t="s">
        <v>286</v>
      </c>
      <c r="AJ1103" s="10" t="s">
        <v>877</v>
      </c>
      <c r="AK1103" s="11" t="s">
        <v>1930</v>
      </c>
      <c r="AL1103" s="11" t="s">
        <v>452</v>
      </c>
      <c r="AM1103" s="12"/>
      <c r="AN1103" s="12">
        <v>58.17927754820937</v>
      </c>
      <c r="AO1103" s="12">
        <v>270.9492712350781</v>
      </c>
      <c r="AP1103" s="12"/>
      <c r="AQ1103" s="12">
        <v>1473.1518846418733</v>
      </c>
      <c r="AR1103" s="12">
        <v>1802.2804334251607</v>
      </c>
      <c r="BE1103" s="1"/>
      <c r="BF1103" s="1"/>
    </row>
    <row r="1104" spans="35:58" ht="19.5" customHeight="1">
      <c r="AI1104" s="10" t="s">
        <v>288</v>
      </c>
      <c r="AJ1104" s="10" t="s">
        <v>878</v>
      </c>
      <c r="AK1104" s="11" t="s">
        <v>1855</v>
      </c>
      <c r="AL1104" s="11" t="s">
        <v>421</v>
      </c>
      <c r="AM1104" s="12">
        <v>5.579615977961432</v>
      </c>
      <c r="AN1104" s="12">
        <v>1529.3657185032139</v>
      </c>
      <c r="AO1104" s="12">
        <v>2918.706173875115</v>
      </c>
      <c r="AP1104" s="12">
        <v>188.8966484848485</v>
      </c>
      <c r="AQ1104" s="12">
        <v>9045.645785697889</v>
      </c>
      <c r="AR1104" s="12">
        <v>13688.193942539026</v>
      </c>
      <c r="BE1104" s="1"/>
      <c r="BF1104" s="1"/>
    </row>
    <row r="1105" spans="35:58" ht="19.5" customHeight="1">
      <c r="AI1105" s="10" t="s">
        <v>288</v>
      </c>
      <c r="AJ1105" s="10" t="s">
        <v>1993</v>
      </c>
      <c r="AK1105" s="11" t="s">
        <v>1925</v>
      </c>
      <c r="AL1105" s="11" t="s">
        <v>451</v>
      </c>
      <c r="AM1105" s="12"/>
      <c r="AN1105" s="12"/>
      <c r="AO1105" s="12">
        <v>139.88357757116623</v>
      </c>
      <c r="AP1105" s="12"/>
      <c r="AQ1105" s="12">
        <v>458.12158544536265</v>
      </c>
      <c r="AR1105" s="12">
        <v>598.0051630165289</v>
      </c>
      <c r="BE1105" s="1"/>
      <c r="BF1105" s="1"/>
    </row>
    <row r="1106" spans="35:58" ht="19.5" customHeight="1">
      <c r="AI1106" s="10" t="s">
        <v>288</v>
      </c>
      <c r="AJ1106" s="10" t="s">
        <v>1994</v>
      </c>
      <c r="AK1106" s="11" t="s">
        <v>1930</v>
      </c>
      <c r="AL1106" s="11" t="s">
        <v>452</v>
      </c>
      <c r="AM1106" s="12"/>
      <c r="AN1106" s="12">
        <v>9.161134802571166</v>
      </c>
      <c r="AO1106" s="12">
        <v>37.37038326446281</v>
      </c>
      <c r="AP1106" s="12"/>
      <c r="AQ1106" s="12">
        <v>437.81631974288337</v>
      </c>
      <c r="AR1106" s="12">
        <v>484.34783780991734</v>
      </c>
      <c r="BE1106" s="1"/>
      <c r="BF1106" s="1"/>
    </row>
    <row r="1107" spans="35:58" ht="19.5" customHeight="1">
      <c r="AI1107" s="10" t="s">
        <v>288</v>
      </c>
      <c r="AJ1107" s="10" t="s">
        <v>1995</v>
      </c>
      <c r="AK1107" s="11" t="s">
        <v>1858</v>
      </c>
      <c r="AL1107" s="11" t="s">
        <v>457</v>
      </c>
      <c r="AM1107" s="12"/>
      <c r="AN1107" s="12">
        <v>38.0898778466483</v>
      </c>
      <c r="AO1107" s="12">
        <v>241.06022403581267</v>
      </c>
      <c r="AP1107" s="12"/>
      <c r="AQ1107" s="12">
        <v>433.6419546602388</v>
      </c>
      <c r="AR1107" s="12">
        <v>712.7920565426998</v>
      </c>
      <c r="BE1107" s="1"/>
      <c r="BF1107" s="1"/>
    </row>
    <row r="1108" spans="35:58" ht="19.5" customHeight="1">
      <c r="AI1108" s="10" t="s">
        <v>290</v>
      </c>
      <c r="AJ1108" s="10" t="s">
        <v>1996</v>
      </c>
      <c r="AK1108" s="11" t="s">
        <v>1855</v>
      </c>
      <c r="AL1108" s="11" t="s">
        <v>421</v>
      </c>
      <c r="AM1108" s="12"/>
      <c r="AN1108" s="12">
        <v>144.06240778236918</v>
      </c>
      <c r="AO1108" s="12">
        <v>15.574992791551884</v>
      </c>
      <c r="AP1108" s="12">
        <v>33.17001331496786</v>
      </c>
      <c r="AQ1108" s="12">
        <v>2358.571138452709</v>
      </c>
      <c r="AR1108" s="12">
        <v>2551.3785523415977</v>
      </c>
      <c r="BE1108" s="1"/>
      <c r="BF1108" s="1"/>
    </row>
    <row r="1109" spans="35:58" ht="19.5" customHeight="1">
      <c r="AI1109" s="10" t="s">
        <v>290</v>
      </c>
      <c r="AJ1109" s="10" t="s">
        <v>1997</v>
      </c>
      <c r="AK1109" s="11" t="s">
        <v>1925</v>
      </c>
      <c r="AL1109" s="11" t="s">
        <v>451</v>
      </c>
      <c r="AM1109" s="12"/>
      <c r="AN1109" s="12">
        <v>133.60846058310375</v>
      </c>
      <c r="AO1109" s="12">
        <v>133.18221698806246</v>
      </c>
      <c r="AP1109" s="12">
        <v>53.35800438475666</v>
      </c>
      <c r="AQ1109" s="12">
        <v>5437.899245936639</v>
      </c>
      <c r="AR1109" s="12">
        <v>5758.047927892562</v>
      </c>
      <c r="BE1109" s="1"/>
      <c r="BF1109" s="1"/>
    </row>
    <row r="1110" spans="35:58" ht="19.5" customHeight="1">
      <c r="AI1110" s="10" t="s">
        <v>292</v>
      </c>
      <c r="AJ1110" s="10" t="s">
        <v>1998</v>
      </c>
      <c r="AK1110" s="11" t="s">
        <v>1858</v>
      </c>
      <c r="AL1110" s="11" t="s">
        <v>457</v>
      </c>
      <c r="AM1110" s="12">
        <v>44.041514393939394</v>
      </c>
      <c r="AN1110" s="12">
        <v>153.38515695592287</v>
      </c>
      <c r="AO1110" s="12">
        <v>146.007554476584</v>
      </c>
      <c r="AP1110" s="12"/>
      <c r="AQ1110" s="12">
        <v>676.4265039026631</v>
      </c>
      <c r="AR1110" s="12">
        <v>1019.8607297291094</v>
      </c>
      <c r="BE1110" s="1"/>
      <c r="BF1110" s="1"/>
    </row>
    <row r="1111" spans="35:58" ht="19.5" customHeight="1">
      <c r="AI1111" s="10" t="s">
        <v>294</v>
      </c>
      <c r="AJ1111" s="10" t="s">
        <v>1999</v>
      </c>
      <c r="AK1111" s="11" t="s">
        <v>1865</v>
      </c>
      <c r="AL1111" s="11" t="s">
        <v>448</v>
      </c>
      <c r="AM1111" s="12"/>
      <c r="AN1111" s="12"/>
      <c r="AO1111" s="12">
        <v>0.18081347566574837</v>
      </c>
      <c r="AP1111" s="12"/>
      <c r="AQ1111" s="12"/>
      <c r="AR1111" s="12">
        <v>0.18081347566574837</v>
      </c>
      <c r="BE1111" s="1"/>
      <c r="BF1111" s="1"/>
    </row>
    <row r="1112" spans="35:58" ht="19.5" customHeight="1">
      <c r="AI1112" s="10" t="s">
        <v>294</v>
      </c>
      <c r="AJ1112" s="10" t="s">
        <v>2000</v>
      </c>
      <c r="AK1112" s="11" t="s">
        <v>1931</v>
      </c>
      <c r="AL1112" s="11" t="s">
        <v>449</v>
      </c>
      <c r="AM1112" s="12"/>
      <c r="AN1112" s="12">
        <v>27.636322956841138</v>
      </c>
      <c r="AO1112" s="12">
        <v>940.0377548209367</v>
      </c>
      <c r="AP1112" s="12">
        <v>1.2488908402203855</v>
      </c>
      <c r="AQ1112" s="12">
        <v>5908.10329077135</v>
      </c>
      <c r="AR1112" s="12">
        <v>6877.026259389348</v>
      </c>
      <c r="BE1112" s="1"/>
      <c r="BF1112" s="1"/>
    </row>
    <row r="1113" spans="35:58" ht="19.5" customHeight="1">
      <c r="AI1113" s="10" t="s">
        <v>294</v>
      </c>
      <c r="AJ1113" s="10" t="s">
        <v>2001</v>
      </c>
      <c r="AK1113" s="11" t="s">
        <v>1929</v>
      </c>
      <c r="AL1113" s="11" t="s">
        <v>450</v>
      </c>
      <c r="AM1113" s="12"/>
      <c r="AN1113" s="12">
        <v>15.249642906336087</v>
      </c>
      <c r="AO1113" s="12">
        <v>49.64598122130394</v>
      </c>
      <c r="AP1113" s="12"/>
      <c r="AQ1113" s="12">
        <v>736.4367419421487</v>
      </c>
      <c r="AR1113" s="12">
        <v>801.3323660697888</v>
      </c>
      <c r="BE1113" s="1"/>
      <c r="BF1113" s="1"/>
    </row>
    <row r="1114" spans="35:58" ht="19.5" customHeight="1">
      <c r="AI1114" s="10" t="s">
        <v>294</v>
      </c>
      <c r="AJ1114" s="10" t="s">
        <v>2002</v>
      </c>
      <c r="AK1114" s="11" t="s">
        <v>1930</v>
      </c>
      <c r="AL1114" s="11" t="s">
        <v>452</v>
      </c>
      <c r="AM1114" s="12"/>
      <c r="AN1114" s="12">
        <v>58.25186877869606</v>
      </c>
      <c r="AO1114" s="12">
        <v>654.3904413223141</v>
      </c>
      <c r="AP1114" s="12"/>
      <c r="AQ1114" s="12">
        <v>4553.444679614325</v>
      </c>
      <c r="AR1114" s="12">
        <v>5266.086989715335</v>
      </c>
      <c r="BE1114" s="1"/>
      <c r="BF1114" s="1"/>
    </row>
    <row r="1115" spans="35:58" ht="19.5" customHeight="1">
      <c r="AI1115" s="10" t="s">
        <v>294</v>
      </c>
      <c r="AJ1115" s="10" t="s">
        <v>2003</v>
      </c>
      <c r="AK1115" s="11" t="s">
        <v>1973</v>
      </c>
      <c r="AL1115" s="11" t="s">
        <v>453</v>
      </c>
      <c r="AM1115" s="12"/>
      <c r="AN1115" s="12"/>
      <c r="AO1115" s="12">
        <v>0.10218530762167126</v>
      </c>
      <c r="AP1115" s="12"/>
      <c r="AQ1115" s="12"/>
      <c r="AR1115" s="12">
        <v>0.10218530762167126</v>
      </c>
      <c r="BE1115" s="1"/>
      <c r="BF1115" s="1"/>
    </row>
    <row r="1116" spans="35:58" ht="19.5" customHeight="1">
      <c r="AI1116" s="10" t="s">
        <v>296</v>
      </c>
      <c r="AJ1116" s="10" t="s">
        <v>2004</v>
      </c>
      <c r="AK1116" s="11" t="s">
        <v>1855</v>
      </c>
      <c r="AL1116" s="11" t="s">
        <v>421</v>
      </c>
      <c r="AM1116" s="12"/>
      <c r="AN1116" s="12"/>
      <c r="AO1116" s="12">
        <v>0.2684120064279155</v>
      </c>
      <c r="AP1116" s="12"/>
      <c r="AQ1116" s="12">
        <v>28.909358815426994</v>
      </c>
      <c r="AR1116" s="12">
        <v>29.17777082185491</v>
      </c>
      <c r="BE1116" s="1"/>
      <c r="BF1116" s="1"/>
    </row>
    <row r="1117" spans="35:58" ht="19.5" customHeight="1">
      <c r="AI1117" s="10" t="s">
        <v>296</v>
      </c>
      <c r="AJ1117" s="10" t="s">
        <v>2005</v>
      </c>
      <c r="AK1117" s="11" t="s">
        <v>1930</v>
      </c>
      <c r="AL1117" s="11" t="s">
        <v>452</v>
      </c>
      <c r="AM1117" s="12"/>
      <c r="AN1117" s="12">
        <v>119.40117130394857</v>
      </c>
      <c r="AO1117" s="12">
        <v>449.20870215794304</v>
      </c>
      <c r="AP1117" s="12"/>
      <c r="AQ1117" s="12">
        <v>4152.7495881772265</v>
      </c>
      <c r="AR1117" s="12">
        <v>4721.359461639118</v>
      </c>
      <c r="BE1117" s="1"/>
      <c r="BF1117" s="1"/>
    </row>
    <row r="1118" spans="35:58" ht="19.5" customHeight="1">
      <c r="AI1118" s="10" t="s">
        <v>296</v>
      </c>
      <c r="AJ1118" s="10" t="s">
        <v>2006</v>
      </c>
      <c r="AK1118" s="11" t="s">
        <v>1973</v>
      </c>
      <c r="AL1118" s="11" t="s">
        <v>453</v>
      </c>
      <c r="AM1118" s="12">
        <v>83.47327281910009</v>
      </c>
      <c r="AN1118" s="12">
        <v>176.64556558769513</v>
      </c>
      <c r="AO1118" s="12">
        <v>895.2453581726355</v>
      </c>
      <c r="AP1118" s="12"/>
      <c r="AQ1118" s="12">
        <v>6354.716553282828</v>
      </c>
      <c r="AR1118" s="12">
        <v>7510.080749862258</v>
      </c>
      <c r="BE1118" s="1"/>
      <c r="BF1118" s="1"/>
    </row>
    <row r="1119" spans="35:58" ht="19.5" customHeight="1">
      <c r="AI1119" s="10" t="s">
        <v>296</v>
      </c>
      <c r="AJ1119" s="10" t="s">
        <v>2007</v>
      </c>
      <c r="AK1119" s="11" t="s">
        <v>1862</v>
      </c>
      <c r="AL1119" s="11" t="s">
        <v>456</v>
      </c>
      <c r="AM1119" s="12"/>
      <c r="AN1119" s="12"/>
      <c r="AO1119" s="12">
        <v>0.3846270431588613</v>
      </c>
      <c r="AP1119" s="12"/>
      <c r="AQ1119" s="12"/>
      <c r="AR1119" s="12">
        <v>0.3846270431588613</v>
      </c>
      <c r="BE1119" s="1"/>
      <c r="BF1119" s="1"/>
    </row>
    <row r="1120" spans="35:58" ht="19.5" customHeight="1">
      <c r="AI1120" s="10" t="s">
        <v>296</v>
      </c>
      <c r="AJ1120" s="10" t="s">
        <v>2008</v>
      </c>
      <c r="AK1120" s="11" t="s">
        <v>1858</v>
      </c>
      <c r="AL1120" s="11" t="s">
        <v>457</v>
      </c>
      <c r="AM1120" s="12">
        <v>203.77798487144167</v>
      </c>
      <c r="AN1120" s="12">
        <v>244.83333005050505</v>
      </c>
      <c r="AO1120" s="12">
        <v>1642.2884385904501</v>
      </c>
      <c r="AP1120" s="12">
        <v>275.24302339302113</v>
      </c>
      <c r="AQ1120" s="12">
        <v>6207.079518434343</v>
      </c>
      <c r="AR1120" s="12">
        <v>8573.222295339761</v>
      </c>
      <c r="BE1120" s="1"/>
      <c r="BF1120" s="1"/>
    </row>
    <row r="1121" spans="35:58" ht="19.5" customHeight="1">
      <c r="AI1121" s="10" t="s">
        <v>298</v>
      </c>
      <c r="AJ1121" s="10" t="s">
        <v>2009</v>
      </c>
      <c r="AK1121" s="11" t="s">
        <v>1855</v>
      </c>
      <c r="AL1121" s="11" t="s">
        <v>421</v>
      </c>
      <c r="AM1121" s="12"/>
      <c r="AN1121" s="12">
        <v>54.56724772727273</v>
      </c>
      <c r="AO1121" s="12">
        <v>133.92270293847568</v>
      </c>
      <c r="AP1121" s="12"/>
      <c r="AQ1121" s="12">
        <v>159.05301230486685</v>
      </c>
      <c r="AR1121" s="12">
        <v>347.54296297061524</v>
      </c>
      <c r="BE1121" s="1"/>
      <c r="BF1121" s="1"/>
    </row>
    <row r="1122" spans="35:58" ht="19.5" customHeight="1">
      <c r="AI1122" s="10" t="s">
        <v>298</v>
      </c>
      <c r="AJ1122" s="10" t="s">
        <v>2010</v>
      </c>
      <c r="AK1122" s="11" t="s">
        <v>1925</v>
      </c>
      <c r="AL1122" s="11" t="s">
        <v>451</v>
      </c>
      <c r="AM1122" s="12"/>
      <c r="AN1122" s="12">
        <v>63.030250918273644</v>
      </c>
      <c r="AO1122" s="12">
        <v>138.21839439853076</v>
      </c>
      <c r="AP1122" s="12"/>
      <c r="AQ1122" s="12">
        <v>2571.800873278237</v>
      </c>
      <c r="AR1122" s="12">
        <v>2773.0495185950413</v>
      </c>
      <c r="BE1122" s="1"/>
      <c r="BF1122" s="1"/>
    </row>
    <row r="1123" spans="35:58" ht="19.5" customHeight="1">
      <c r="AI1123" s="10" t="s">
        <v>300</v>
      </c>
      <c r="AJ1123" s="10" t="s">
        <v>2011</v>
      </c>
      <c r="AK1123" s="11" t="s">
        <v>1862</v>
      </c>
      <c r="AL1123" s="11" t="s">
        <v>456</v>
      </c>
      <c r="AM1123" s="12">
        <v>1.4784205693296603E-05</v>
      </c>
      <c r="AN1123" s="12">
        <v>157.33840110192838</v>
      </c>
      <c r="AO1123" s="12">
        <v>4605.789425550965</v>
      </c>
      <c r="AP1123" s="12">
        <v>362.4141089990817</v>
      </c>
      <c r="AQ1123" s="12">
        <v>15582.063950367308</v>
      </c>
      <c r="AR1123" s="12">
        <v>20707.60590080349</v>
      </c>
      <c r="BE1123" s="1"/>
      <c r="BF1123" s="1"/>
    </row>
    <row r="1124" spans="35:58" ht="19.5" customHeight="1">
      <c r="AI1124" s="10" t="s">
        <v>300</v>
      </c>
      <c r="AJ1124" s="10" t="s">
        <v>2012</v>
      </c>
      <c r="AK1124" s="11" t="s">
        <v>1858</v>
      </c>
      <c r="AL1124" s="11" t="s">
        <v>457</v>
      </c>
      <c r="AM1124" s="12">
        <v>8.376549885215793</v>
      </c>
      <c r="AN1124" s="12">
        <v>110.8485218778696</v>
      </c>
      <c r="AO1124" s="12">
        <v>1872.4739276859505</v>
      </c>
      <c r="AP1124" s="12">
        <v>8.14672235996327</v>
      </c>
      <c r="AQ1124" s="12">
        <v>7249.333353374656</v>
      </c>
      <c r="AR1124" s="12">
        <v>9249.179075183656</v>
      </c>
      <c r="BE1124" s="1"/>
      <c r="BF1124" s="1"/>
    </row>
    <row r="1125" spans="35:58" ht="19.5" customHeight="1">
      <c r="AI1125" s="10" t="s">
        <v>300</v>
      </c>
      <c r="AJ1125" s="10" t="s">
        <v>2013</v>
      </c>
      <c r="AK1125" s="11" t="s">
        <v>1932</v>
      </c>
      <c r="AL1125" s="11" t="s">
        <v>458</v>
      </c>
      <c r="AM1125" s="12"/>
      <c r="AN1125" s="12">
        <v>0.00026685032139577594</v>
      </c>
      <c r="AO1125" s="12"/>
      <c r="AP1125" s="12"/>
      <c r="AQ1125" s="12">
        <v>37.38383213957759</v>
      </c>
      <c r="AR1125" s="12">
        <v>37.38409898989899</v>
      </c>
      <c r="BE1125" s="1"/>
      <c r="BF1125" s="1"/>
    </row>
    <row r="1126" spans="35:58" ht="19.5" customHeight="1">
      <c r="AI1126" s="10" t="s">
        <v>302</v>
      </c>
      <c r="AJ1126" s="10" t="s">
        <v>2014</v>
      </c>
      <c r="AK1126" s="11" t="s">
        <v>1858</v>
      </c>
      <c r="AL1126" s="11" t="s">
        <v>457</v>
      </c>
      <c r="AM1126" s="12"/>
      <c r="AN1126" s="12">
        <v>133.8710680211203</v>
      </c>
      <c r="AO1126" s="12">
        <v>558.1850555096419</v>
      </c>
      <c r="AP1126" s="12">
        <v>5.058908585858585</v>
      </c>
      <c r="AQ1126" s="12">
        <v>2123.291724586777</v>
      </c>
      <c r="AR1126" s="12">
        <v>2820.406756703398</v>
      </c>
      <c r="BE1126" s="1"/>
      <c r="BF1126" s="1"/>
    </row>
    <row r="1127" spans="35:58" ht="19.5" customHeight="1">
      <c r="AI1127" s="10" t="s">
        <v>304</v>
      </c>
      <c r="AJ1127" s="10" t="s">
        <v>2015</v>
      </c>
      <c r="AK1127" s="11" t="s">
        <v>1865</v>
      </c>
      <c r="AL1127" s="11" t="s">
        <v>448</v>
      </c>
      <c r="AM1127" s="12"/>
      <c r="AN1127" s="12"/>
      <c r="AO1127" s="12">
        <v>847.2547095730026</v>
      </c>
      <c r="AP1127" s="12"/>
      <c r="AQ1127" s="12">
        <v>3972.584461271809</v>
      </c>
      <c r="AR1127" s="12">
        <v>4819.839170844812</v>
      </c>
      <c r="BE1127" s="1"/>
      <c r="BF1127" s="1"/>
    </row>
    <row r="1128" spans="35:58" ht="19.5" customHeight="1">
      <c r="AI1128" s="10" t="s">
        <v>304</v>
      </c>
      <c r="AJ1128" s="10" t="s">
        <v>2016</v>
      </c>
      <c r="AK1128" s="11" t="s">
        <v>1931</v>
      </c>
      <c r="AL1128" s="11" t="s">
        <v>449</v>
      </c>
      <c r="AM1128" s="12"/>
      <c r="AN1128" s="12">
        <v>16.985166276400367</v>
      </c>
      <c r="AO1128" s="12">
        <v>684.8990731404958</v>
      </c>
      <c r="AP1128" s="12"/>
      <c r="AQ1128" s="12">
        <v>4341.887796303949</v>
      </c>
      <c r="AR1128" s="12">
        <v>5043.7720357208445</v>
      </c>
      <c r="BE1128" s="1"/>
      <c r="BF1128" s="1"/>
    </row>
    <row r="1129" spans="35:58" ht="19.5" customHeight="1">
      <c r="AI1129" s="10" t="s">
        <v>304</v>
      </c>
      <c r="AJ1129" s="10" t="s">
        <v>2017</v>
      </c>
      <c r="AK1129" s="11" t="s">
        <v>1973</v>
      </c>
      <c r="AL1129" s="11" t="s">
        <v>453</v>
      </c>
      <c r="AM1129" s="12">
        <v>186.09571974288338</v>
      </c>
      <c r="AN1129" s="12">
        <v>143.46308489439852</v>
      </c>
      <c r="AO1129" s="12">
        <v>861.9384367998163</v>
      </c>
      <c r="AP1129" s="12">
        <v>48.45979063360881</v>
      </c>
      <c r="AQ1129" s="12">
        <v>3577.0723793388433</v>
      </c>
      <c r="AR1129" s="12">
        <v>4817.02941140955</v>
      </c>
      <c r="BE1129" s="1"/>
      <c r="BF1129" s="1"/>
    </row>
    <row r="1130" spans="35:58" ht="19.5" customHeight="1">
      <c r="AI1130" s="10" t="s">
        <v>304</v>
      </c>
      <c r="AJ1130" s="10" t="s">
        <v>2018</v>
      </c>
      <c r="AK1130" s="11" t="s">
        <v>1862</v>
      </c>
      <c r="AL1130" s="11" t="s">
        <v>456</v>
      </c>
      <c r="AM1130" s="12">
        <v>242.33912272727275</v>
      </c>
      <c r="AN1130" s="12">
        <v>227.77155204315886</v>
      </c>
      <c r="AO1130" s="12">
        <v>3972.339161019284</v>
      </c>
      <c r="AP1130" s="12">
        <v>82.79235153810836</v>
      </c>
      <c r="AQ1130" s="12">
        <v>15949.57969224059</v>
      </c>
      <c r="AR1130" s="12">
        <v>20474.821879568415</v>
      </c>
      <c r="BE1130" s="1"/>
      <c r="BF1130" s="1"/>
    </row>
    <row r="1131" spans="35:58" ht="19.5" customHeight="1">
      <c r="AI1131" s="10" t="s">
        <v>306</v>
      </c>
      <c r="AJ1131" s="10" t="s">
        <v>2019</v>
      </c>
      <c r="AK1131" s="11" t="s">
        <v>1973</v>
      </c>
      <c r="AL1131" s="11" t="s">
        <v>453</v>
      </c>
      <c r="AM1131" s="12">
        <v>98.34521522038568</v>
      </c>
      <c r="AN1131" s="12">
        <v>2.8925619834710744E-05</v>
      </c>
      <c r="AO1131" s="12">
        <v>168.2682278466483</v>
      </c>
      <c r="AP1131" s="12">
        <v>29.544916000918274</v>
      </c>
      <c r="AQ1131" s="12">
        <v>426.7213742653811</v>
      </c>
      <c r="AR1131" s="12">
        <v>722.8797622589532</v>
      </c>
      <c r="BE1131" s="1"/>
      <c r="BF1131" s="1"/>
    </row>
    <row r="1132" spans="35:58" ht="19.5" customHeight="1">
      <c r="AI1132" s="10" t="s">
        <v>306</v>
      </c>
      <c r="AJ1132" s="10" t="s">
        <v>2020</v>
      </c>
      <c r="AK1132" s="11" t="s">
        <v>1862</v>
      </c>
      <c r="AL1132" s="11" t="s">
        <v>456</v>
      </c>
      <c r="AM1132" s="12"/>
      <c r="AN1132" s="12"/>
      <c r="AO1132" s="12">
        <v>163.74643675390266</v>
      </c>
      <c r="AP1132" s="12"/>
      <c r="AQ1132" s="12">
        <v>684.9890762396694</v>
      </c>
      <c r="AR1132" s="12">
        <v>848.7355129935721</v>
      </c>
      <c r="BE1132" s="1"/>
      <c r="BF1132" s="1"/>
    </row>
    <row r="1133" spans="35:58" ht="19.5" customHeight="1">
      <c r="AI1133" s="10" t="s">
        <v>306</v>
      </c>
      <c r="AJ1133" s="10" t="s">
        <v>2021</v>
      </c>
      <c r="AK1133" s="11" t="s">
        <v>1858</v>
      </c>
      <c r="AL1133" s="11" t="s">
        <v>457</v>
      </c>
      <c r="AM1133" s="12"/>
      <c r="AN1133" s="12"/>
      <c r="AO1133" s="12">
        <v>0.0028047061524334254</v>
      </c>
      <c r="AP1133" s="12"/>
      <c r="AQ1133" s="12"/>
      <c r="AR1133" s="12">
        <v>0.0028047061524334254</v>
      </c>
      <c r="BE1133" s="1"/>
      <c r="BF1133" s="1"/>
    </row>
    <row r="1134" spans="35:58" ht="19.5" customHeight="1">
      <c r="AI1134" s="10" t="s">
        <v>308</v>
      </c>
      <c r="AJ1134" s="10" t="s">
        <v>2022</v>
      </c>
      <c r="AK1134" s="11" t="s">
        <v>1862</v>
      </c>
      <c r="AL1134" s="11" t="s">
        <v>456</v>
      </c>
      <c r="AM1134" s="12"/>
      <c r="AN1134" s="12"/>
      <c r="AO1134" s="12">
        <v>133.39990032139576</v>
      </c>
      <c r="AP1134" s="12"/>
      <c r="AQ1134" s="12">
        <v>286.3046214187328</v>
      </c>
      <c r="AR1134" s="12">
        <v>419.70452174012854</v>
      </c>
      <c r="BE1134" s="1"/>
      <c r="BF1134" s="1"/>
    </row>
    <row r="1135" spans="35:58" ht="19.5" customHeight="1">
      <c r="AI1135" s="10" t="s">
        <v>310</v>
      </c>
      <c r="AJ1135" s="10" t="s">
        <v>2023</v>
      </c>
      <c r="AK1135" s="11" t="s">
        <v>1862</v>
      </c>
      <c r="AL1135" s="11" t="s">
        <v>456</v>
      </c>
      <c r="AM1135" s="12">
        <v>56.822786662075295</v>
      </c>
      <c r="AN1135" s="12">
        <v>128.4448137970615</v>
      </c>
      <c r="AO1135" s="12">
        <v>2962.6380388200187</v>
      </c>
      <c r="AP1135" s="12">
        <v>75.64944077134986</v>
      </c>
      <c r="AQ1135" s="12">
        <v>17608.4189130854</v>
      </c>
      <c r="AR1135" s="12">
        <v>20831.973993135904</v>
      </c>
      <c r="BE1135" s="1"/>
      <c r="BF1135" s="1"/>
    </row>
    <row r="1136" spans="35:58" ht="19.5" customHeight="1">
      <c r="AI1136" s="10" t="s">
        <v>312</v>
      </c>
      <c r="AJ1136" s="10" t="s">
        <v>2024</v>
      </c>
      <c r="AK1136" s="11" t="s">
        <v>1858</v>
      </c>
      <c r="AL1136" s="11" t="s">
        <v>457</v>
      </c>
      <c r="AM1136" s="12">
        <v>3.857981795224977</v>
      </c>
      <c r="AN1136" s="12">
        <v>150.63009749770433</v>
      </c>
      <c r="AO1136" s="12">
        <v>135.94719550045915</v>
      </c>
      <c r="AP1136" s="12"/>
      <c r="AQ1136" s="12">
        <v>1515.0848446969696</v>
      </c>
      <c r="AR1136" s="12">
        <v>1805.520119490358</v>
      </c>
      <c r="BE1136" s="1"/>
      <c r="BF1136" s="1"/>
    </row>
    <row r="1137" spans="35:58" ht="19.5" customHeight="1">
      <c r="AI1137" s="10" t="s">
        <v>314</v>
      </c>
      <c r="AJ1137" s="10" t="s">
        <v>2025</v>
      </c>
      <c r="AK1137" s="11" t="s">
        <v>1925</v>
      </c>
      <c r="AL1137" s="11" t="s">
        <v>451</v>
      </c>
      <c r="AM1137" s="12"/>
      <c r="AN1137" s="12">
        <v>97.6788317033976</v>
      </c>
      <c r="AO1137" s="12">
        <v>98.22389396235079</v>
      </c>
      <c r="AP1137" s="12"/>
      <c r="AQ1137" s="12">
        <v>3602.4929676767674</v>
      </c>
      <c r="AR1137" s="12">
        <v>3798.3956933425156</v>
      </c>
      <c r="BE1137" s="1"/>
      <c r="BF1137" s="1"/>
    </row>
    <row r="1138" spans="35:58" ht="19.5" customHeight="1">
      <c r="AI1138" s="10" t="s">
        <v>316</v>
      </c>
      <c r="AJ1138" s="10" t="s">
        <v>2026</v>
      </c>
      <c r="AK1138" s="11" t="s">
        <v>1930</v>
      </c>
      <c r="AL1138" s="11" t="s">
        <v>452</v>
      </c>
      <c r="AM1138" s="12"/>
      <c r="AN1138" s="12"/>
      <c r="AO1138" s="12"/>
      <c r="AP1138" s="12"/>
      <c r="AQ1138" s="12">
        <v>68.32924198806244</v>
      </c>
      <c r="AR1138" s="12">
        <v>68.32924198806244</v>
      </c>
      <c r="BE1138" s="1"/>
      <c r="BF1138" s="1"/>
    </row>
    <row r="1139" spans="35:58" ht="19.5" customHeight="1">
      <c r="AI1139" s="10" t="s">
        <v>316</v>
      </c>
      <c r="AJ1139" s="10" t="s">
        <v>2027</v>
      </c>
      <c r="AK1139" s="11" t="s">
        <v>1973</v>
      </c>
      <c r="AL1139" s="11" t="s">
        <v>453</v>
      </c>
      <c r="AM1139" s="12">
        <v>53.84801443985308</v>
      </c>
      <c r="AN1139" s="12">
        <v>49.956734136822774</v>
      </c>
      <c r="AO1139" s="12">
        <v>49.08023443526171</v>
      </c>
      <c r="AP1139" s="12"/>
      <c r="AQ1139" s="12">
        <v>1071.414074426079</v>
      </c>
      <c r="AR1139" s="12">
        <v>1224.2990574380165</v>
      </c>
      <c r="BE1139" s="1"/>
      <c r="BF1139" s="1"/>
    </row>
    <row r="1140" spans="35:58" ht="19.5" customHeight="1">
      <c r="AI1140" s="10" t="s">
        <v>318</v>
      </c>
      <c r="AJ1140" s="10" t="s">
        <v>2028</v>
      </c>
      <c r="AK1140" s="11" t="s">
        <v>1862</v>
      </c>
      <c r="AL1140" s="11" t="s">
        <v>456</v>
      </c>
      <c r="AM1140" s="12"/>
      <c r="AN1140" s="12"/>
      <c r="AO1140" s="12">
        <v>19.98065989439853</v>
      </c>
      <c r="AP1140" s="12"/>
      <c r="AQ1140" s="12">
        <v>385.0602530532599</v>
      </c>
      <c r="AR1140" s="12">
        <v>405.0409129476584</v>
      </c>
      <c r="BE1140" s="1"/>
      <c r="BF1140" s="1"/>
    </row>
    <row r="1141" spans="35:58" ht="19.5" customHeight="1">
      <c r="AI1141" s="10" t="s">
        <v>320</v>
      </c>
      <c r="AJ1141" s="10" t="s">
        <v>2029</v>
      </c>
      <c r="AK1141" s="11" t="s">
        <v>1973</v>
      </c>
      <c r="AL1141" s="11" t="s">
        <v>453</v>
      </c>
      <c r="AM1141" s="12">
        <v>7.745638200183655E-05</v>
      </c>
      <c r="AN1141" s="12"/>
      <c r="AO1141" s="12">
        <v>171.8327378328742</v>
      </c>
      <c r="AP1141" s="12">
        <v>66.01450055096419</v>
      </c>
      <c r="AQ1141" s="12">
        <v>1269.5531854912763</v>
      </c>
      <c r="AR1141" s="12">
        <v>1507.4005013314966</v>
      </c>
      <c r="BE1141" s="1"/>
      <c r="BF1141" s="1"/>
    </row>
    <row r="1142" spans="35:58" ht="19.5" customHeight="1">
      <c r="AI1142" s="10" t="s">
        <v>320</v>
      </c>
      <c r="AJ1142" s="10" t="s">
        <v>2030</v>
      </c>
      <c r="AK1142" s="11" t="s">
        <v>1858</v>
      </c>
      <c r="AL1142" s="11" t="s">
        <v>457</v>
      </c>
      <c r="AM1142" s="12"/>
      <c r="AN1142" s="12"/>
      <c r="AO1142" s="12"/>
      <c r="AP1142" s="12"/>
      <c r="AQ1142" s="12">
        <v>2.832866666666667</v>
      </c>
      <c r="AR1142" s="12">
        <v>2.832866666666667</v>
      </c>
      <c r="BE1142" s="1"/>
      <c r="BF1142" s="1"/>
    </row>
    <row r="1143" spans="35:58" ht="19.5" customHeight="1">
      <c r="AI1143" s="10" t="s">
        <v>1829</v>
      </c>
      <c r="AJ1143" s="10" t="s">
        <v>2031</v>
      </c>
      <c r="AK1143" s="11" t="s">
        <v>1858</v>
      </c>
      <c r="AL1143" s="11" t="s">
        <v>457</v>
      </c>
      <c r="AM1143" s="12"/>
      <c r="AN1143" s="12"/>
      <c r="AO1143" s="12">
        <v>118.52696469237834</v>
      </c>
      <c r="AP1143" s="12"/>
      <c r="AQ1143" s="12">
        <v>364.95424210284665</v>
      </c>
      <c r="AR1143" s="12">
        <v>483.481206795225</v>
      </c>
      <c r="BE1143" s="1"/>
      <c r="BF1143" s="1"/>
    </row>
    <row r="1144" spans="35:58" ht="19.5" customHeight="1">
      <c r="AI1144" s="10" t="s">
        <v>1831</v>
      </c>
      <c r="AJ1144" s="10" t="s">
        <v>2032</v>
      </c>
      <c r="AK1144" s="11" t="s">
        <v>1855</v>
      </c>
      <c r="AL1144" s="11" t="s">
        <v>421</v>
      </c>
      <c r="AM1144" s="12"/>
      <c r="AN1144" s="12">
        <v>619.6841857667584</v>
      </c>
      <c r="AO1144" s="12">
        <v>2049.764029476584</v>
      </c>
      <c r="AP1144" s="12"/>
      <c r="AQ1144" s="12">
        <v>4679.692836455463</v>
      </c>
      <c r="AR1144" s="12">
        <v>7349.141051698805</v>
      </c>
      <c r="BE1144" s="1"/>
      <c r="BF1144" s="1"/>
    </row>
    <row r="1145" spans="35:58" ht="19.5" customHeight="1">
      <c r="AI1145" s="10" t="s">
        <v>1831</v>
      </c>
      <c r="AJ1145" s="10" t="s">
        <v>2033</v>
      </c>
      <c r="AK1145" s="11" t="s">
        <v>1858</v>
      </c>
      <c r="AL1145" s="11" t="s">
        <v>457</v>
      </c>
      <c r="AM1145" s="12"/>
      <c r="AN1145" s="12">
        <v>196.01860011478422</v>
      </c>
      <c r="AO1145" s="12">
        <v>1083.282567056933</v>
      </c>
      <c r="AP1145" s="12">
        <v>7.42152699724518</v>
      </c>
      <c r="AQ1145" s="12">
        <v>3888.4272545224976</v>
      </c>
      <c r="AR1145" s="12">
        <v>5175.14994869146</v>
      </c>
      <c r="BE1145" s="1"/>
      <c r="BF1145" s="1"/>
    </row>
    <row r="1146" spans="35:58" ht="19.5" customHeight="1">
      <c r="AI1146" s="10" t="s">
        <v>1833</v>
      </c>
      <c r="AJ1146" s="10" t="s">
        <v>2034</v>
      </c>
      <c r="AK1146" s="11" t="s">
        <v>1858</v>
      </c>
      <c r="AL1146" s="11" t="s">
        <v>457</v>
      </c>
      <c r="AM1146" s="12"/>
      <c r="AN1146" s="12">
        <v>170.82710057392103</v>
      </c>
      <c r="AO1146" s="12">
        <v>138.8611379476584</v>
      </c>
      <c r="AP1146" s="12">
        <v>164.3199883838384</v>
      </c>
      <c r="AQ1146" s="12">
        <v>3422.643681841139</v>
      </c>
      <c r="AR1146" s="12">
        <v>3896.6519087465567</v>
      </c>
      <c r="BE1146" s="1"/>
      <c r="BF1146" s="1"/>
    </row>
    <row r="1147" spans="35:58" ht="19.5" customHeight="1">
      <c r="AI1147" s="10" t="s">
        <v>1835</v>
      </c>
      <c r="AJ1147" s="10" t="s">
        <v>2035</v>
      </c>
      <c r="AK1147" s="11" t="s">
        <v>1955</v>
      </c>
      <c r="AL1147" s="11" t="s">
        <v>2071</v>
      </c>
      <c r="AM1147" s="12"/>
      <c r="AN1147" s="12">
        <v>50.75279182736456</v>
      </c>
      <c r="AO1147" s="12">
        <v>89.17471655188245</v>
      </c>
      <c r="AP1147" s="12"/>
      <c r="AQ1147" s="12">
        <v>1017.6097840449955</v>
      </c>
      <c r="AR1147" s="12">
        <v>1157.5372924242424</v>
      </c>
      <c r="BE1147" s="1"/>
      <c r="BF1147" s="1"/>
    </row>
    <row r="1148" spans="35:58" ht="19.5" customHeight="1">
      <c r="AI1148" s="10" t="s">
        <v>1837</v>
      </c>
      <c r="AJ1148" s="10" t="s">
        <v>2036</v>
      </c>
      <c r="AK1148" s="11" t="s">
        <v>1968</v>
      </c>
      <c r="AL1148" s="11" t="s">
        <v>416</v>
      </c>
      <c r="AM1148" s="12"/>
      <c r="AN1148" s="12"/>
      <c r="AO1148" s="12"/>
      <c r="AP1148" s="12"/>
      <c r="AQ1148" s="12">
        <v>8.377517217630855</v>
      </c>
      <c r="AR1148" s="12">
        <v>8.377517217630855</v>
      </c>
      <c r="BE1148" s="1"/>
      <c r="BF1148" s="1"/>
    </row>
    <row r="1149" spans="35:58" ht="19.5" customHeight="1">
      <c r="AI1149" s="10" t="s">
        <v>1837</v>
      </c>
      <c r="AJ1149" s="10" t="s">
        <v>2037</v>
      </c>
      <c r="AK1149" s="11" t="s">
        <v>1846</v>
      </c>
      <c r="AL1149" s="11" t="s">
        <v>469</v>
      </c>
      <c r="AM1149" s="12">
        <v>117.67481882460973</v>
      </c>
      <c r="AN1149" s="12">
        <v>81.23602543617999</v>
      </c>
      <c r="AO1149" s="12">
        <v>782.8138566115701</v>
      </c>
      <c r="AP1149" s="12"/>
      <c r="AQ1149" s="12">
        <v>2124.0234511248855</v>
      </c>
      <c r="AR1149" s="12">
        <v>3105.7481519972453</v>
      </c>
      <c r="BE1149" s="1"/>
      <c r="BF1149" s="1"/>
    </row>
    <row r="1150" spans="35:58" ht="19.5" customHeight="1">
      <c r="AI1150" s="10" t="s">
        <v>1837</v>
      </c>
      <c r="AJ1150" s="10" t="s">
        <v>2038</v>
      </c>
      <c r="AK1150" s="11" t="s">
        <v>1955</v>
      </c>
      <c r="AL1150" s="11" t="s">
        <v>2071</v>
      </c>
      <c r="AM1150" s="12">
        <v>0.62617318640955</v>
      </c>
      <c r="AN1150" s="12">
        <v>440.81450601469237</v>
      </c>
      <c r="AO1150" s="12">
        <v>1604.4897335858586</v>
      </c>
      <c r="AP1150" s="12"/>
      <c r="AQ1150" s="12">
        <v>8191.538255394857</v>
      </c>
      <c r="AR1150" s="12">
        <v>10237.468668181817</v>
      </c>
      <c r="BE1150" s="1"/>
      <c r="BF1150" s="1"/>
    </row>
    <row r="1151" spans="35:58" ht="19.5" customHeight="1">
      <c r="AI1151" s="10" t="s">
        <v>1839</v>
      </c>
      <c r="AJ1151" s="10" t="s">
        <v>2039</v>
      </c>
      <c r="AK1151" s="11" t="s">
        <v>1846</v>
      </c>
      <c r="AL1151" s="11" t="s">
        <v>469</v>
      </c>
      <c r="AM1151" s="12"/>
      <c r="AN1151" s="12">
        <v>94.11894024334252</v>
      </c>
      <c r="AO1151" s="12">
        <v>3.008615909090909</v>
      </c>
      <c r="AP1151" s="12"/>
      <c r="AQ1151" s="12">
        <v>257.14419511019287</v>
      </c>
      <c r="AR1151" s="12">
        <v>354.2717512626263</v>
      </c>
      <c r="BE1151" s="1"/>
      <c r="BF1151" s="1"/>
    </row>
    <row r="1152" spans="35:58" ht="19.5" customHeight="1">
      <c r="AI1152" s="10" t="s">
        <v>880</v>
      </c>
      <c r="AJ1152" s="10" t="s">
        <v>2040</v>
      </c>
      <c r="AK1152" s="11" t="s">
        <v>1968</v>
      </c>
      <c r="AL1152" s="11" t="s">
        <v>416</v>
      </c>
      <c r="AM1152" s="12"/>
      <c r="AN1152" s="12">
        <v>37.13501122589531</v>
      </c>
      <c r="AO1152" s="12">
        <v>21.836086202938475</v>
      </c>
      <c r="AP1152" s="12"/>
      <c r="AQ1152" s="12">
        <v>417.8320461662076</v>
      </c>
      <c r="AR1152" s="12">
        <v>476.8031435950414</v>
      </c>
      <c r="BE1152" s="1"/>
      <c r="BF1152" s="1"/>
    </row>
    <row r="1153" spans="35:58" ht="19.5" customHeight="1">
      <c r="AI1153" s="10" t="s">
        <v>880</v>
      </c>
      <c r="AJ1153" s="10" t="s">
        <v>2041</v>
      </c>
      <c r="AK1153" s="11" t="s">
        <v>1955</v>
      </c>
      <c r="AL1153" s="11" t="s">
        <v>2071</v>
      </c>
      <c r="AM1153" s="12"/>
      <c r="AN1153" s="12">
        <v>24.73416526629936</v>
      </c>
      <c r="AO1153" s="12">
        <v>201.55541799816345</v>
      </c>
      <c r="AP1153" s="12"/>
      <c r="AQ1153" s="12">
        <v>1319.1265444903581</v>
      </c>
      <c r="AR1153" s="12">
        <v>1545.416127754821</v>
      </c>
      <c r="BE1153" s="1"/>
      <c r="BF1153" s="1"/>
    </row>
    <row r="1154" spans="35:58" ht="19.5" customHeight="1">
      <c r="AI1154" s="10" t="s">
        <v>880</v>
      </c>
      <c r="AJ1154" s="10" t="s">
        <v>2042</v>
      </c>
      <c r="AK1154" s="11" t="s">
        <v>1851</v>
      </c>
      <c r="AL1154" s="11" t="s">
        <v>2078</v>
      </c>
      <c r="AM1154" s="12">
        <v>23.099395821854912</v>
      </c>
      <c r="AN1154" s="12">
        <v>497.6590747245179</v>
      </c>
      <c r="AO1154" s="12">
        <v>1645.188329476584</v>
      </c>
      <c r="AP1154" s="12"/>
      <c r="AQ1154" s="12">
        <v>9739.696083264464</v>
      </c>
      <c r="AR1154" s="12">
        <v>11905.64288328742</v>
      </c>
      <c r="BE1154" s="1"/>
      <c r="BF1154" s="1"/>
    </row>
    <row r="1155" spans="35:58" ht="19.5" customHeight="1">
      <c r="AI1155" s="10" t="s">
        <v>882</v>
      </c>
      <c r="AJ1155" s="10" t="s">
        <v>2043</v>
      </c>
      <c r="AK1155" s="11" t="s">
        <v>1845</v>
      </c>
      <c r="AL1155" s="11" t="s">
        <v>417</v>
      </c>
      <c r="AM1155" s="12"/>
      <c r="AN1155" s="12">
        <v>1476.6336588842976</v>
      </c>
      <c r="AO1155" s="12">
        <v>1426.8224337006427</v>
      </c>
      <c r="AP1155" s="12"/>
      <c r="AQ1155" s="12">
        <v>5914.698619123049</v>
      </c>
      <c r="AR1155" s="12">
        <v>8818.15471170799</v>
      </c>
      <c r="BE1155" s="1"/>
      <c r="BF1155" s="1"/>
    </row>
    <row r="1156" spans="35:58" ht="19.5" customHeight="1">
      <c r="AI1156" s="10" t="s">
        <v>882</v>
      </c>
      <c r="AJ1156" s="10" t="s">
        <v>2044</v>
      </c>
      <c r="AK1156" s="11" t="s">
        <v>1953</v>
      </c>
      <c r="AL1156" s="11" t="s">
        <v>465</v>
      </c>
      <c r="AM1156" s="12"/>
      <c r="AN1156" s="12">
        <v>44.289585101010104</v>
      </c>
      <c r="AO1156" s="12">
        <v>9.21112943067034</v>
      </c>
      <c r="AP1156" s="12"/>
      <c r="AQ1156" s="12">
        <v>193.46292573461892</v>
      </c>
      <c r="AR1156" s="12">
        <v>246.96364026629936</v>
      </c>
      <c r="BE1156" s="1"/>
      <c r="BF1156" s="1"/>
    </row>
    <row r="1157" spans="35:58" ht="19.5" customHeight="1">
      <c r="AI1157" s="10" t="s">
        <v>882</v>
      </c>
      <c r="AJ1157" s="10" t="s">
        <v>2045</v>
      </c>
      <c r="AK1157" s="11" t="s">
        <v>1990</v>
      </c>
      <c r="AL1157" s="11" t="s">
        <v>466</v>
      </c>
      <c r="AM1157" s="12"/>
      <c r="AN1157" s="12"/>
      <c r="AO1157" s="12"/>
      <c r="AP1157" s="12"/>
      <c r="AQ1157" s="12">
        <v>13.276484343434344</v>
      </c>
      <c r="AR1157" s="12">
        <v>13.276484343434344</v>
      </c>
      <c r="BE1157" s="1"/>
      <c r="BF1157" s="1"/>
    </row>
    <row r="1158" spans="35:58" ht="19.5" customHeight="1">
      <c r="AI1158" s="10" t="s">
        <v>882</v>
      </c>
      <c r="AJ1158" s="10" t="s">
        <v>2046</v>
      </c>
      <c r="AK1158" s="11" t="s">
        <v>1847</v>
      </c>
      <c r="AL1158" s="11" t="s">
        <v>468</v>
      </c>
      <c r="AM1158" s="12"/>
      <c r="AN1158" s="12">
        <v>123.86888172635445</v>
      </c>
      <c r="AO1158" s="12">
        <v>518.8018328741965</v>
      </c>
      <c r="AP1158" s="12"/>
      <c r="AQ1158" s="12">
        <v>1028.0728485078055</v>
      </c>
      <c r="AR1158" s="12">
        <v>1670.7435631083563</v>
      </c>
      <c r="BE1158" s="1"/>
      <c r="BF1158" s="1"/>
    </row>
    <row r="1159" spans="35:58" ht="19.5" customHeight="1">
      <c r="AI1159" s="10" t="s">
        <v>882</v>
      </c>
      <c r="AJ1159" s="10" t="s">
        <v>2047</v>
      </c>
      <c r="AK1159" s="11" t="s">
        <v>1846</v>
      </c>
      <c r="AL1159" s="11" t="s">
        <v>469</v>
      </c>
      <c r="AM1159" s="12">
        <v>0.00011510560146923784</v>
      </c>
      <c r="AN1159" s="12">
        <v>1584.377018342516</v>
      </c>
      <c r="AO1159" s="12">
        <v>2307.558324908173</v>
      </c>
      <c r="AP1159" s="12"/>
      <c r="AQ1159" s="12">
        <v>7946.453884320477</v>
      </c>
      <c r="AR1159" s="12">
        <v>11838.389342676768</v>
      </c>
      <c r="BE1159" s="1"/>
      <c r="BF1159" s="1"/>
    </row>
    <row r="1160" spans="35:58" ht="19.5" customHeight="1">
      <c r="AI1160" s="10" t="s">
        <v>884</v>
      </c>
      <c r="AJ1160" s="10" t="s">
        <v>2048</v>
      </c>
      <c r="AK1160" s="11" t="s">
        <v>1968</v>
      </c>
      <c r="AL1160" s="11" t="s">
        <v>416</v>
      </c>
      <c r="AM1160" s="12">
        <v>124.08544671717172</v>
      </c>
      <c r="AN1160" s="12">
        <v>213.60614935720847</v>
      </c>
      <c r="AO1160" s="12">
        <v>484.9369097566575</v>
      </c>
      <c r="AP1160" s="12"/>
      <c r="AQ1160" s="12">
        <v>2095.1817668503213</v>
      </c>
      <c r="AR1160" s="12">
        <v>2917.810272681359</v>
      </c>
      <c r="BE1160" s="1"/>
      <c r="BF1160" s="1"/>
    </row>
    <row r="1161" spans="35:58" ht="19.5" customHeight="1">
      <c r="AI1161" s="10" t="s">
        <v>886</v>
      </c>
      <c r="AJ1161" s="10" t="s">
        <v>2049</v>
      </c>
      <c r="AK1161" s="11" t="s">
        <v>1846</v>
      </c>
      <c r="AL1161" s="11" t="s">
        <v>469</v>
      </c>
      <c r="AM1161" s="12"/>
      <c r="AN1161" s="12">
        <v>293.8634237603306</v>
      </c>
      <c r="AO1161" s="12">
        <v>352.1760178145087</v>
      </c>
      <c r="AP1161" s="12"/>
      <c r="AQ1161" s="12">
        <v>5108.511125642791</v>
      </c>
      <c r="AR1161" s="12">
        <v>5754.5505672176305</v>
      </c>
      <c r="BE1161" s="1"/>
      <c r="BF1161" s="1"/>
    </row>
    <row r="1162" spans="35:58" ht="19.5" customHeight="1">
      <c r="AI1162" s="10" t="s">
        <v>886</v>
      </c>
      <c r="AJ1162" s="10" t="s">
        <v>2050</v>
      </c>
      <c r="AK1162" s="11" t="s">
        <v>1920</v>
      </c>
      <c r="AL1162" s="11" t="s">
        <v>470</v>
      </c>
      <c r="AM1162" s="12"/>
      <c r="AN1162" s="12">
        <v>13.156672543617997</v>
      </c>
      <c r="AO1162" s="12">
        <v>61.62578753443527</v>
      </c>
      <c r="AP1162" s="12"/>
      <c r="AQ1162" s="12">
        <v>420.81013888888884</v>
      </c>
      <c r="AR1162" s="12">
        <v>495.5925989669421</v>
      </c>
      <c r="BE1162" s="1"/>
      <c r="BF1162" s="1"/>
    </row>
    <row r="1163" spans="35:58" ht="19.5" customHeight="1">
      <c r="AI1163" s="10" t="s">
        <v>886</v>
      </c>
      <c r="AJ1163" s="10" t="s">
        <v>2051</v>
      </c>
      <c r="AK1163" s="11" t="s">
        <v>1955</v>
      </c>
      <c r="AL1163" s="11" t="s">
        <v>2071</v>
      </c>
      <c r="AM1163" s="12"/>
      <c r="AN1163" s="12">
        <v>241.4015884527089</v>
      </c>
      <c r="AO1163" s="12">
        <v>551.4949381313131</v>
      </c>
      <c r="AP1163" s="12"/>
      <c r="AQ1163" s="12">
        <v>2627.95217238292</v>
      </c>
      <c r="AR1163" s="12">
        <v>3420.848698966942</v>
      </c>
      <c r="BE1163" s="1"/>
      <c r="BF1163" s="1"/>
    </row>
    <row r="1164" spans="35:58" ht="19.5" customHeight="1">
      <c r="AI1164" s="10" t="s">
        <v>886</v>
      </c>
      <c r="AJ1164" s="10" t="s">
        <v>2052</v>
      </c>
      <c r="AK1164" s="11" t="s">
        <v>1919</v>
      </c>
      <c r="AL1164" s="11" t="s">
        <v>2072</v>
      </c>
      <c r="AM1164" s="12"/>
      <c r="AN1164" s="12">
        <v>68.55515431588613</v>
      </c>
      <c r="AO1164" s="12">
        <v>277.2669636822773</v>
      </c>
      <c r="AP1164" s="12"/>
      <c r="AQ1164" s="12">
        <v>1477.5718377869605</v>
      </c>
      <c r="AR1164" s="12">
        <v>1823.393955785124</v>
      </c>
      <c r="BE1164" s="1"/>
      <c r="BF1164" s="1"/>
    </row>
    <row r="1165" spans="35:58" ht="19.5" customHeight="1">
      <c r="AI1165" s="10" t="s">
        <v>888</v>
      </c>
      <c r="AJ1165" s="10" t="s">
        <v>2053</v>
      </c>
      <c r="AK1165" s="11" t="s">
        <v>1955</v>
      </c>
      <c r="AL1165" s="11" t="s">
        <v>2071</v>
      </c>
      <c r="AM1165" s="12"/>
      <c r="AN1165" s="12">
        <v>371.58559708448115</v>
      </c>
      <c r="AO1165" s="12">
        <v>1248.8220443755738</v>
      </c>
      <c r="AP1165" s="12"/>
      <c r="AQ1165" s="12">
        <v>7066.521950413224</v>
      </c>
      <c r="AR1165" s="12">
        <v>8686.929591873279</v>
      </c>
      <c r="BE1165" s="1"/>
      <c r="BF1165" s="1"/>
    </row>
    <row r="1166" spans="35:58" ht="19.5" customHeight="1">
      <c r="AI1166" s="10" t="s">
        <v>888</v>
      </c>
      <c r="AJ1166" s="10" t="s">
        <v>2054</v>
      </c>
      <c r="AK1166" s="11" t="s">
        <v>1919</v>
      </c>
      <c r="AL1166" s="11" t="s">
        <v>2072</v>
      </c>
      <c r="AM1166" s="12"/>
      <c r="AN1166" s="12">
        <v>59.25971471533517</v>
      </c>
      <c r="AO1166" s="12">
        <v>135.38913996786042</v>
      </c>
      <c r="AP1166" s="12"/>
      <c r="AQ1166" s="12">
        <v>1464.7770176078973</v>
      </c>
      <c r="AR1166" s="12">
        <v>1659.425872291093</v>
      </c>
      <c r="BE1166" s="1"/>
      <c r="BF1166" s="1"/>
    </row>
    <row r="1167" spans="35:58" ht="19.5" customHeight="1">
      <c r="AI1167" s="10" t="s">
        <v>888</v>
      </c>
      <c r="AJ1167" s="10" t="s">
        <v>2055</v>
      </c>
      <c r="AK1167" s="11" t="s">
        <v>1851</v>
      </c>
      <c r="AL1167" s="11" t="s">
        <v>2078</v>
      </c>
      <c r="AM1167" s="12"/>
      <c r="AN1167" s="12"/>
      <c r="AO1167" s="12"/>
      <c r="AP1167" s="12"/>
      <c r="AQ1167" s="12">
        <v>62.22222885674931</v>
      </c>
      <c r="AR1167" s="12">
        <v>62.22222885674931</v>
      </c>
      <c r="BE1167" s="1"/>
      <c r="BF1167" s="1"/>
    </row>
    <row r="1168" spans="35:58" ht="19.5" customHeight="1">
      <c r="AI1168" s="10" t="s">
        <v>890</v>
      </c>
      <c r="AJ1168" s="10" t="s">
        <v>2056</v>
      </c>
      <c r="AK1168" s="11" t="s">
        <v>1968</v>
      </c>
      <c r="AL1168" s="11" t="s">
        <v>416</v>
      </c>
      <c r="AM1168" s="12">
        <v>34.46250128558311</v>
      </c>
      <c r="AN1168" s="12">
        <v>103.15787479338842</v>
      </c>
      <c r="AO1168" s="12">
        <v>116.27682640036731</v>
      </c>
      <c r="AP1168" s="12"/>
      <c r="AQ1168" s="12">
        <v>483.84017821395776</v>
      </c>
      <c r="AR1168" s="12">
        <v>737.7373806932966</v>
      </c>
      <c r="BE1168" s="1"/>
      <c r="BF1168" s="1"/>
    </row>
    <row r="1169" spans="35:58" ht="19.5" customHeight="1">
      <c r="AI1169" s="10" t="s">
        <v>892</v>
      </c>
      <c r="AJ1169" s="10" t="s">
        <v>2057</v>
      </c>
      <c r="AK1169" s="11" t="s">
        <v>1990</v>
      </c>
      <c r="AL1169" s="11" t="s">
        <v>466</v>
      </c>
      <c r="AM1169" s="12"/>
      <c r="AN1169" s="12"/>
      <c r="AO1169" s="12"/>
      <c r="AP1169" s="12"/>
      <c r="AQ1169" s="12">
        <v>0.052701056014692375</v>
      </c>
      <c r="AR1169" s="12">
        <v>0.052701056014692375</v>
      </c>
      <c r="BE1169" s="1"/>
      <c r="BF1169" s="1"/>
    </row>
    <row r="1170" spans="35:58" ht="19.5" customHeight="1">
      <c r="AI1170" s="10" t="s">
        <v>892</v>
      </c>
      <c r="AJ1170" s="10" t="s">
        <v>2058</v>
      </c>
      <c r="AK1170" s="11" t="s">
        <v>1847</v>
      </c>
      <c r="AL1170" s="11" t="s">
        <v>468</v>
      </c>
      <c r="AM1170" s="12"/>
      <c r="AN1170" s="12">
        <v>690.0803561524334</v>
      </c>
      <c r="AO1170" s="12">
        <v>1189.3780043847567</v>
      </c>
      <c r="AP1170" s="12"/>
      <c r="AQ1170" s="12">
        <v>3452.2176266528927</v>
      </c>
      <c r="AR1170" s="12">
        <v>5331.675987190083</v>
      </c>
      <c r="BE1170" s="1"/>
      <c r="BF1170" s="1"/>
    </row>
    <row r="1171" spans="35:58" ht="19.5" customHeight="1">
      <c r="AI1171" s="10" t="s">
        <v>892</v>
      </c>
      <c r="AJ1171" s="10" t="s">
        <v>2059</v>
      </c>
      <c r="AK1171" s="11" t="s">
        <v>1846</v>
      </c>
      <c r="AL1171" s="11" t="s">
        <v>469</v>
      </c>
      <c r="AM1171" s="12">
        <v>10.505334595959596</v>
      </c>
      <c r="AN1171" s="12">
        <v>543.2756086088154</v>
      </c>
      <c r="AO1171" s="12">
        <v>2126.061383333333</v>
      </c>
      <c r="AP1171" s="12"/>
      <c r="AQ1171" s="12">
        <v>8044.575350068871</v>
      </c>
      <c r="AR1171" s="12">
        <v>10724.41767660698</v>
      </c>
      <c r="BE1171" s="1"/>
      <c r="BF1171" s="1"/>
    </row>
    <row r="1172" spans="35:58" ht="19.5" customHeight="1">
      <c r="AI1172" s="10" t="s">
        <v>894</v>
      </c>
      <c r="AJ1172" s="10" t="s">
        <v>2060</v>
      </c>
      <c r="AK1172" s="11" t="s">
        <v>1968</v>
      </c>
      <c r="AL1172" s="11" t="s">
        <v>416</v>
      </c>
      <c r="AM1172" s="12">
        <v>9.049573094582184</v>
      </c>
      <c r="AN1172" s="12">
        <v>562.0758119375574</v>
      </c>
      <c r="AO1172" s="12">
        <v>2642.078578466483</v>
      </c>
      <c r="AP1172" s="12"/>
      <c r="AQ1172" s="12">
        <v>11921.364211363636</v>
      </c>
      <c r="AR1172" s="12">
        <v>15134.56817486226</v>
      </c>
      <c r="BE1172" s="1"/>
      <c r="BF1172" s="1"/>
    </row>
    <row r="1173" spans="35:58" ht="19.5" customHeight="1">
      <c r="AI1173" s="10" t="s">
        <v>894</v>
      </c>
      <c r="AJ1173" s="10" t="s">
        <v>2061</v>
      </c>
      <c r="AK1173" s="11" t="s">
        <v>1915</v>
      </c>
      <c r="AL1173" s="11" t="s">
        <v>419</v>
      </c>
      <c r="AM1173" s="12"/>
      <c r="AN1173" s="12">
        <v>6.271708700642791</v>
      </c>
      <c r="AO1173" s="12">
        <v>52.857289393939396</v>
      </c>
      <c r="AP1173" s="12"/>
      <c r="AQ1173" s="12">
        <v>263.4391108815427</v>
      </c>
      <c r="AR1173" s="12">
        <v>322.5681089761249</v>
      </c>
      <c r="BE1173" s="1"/>
      <c r="BF1173" s="1"/>
    </row>
    <row r="1174" spans="35:58" ht="19.5" customHeight="1">
      <c r="AI1174" s="10" t="s">
        <v>894</v>
      </c>
      <c r="AJ1174" s="10" t="s">
        <v>2062</v>
      </c>
      <c r="AK1174" s="11" t="s">
        <v>1918</v>
      </c>
      <c r="AL1174" s="11" t="s">
        <v>423</v>
      </c>
      <c r="AM1174" s="12"/>
      <c r="AN1174" s="12">
        <v>49.39383679981634</v>
      </c>
      <c r="AO1174" s="12">
        <v>198.2521746097337</v>
      </c>
      <c r="AP1174" s="12"/>
      <c r="AQ1174" s="12">
        <v>739.8975887052342</v>
      </c>
      <c r="AR1174" s="12">
        <v>987.5436001147842</v>
      </c>
      <c r="BE1174" s="1"/>
      <c r="BF1174" s="1"/>
    </row>
    <row r="1175" spans="35:58" ht="19.5" customHeight="1">
      <c r="AI1175" s="10" t="s">
        <v>894</v>
      </c>
      <c r="AJ1175" s="10" t="s">
        <v>2063</v>
      </c>
      <c r="AK1175" s="11" t="s">
        <v>1916</v>
      </c>
      <c r="AL1175" s="11" t="s">
        <v>425</v>
      </c>
      <c r="AM1175" s="12"/>
      <c r="AN1175" s="12">
        <v>170.6833188705234</v>
      </c>
      <c r="AO1175" s="12">
        <v>896.707231083563</v>
      </c>
      <c r="AP1175" s="12"/>
      <c r="AQ1175" s="12">
        <v>3307.576604820936</v>
      </c>
      <c r="AR1175" s="12">
        <v>4374.967154775022</v>
      </c>
      <c r="BE1175" s="1"/>
      <c r="BF1175" s="1"/>
    </row>
    <row r="1176" spans="35:58" ht="19.5" customHeight="1">
      <c r="AI1176" s="10" t="s">
        <v>894</v>
      </c>
      <c r="AJ1176" s="10" t="s">
        <v>2064</v>
      </c>
      <c r="AK1176" s="11" t="s">
        <v>1846</v>
      </c>
      <c r="AL1176" s="11" t="s">
        <v>469</v>
      </c>
      <c r="AM1176" s="12"/>
      <c r="AN1176" s="12"/>
      <c r="AO1176" s="12"/>
      <c r="AP1176" s="12"/>
      <c r="AQ1176" s="12">
        <v>30.96663886593205</v>
      </c>
      <c r="AR1176" s="12">
        <v>30.96663886593205</v>
      </c>
      <c r="BE1176" s="1"/>
      <c r="BF1176" s="1"/>
    </row>
    <row r="1177" spans="35:58" ht="19.5" customHeight="1">
      <c r="AI1177" s="10" t="s">
        <v>896</v>
      </c>
      <c r="AJ1177" s="10" t="s">
        <v>2065</v>
      </c>
      <c r="AK1177" s="11" t="s">
        <v>1851</v>
      </c>
      <c r="AL1177" s="11" t="s">
        <v>2078</v>
      </c>
      <c r="AM1177" s="12"/>
      <c r="AN1177" s="12">
        <v>595.7431221533517</v>
      </c>
      <c r="AO1177" s="12">
        <v>1314.6563444444444</v>
      </c>
      <c r="AP1177" s="12"/>
      <c r="AQ1177" s="12">
        <v>5897.940802525252</v>
      </c>
      <c r="AR1177" s="12">
        <v>7808.3402691230485</v>
      </c>
      <c r="BE1177" s="1"/>
      <c r="BF1177" s="1"/>
    </row>
    <row r="1178" spans="35:58" ht="19.5" customHeight="1">
      <c r="AI1178" s="10" t="s">
        <v>898</v>
      </c>
      <c r="AJ1178" s="10" t="s">
        <v>2066</v>
      </c>
      <c r="AK1178" s="11" t="s">
        <v>1968</v>
      </c>
      <c r="AL1178" s="11" t="s">
        <v>416</v>
      </c>
      <c r="AM1178" s="12"/>
      <c r="AN1178" s="12">
        <v>64.94683011937558</v>
      </c>
      <c r="AO1178" s="12">
        <v>137.86037513774104</v>
      </c>
      <c r="AP1178" s="12"/>
      <c r="AQ1178" s="12">
        <v>905.9110559458219</v>
      </c>
      <c r="AR1178" s="12">
        <v>1108.7182612029385</v>
      </c>
      <c r="BE1178" s="1"/>
      <c r="BF1178" s="1"/>
    </row>
    <row r="1179" spans="35:58" ht="19.5" customHeight="1">
      <c r="AI1179" s="10" t="s">
        <v>898</v>
      </c>
      <c r="AJ1179" s="10" t="s">
        <v>2067</v>
      </c>
      <c r="AK1179" s="11" t="s">
        <v>1845</v>
      </c>
      <c r="AL1179" s="11" t="s">
        <v>417</v>
      </c>
      <c r="AM1179" s="12"/>
      <c r="AN1179" s="12">
        <v>352.86216572543617</v>
      </c>
      <c r="AO1179" s="12">
        <v>131.16931820477504</v>
      </c>
      <c r="AP1179" s="12"/>
      <c r="AQ1179" s="12">
        <v>1523.5864852157943</v>
      </c>
      <c r="AR1179" s="12">
        <v>2007.6179691460054</v>
      </c>
      <c r="BE1179" s="1"/>
      <c r="BF1179" s="1"/>
    </row>
    <row r="1180" spans="35:58" ht="19.5" customHeight="1">
      <c r="AI1180" s="10" t="s">
        <v>898</v>
      </c>
      <c r="AJ1180" s="10" t="s">
        <v>2068</v>
      </c>
      <c r="AK1180" s="11" t="s">
        <v>1846</v>
      </c>
      <c r="AL1180" s="11" t="s">
        <v>469</v>
      </c>
      <c r="AM1180" s="12">
        <v>29.969096671258036</v>
      </c>
      <c r="AN1180" s="12">
        <v>370.1184354453627</v>
      </c>
      <c r="AO1180" s="12">
        <v>2093.807974334252</v>
      </c>
      <c r="AP1180" s="12"/>
      <c r="AQ1180" s="12">
        <v>6128.775167102847</v>
      </c>
      <c r="AR1180" s="12">
        <v>8622.67067355372</v>
      </c>
      <c r="BE1180" s="1"/>
      <c r="BF1180" s="1"/>
    </row>
    <row r="1181" spans="35:58" ht="19.5" customHeight="1">
      <c r="AI1181" s="10" t="s">
        <v>900</v>
      </c>
      <c r="AJ1181" s="10" t="s">
        <v>2069</v>
      </c>
      <c r="AK1181" s="11" t="s">
        <v>1980</v>
      </c>
      <c r="AL1181" s="11" t="s">
        <v>415</v>
      </c>
      <c r="AM1181" s="12"/>
      <c r="AN1181" s="12"/>
      <c r="AO1181" s="12">
        <v>48.349504912764004</v>
      </c>
      <c r="AP1181" s="12"/>
      <c r="AQ1181" s="12">
        <v>169.897184825528</v>
      </c>
      <c r="AR1181" s="12">
        <v>218.246689738292</v>
      </c>
      <c r="BE1181" s="1"/>
      <c r="BF1181" s="1"/>
    </row>
    <row r="1182" spans="35:58" ht="19.5" customHeight="1">
      <c r="AI1182" s="10" t="s">
        <v>900</v>
      </c>
      <c r="AJ1182" s="10" t="s">
        <v>2070</v>
      </c>
      <c r="AK1182" s="11" t="s">
        <v>1845</v>
      </c>
      <c r="AL1182" s="11" t="s">
        <v>417</v>
      </c>
      <c r="AM1182" s="12"/>
      <c r="AN1182" s="12">
        <v>28.45357966023875</v>
      </c>
      <c r="AO1182" s="12">
        <v>8.360325091827365</v>
      </c>
      <c r="AP1182" s="12"/>
      <c r="AQ1182" s="12">
        <v>277.0845712580349</v>
      </c>
      <c r="AR1182" s="12">
        <v>313.898476010101</v>
      </c>
      <c r="BE1182" s="1"/>
      <c r="BF1182" s="1"/>
    </row>
    <row r="1183" spans="35:58" ht="19.5" customHeight="1">
      <c r="AI1183" s="10" t="s">
        <v>900</v>
      </c>
      <c r="AJ1183" s="10" t="s">
        <v>1015</v>
      </c>
      <c r="AK1183" s="11" t="s">
        <v>1844</v>
      </c>
      <c r="AL1183" s="11" t="s">
        <v>462</v>
      </c>
      <c r="AM1183" s="12">
        <v>6.217878719008265</v>
      </c>
      <c r="AN1183" s="12">
        <v>1351.349821372819</v>
      </c>
      <c r="AO1183" s="12">
        <v>1941.0506613406794</v>
      </c>
      <c r="AP1183" s="12"/>
      <c r="AQ1183" s="12">
        <v>10959.57958794766</v>
      </c>
      <c r="AR1183" s="12">
        <v>14258.197949380166</v>
      </c>
      <c r="BE1183" s="1"/>
      <c r="BF1183" s="1"/>
    </row>
    <row r="1184" spans="35:58" ht="19.5" customHeight="1">
      <c r="AI1184" s="10" t="s">
        <v>900</v>
      </c>
      <c r="AJ1184" s="10" t="s">
        <v>1016</v>
      </c>
      <c r="AK1184" s="11" t="s">
        <v>1914</v>
      </c>
      <c r="AL1184" s="11" t="s">
        <v>463</v>
      </c>
      <c r="AM1184" s="12"/>
      <c r="AN1184" s="12">
        <v>38.57125828741965</v>
      </c>
      <c r="AO1184" s="12">
        <v>151.960832805326</v>
      </c>
      <c r="AP1184" s="12"/>
      <c r="AQ1184" s="12">
        <v>2263.677190610652</v>
      </c>
      <c r="AR1184" s="12">
        <v>2454.2092817033977</v>
      </c>
      <c r="BE1184" s="1"/>
      <c r="BF1184" s="1"/>
    </row>
    <row r="1185" spans="35:58" ht="19.5" customHeight="1">
      <c r="AI1185" s="10" t="s">
        <v>900</v>
      </c>
      <c r="AJ1185" s="10" t="s">
        <v>1017</v>
      </c>
      <c r="AK1185" s="11" t="s">
        <v>1981</v>
      </c>
      <c r="AL1185" s="11" t="s">
        <v>464</v>
      </c>
      <c r="AM1185" s="12"/>
      <c r="AN1185" s="12">
        <v>235.32655952708907</v>
      </c>
      <c r="AO1185" s="12">
        <v>498.0901142332415</v>
      </c>
      <c r="AP1185" s="12"/>
      <c r="AQ1185" s="12">
        <v>2432.431422658402</v>
      </c>
      <c r="AR1185" s="12">
        <v>3165.8480964187324</v>
      </c>
      <c r="BE1185" s="1"/>
      <c r="BF1185" s="1"/>
    </row>
    <row r="1186" spans="35:58" ht="19.5" customHeight="1">
      <c r="AI1186" s="10" t="s">
        <v>900</v>
      </c>
      <c r="AJ1186" s="10" t="s">
        <v>1018</v>
      </c>
      <c r="AK1186" s="11" t="s">
        <v>1953</v>
      </c>
      <c r="AL1186" s="11" t="s">
        <v>465</v>
      </c>
      <c r="AM1186" s="12"/>
      <c r="AN1186" s="12">
        <v>1395.6016026859504</v>
      </c>
      <c r="AO1186" s="12">
        <v>1743.6539550964187</v>
      </c>
      <c r="AP1186" s="12"/>
      <c r="AQ1186" s="12">
        <v>5490.279267676768</v>
      </c>
      <c r="AR1186" s="12">
        <v>8629.534825459137</v>
      </c>
      <c r="BE1186" s="1"/>
      <c r="BF1186" s="1"/>
    </row>
    <row r="1187" spans="35:58" ht="19.5" customHeight="1">
      <c r="AI1187" s="10" t="s">
        <v>902</v>
      </c>
      <c r="AJ1187" s="10" t="s">
        <v>1019</v>
      </c>
      <c r="AK1187" s="11" t="s">
        <v>1846</v>
      </c>
      <c r="AL1187" s="11" t="s">
        <v>469</v>
      </c>
      <c r="AM1187" s="12">
        <v>32.02601632231405</v>
      </c>
      <c r="AN1187" s="12">
        <v>71.69035828741966</v>
      </c>
      <c r="AO1187" s="12">
        <v>331.7241088383838</v>
      </c>
      <c r="AP1187" s="12"/>
      <c r="AQ1187" s="12">
        <v>1451.1648484618918</v>
      </c>
      <c r="AR1187" s="12">
        <v>1886.6053319100092</v>
      </c>
      <c r="BE1187" s="1"/>
      <c r="BF1187" s="1"/>
    </row>
    <row r="1188" spans="35:58" ht="19.5" customHeight="1">
      <c r="AI1188" s="10" t="s">
        <v>902</v>
      </c>
      <c r="AJ1188" s="10" t="s">
        <v>1020</v>
      </c>
      <c r="AK1188" s="11" t="s">
        <v>1955</v>
      </c>
      <c r="AL1188" s="11" t="s">
        <v>2071</v>
      </c>
      <c r="AM1188" s="12"/>
      <c r="AN1188" s="12">
        <v>2.1433449035812675</v>
      </c>
      <c r="AO1188" s="12"/>
      <c r="AP1188" s="12"/>
      <c r="AQ1188" s="12">
        <v>102.50498236914599</v>
      </c>
      <c r="AR1188" s="12">
        <v>104.64832727272726</v>
      </c>
      <c r="BE1188" s="1"/>
      <c r="BF1188" s="1"/>
    </row>
    <row r="1189" spans="35:58" ht="19.5" customHeight="1">
      <c r="AI1189" s="10" t="s">
        <v>904</v>
      </c>
      <c r="AJ1189" s="10" t="s">
        <v>1021</v>
      </c>
      <c r="AK1189" s="11" t="s">
        <v>1968</v>
      </c>
      <c r="AL1189" s="11" t="s">
        <v>416</v>
      </c>
      <c r="AM1189" s="12">
        <v>45.28800215794307</v>
      </c>
      <c r="AN1189" s="12">
        <v>58.59572926997246</v>
      </c>
      <c r="AO1189" s="12">
        <v>350.2816948576676</v>
      </c>
      <c r="AP1189" s="12"/>
      <c r="AQ1189" s="12">
        <v>1010.7152907024794</v>
      </c>
      <c r="AR1189" s="12">
        <v>1464.8807169880624</v>
      </c>
      <c r="BE1189" s="1"/>
      <c r="BF1189" s="1"/>
    </row>
    <row r="1190" spans="35:58" ht="19.5" customHeight="1">
      <c r="AI1190" s="10" t="s">
        <v>906</v>
      </c>
      <c r="AJ1190" s="10" t="s">
        <v>1022</v>
      </c>
      <c r="AK1190" s="11" t="s">
        <v>1914</v>
      </c>
      <c r="AL1190" s="11" t="s">
        <v>463</v>
      </c>
      <c r="AM1190" s="12"/>
      <c r="AN1190" s="12">
        <v>103.33558629476585</v>
      </c>
      <c r="AO1190" s="12">
        <v>261.69184148301196</v>
      </c>
      <c r="AP1190" s="12"/>
      <c r="AQ1190" s="12">
        <v>4615.956857323233</v>
      </c>
      <c r="AR1190" s="12">
        <v>4980.984285101011</v>
      </c>
      <c r="BE1190" s="1"/>
      <c r="BF1190" s="1"/>
    </row>
    <row r="1191" spans="35:58" ht="19.5" customHeight="1">
      <c r="AI1191" s="10" t="s">
        <v>906</v>
      </c>
      <c r="AJ1191" s="10" t="s">
        <v>1023</v>
      </c>
      <c r="AK1191" s="11" t="s">
        <v>1981</v>
      </c>
      <c r="AL1191" s="11" t="s">
        <v>464</v>
      </c>
      <c r="AM1191" s="12"/>
      <c r="AN1191" s="12">
        <v>347.244741184573</v>
      </c>
      <c r="AO1191" s="12">
        <v>1154.1871772727272</v>
      </c>
      <c r="AP1191" s="12"/>
      <c r="AQ1191" s="12">
        <v>5910.406065472911</v>
      </c>
      <c r="AR1191" s="12">
        <v>7411.8379839302115</v>
      </c>
      <c r="BE1191" s="1"/>
      <c r="BF1191" s="1"/>
    </row>
    <row r="1192" spans="35:58" ht="19.5" customHeight="1">
      <c r="AI1192" s="10" t="s">
        <v>906</v>
      </c>
      <c r="AJ1192" s="10" t="s">
        <v>1024</v>
      </c>
      <c r="AK1192" s="11" t="s">
        <v>1953</v>
      </c>
      <c r="AL1192" s="11" t="s">
        <v>465</v>
      </c>
      <c r="AM1192" s="12">
        <v>10.176108494031222</v>
      </c>
      <c r="AN1192" s="12">
        <v>1351.1247228191</v>
      </c>
      <c r="AO1192" s="12">
        <v>905.747504040404</v>
      </c>
      <c r="AP1192" s="12"/>
      <c r="AQ1192" s="12">
        <v>9625.387183241506</v>
      </c>
      <c r="AR1192" s="12">
        <v>11892.43551859504</v>
      </c>
      <c r="BE1192" s="1"/>
      <c r="BF1192" s="1"/>
    </row>
    <row r="1193" spans="35:58" ht="19.5" customHeight="1">
      <c r="AI1193" s="10" t="s">
        <v>906</v>
      </c>
      <c r="AJ1193" s="10" t="s">
        <v>1025</v>
      </c>
      <c r="AK1193" s="11" t="s">
        <v>1990</v>
      </c>
      <c r="AL1193" s="11" t="s">
        <v>466</v>
      </c>
      <c r="AM1193" s="12"/>
      <c r="AN1193" s="12">
        <v>354.9781060835629</v>
      </c>
      <c r="AO1193" s="12">
        <v>157.0738425160698</v>
      </c>
      <c r="AP1193" s="12"/>
      <c r="AQ1193" s="12">
        <v>2069.943651147842</v>
      </c>
      <c r="AR1193" s="12">
        <v>2581.995599747475</v>
      </c>
      <c r="BE1193" s="1"/>
      <c r="BF1193" s="1"/>
    </row>
    <row r="1194" spans="35:58" ht="19.5" customHeight="1">
      <c r="AI1194" s="10" t="s">
        <v>906</v>
      </c>
      <c r="AJ1194" s="10" t="s">
        <v>1026</v>
      </c>
      <c r="AK1194" s="11" t="s">
        <v>1847</v>
      </c>
      <c r="AL1194" s="11" t="s">
        <v>468</v>
      </c>
      <c r="AM1194" s="12"/>
      <c r="AN1194" s="12"/>
      <c r="AO1194" s="12"/>
      <c r="AP1194" s="12"/>
      <c r="AQ1194" s="12">
        <v>25.19700259412305</v>
      </c>
      <c r="AR1194" s="12">
        <v>25.19700259412305</v>
      </c>
      <c r="BE1194" s="1"/>
      <c r="BF1194" s="1"/>
    </row>
    <row r="1195" spans="35:58" ht="19.5" customHeight="1">
      <c r="AI1195" s="10" t="s">
        <v>906</v>
      </c>
      <c r="AJ1195" s="10" t="s">
        <v>1027</v>
      </c>
      <c r="AK1195" s="11" t="s">
        <v>1846</v>
      </c>
      <c r="AL1195" s="11" t="s">
        <v>469</v>
      </c>
      <c r="AM1195" s="12"/>
      <c r="AN1195" s="12">
        <v>12.479387419651056</v>
      </c>
      <c r="AO1195" s="12"/>
      <c r="AP1195" s="12"/>
      <c r="AQ1195" s="12">
        <v>51.919237832874195</v>
      </c>
      <c r="AR1195" s="12">
        <v>64.39862525252525</v>
      </c>
      <c r="BE1195" s="1"/>
      <c r="BF1195" s="1"/>
    </row>
    <row r="1196" spans="35:58" ht="19.5" customHeight="1">
      <c r="AI1196" s="10" t="s">
        <v>908</v>
      </c>
      <c r="AJ1196" s="10" t="s">
        <v>1028</v>
      </c>
      <c r="AK1196" s="11" t="s">
        <v>1968</v>
      </c>
      <c r="AL1196" s="11" t="s">
        <v>416</v>
      </c>
      <c r="AM1196" s="12">
        <v>33.885614600550966</v>
      </c>
      <c r="AN1196" s="12">
        <v>747.8638480027548</v>
      </c>
      <c r="AO1196" s="12">
        <v>2295.1047561294768</v>
      </c>
      <c r="AP1196" s="12">
        <v>1.051423324150597E-05</v>
      </c>
      <c r="AQ1196" s="12">
        <v>9786.75480879247</v>
      </c>
      <c r="AR1196" s="12">
        <v>12863.609038039485</v>
      </c>
      <c r="BE1196" s="1"/>
      <c r="BF1196" s="1"/>
    </row>
    <row r="1197" spans="35:58" ht="19.5" customHeight="1">
      <c r="AI1197" s="10" t="s">
        <v>908</v>
      </c>
      <c r="AJ1197" s="10" t="s">
        <v>1029</v>
      </c>
      <c r="AK1197" s="11" t="s">
        <v>1918</v>
      </c>
      <c r="AL1197" s="11" t="s">
        <v>423</v>
      </c>
      <c r="AM1197" s="12"/>
      <c r="AN1197" s="12">
        <v>178.10512249770431</v>
      </c>
      <c r="AO1197" s="12">
        <v>354.41764370982554</v>
      </c>
      <c r="AP1197" s="12"/>
      <c r="AQ1197" s="12">
        <v>2086.7845983471075</v>
      </c>
      <c r="AR1197" s="12">
        <v>2619.3073645546374</v>
      </c>
      <c r="BE1197" s="1"/>
      <c r="BF1197" s="1"/>
    </row>
    <row r="1198" spans="35:58" ht="19.5" customHeight="1">
      <c r="AI1198" s="10" t="s">
        <v>908</v>
      </c>
      <c r="AJ1198" s="10" t="s">
        <v>1030</v>
      </c>
      <c r="AK1198" s="11" t="s">
        <v>1846</v>
      </c>
      <c r="AL1198" s="11" t="s">
        <v>469</v>
      </c>
      <c r="AM1198" s="12">
        <v>177.3986935261708</v>
      </c>
      <c r="AN1198" s="12">
        <v>204.6586752754821</v>
      </c>
      <c r="AO1198" s="12">
        <v>1005.9407738980717</v>
      </c>
      <c r="AP1198" s="12"/>
      <c r="AQ1198" s="12">
        <v>4829.75320486685</v>
      </c>
      <c r="AR1198" s="12">
        <v>6217.751347566575</v>
      </c>
      <c r="BE1198" s="1"/>
      <c r="BF1198" s="1"/>
    </row>
    <row r="1199" spans="35:58" ht="19.5" customHeight="1">
      <c r="AI1199" s="10" t="s">
        <v>908</v>
      </c>
      <c r="AJ1199" s="10" t="s">
        <v>1031</v>
      </c>
      <c r="AK1199" s="11" t="s">
        <v>1955</v>
      </c>
      <c r="AL1199" s="11" t="s">
        <v>2071</v>
      </c>
      <c r="AM1199" s="12"/>
      <c r="AN1199" s="12">
        <v>45.21357642332415</v>
      </c>
      <c r="AO1199" s="12">
        <v>115.9127797979798</v>
      </c>
      <c r="AP1199" s="12"/>
      <c r="AQ1199" s="12">
        <v>842.7867261248851</v>
      </c>
      <c r="AR1199" s="12">
        <v>1003.9130823461891</v>
      </c>
      <c r="BE1199" s="1"/>
      <c r="BF1199" s="1"/>
    </row>
    <row r="1200" spans="35:58" ht="19.5" customHeight="1">
      <c r="AI1200" s="10" t="s">
        <v>908</v>
      </c>
      <c r="AJ1200" s="10" t="s">
        <v>1032</v>
      </c>
      <c r="AK1200" s="11" t="s">
        <v>1851</v>
      </c>
      <c r="AL1200" s="11" t="s">
        <v>2078</v>
      </c>
      <c r="AM1200" s="12"/>
      <c r="AN1200" s="12">
        <v>128.78586175390268</v>
      </c>
      <c r="AO1200" s="12">
        <v>428.33876600091827</v>
      </c>
      <c r="AP1200" s="12"/>
      <c r="AQ1200" s="12">
        <v>2319.2182771349862</v>
      </c>
      <c r="AR1200" s="12">
        <v>2876.342904889807</v>
      </c>
      <c r="BE1200" s="1"/>
      <c r="BF1200" s="1"/>
    </row>
    <row r="1201" spans="35:58" ht="19.5" customHeight="1">
      <c r="AI1201" s="10" t="s">
        <v>910</v>
      </c>
      <c r="AJ1201" s="10" t="s">
        <v>1033</v>
      </c>
      <c r="AK1201" s="11" t="s">
        <v>1851</v>
      </c>
      <c r="AL1201" s="11" t="s">
        <v>2078</v>
      </c>
      <c r="AM1201" s="12">
        <v>86.01762988980717</v>
      </c>
      <c r="AN1201" s="12">
        <v>167.4121458677686</v>
      </c>
      <c r="AO1201" s="12">
        <v>327.0903097796143</v>
      </c>
      <c r="AP1201" s="12"/>
      <c r="AQ1201" s="12">
        <v>883.5973910697887</v>
      </c>
      <c r="AR1201" s="12">
        <v>1464.117476606979</v>
      </c>
      <c r="BE1201" s="1"/>
      <c r="BF1201" s="1"/>
    </row>
    <row r="1202" spans="35:58" ht="19.5" customHeight="1">
      <c r="AI1202" s="10" t="s">
        <v>912</v>
      </c>
      <c r="AJ1202" s="10" t="s">
        <v>1034</v>
      </c>
      <c r="AK1202" s="11" t="s">
        <v>1990</v>
      </c>
      <c r="AL1202" s="11" t="s">
        <v>466</v>
      </c>
      <c r="AM1202" s="12"/>
      <c r="AN1202" s="12">
        <v>29.16011476124885</v>
      </c>
      <c r="AO1202" s="12">
        <v>9.365575482093664</v>
      </c>
      <c r="AP1202" s="12"/>
      <c r="AQ1202" s="12">
        <v>225.01931007805325</v>
      </c>
      <c r="AR1202" s="12">
        <v>263.5450003213958</v>
      </c>
      <c r="BE1202" s="1"/>
      <c r="BF1202" s="1"/>
    </row>
    <row r="1203" spans="35:58" ht="19.5" customHeight="1">
      <c r="AI1203" s="10" t="s">
        <v>912</v>
      </c>
      <c r="AJ1203" s="10" t="s">
        <v>1035</v>
      </c>
      <c r="AK1203" s="11" t="s">
        <v>1969</v>
      </c>
      <c r="AL1203" s="11" t="s">
        <v>467</v>
      </c>
      <c r="AM1203" s="12"/>
      <c r="AN1203" s="12"/>
      <c r="AO1203" s="12">
        <v>2.7741306244260793</v>
      </c>
      <c r="AP1203" s="12"/>
      <c r="AQ1203" s="12">
        <v>14.640774242424243</v>
      </c>
      <c r="AR1203" s="12">
        <v>17.41490486685032</v>
      </c>
      <c r="BE1203" s="1"/>
      <c r="BF1203" s="1"/>
    </row>
    <row r="1204" spans="35:58" ht="19.5" customHeight="1">
      <c r="AI1204" s="10" t="s">
        <v>912</v>
      </c>
      <c r="AJ1204" s="10" t="s">
        <v>1036</v>
      </c>
      <c r="AK1204" s="11" t="s">
        <v>1847</v>
      </c>
      <c r="AL1204" s="11" t="s">
        <v>468</v>
      </c>
      <c r="AM1204" s="12"/>
      <c r="AN1204" s="12">
        <v>937.2366287878788</v>
      </c>
      <c r="AO1204" s="12">
        <v>1745.016466896235</v>
      </c>
      <c r="AP1204" s="12"/>
      <c r="AQ1204" s="12">
        <v>7933.03043553719</v>
      </c>
      <c r="AR1204" s="12">
        <v>10615.283531221303</v>
      </c>
      <c r="BE1204" s="1"/>
      <c r="BF1204" s="1"/>
    </row>
    <row r="1205" spans="35:58" ht="19.5" customHeight="1">
      <c r="AI1205" s="10" t="s">
        <v>912</v>
      </c>
      <c r="AJ1205" s="10" t="s">
        <v>1037</v>
      </c>
      <c r="AK1205" s="11" t="s">
        <v>1846</v>
      </c>
      <c r="AL1205" s="11" t="s">
        <v>469</v>
      </c>
      <c r="AM1205" s="12"/>
      <c r="AN1205" s="12">
        <v>18.415150160697888</v>
      </c>
      <c r="AO1205" s="12">
        <v>311.715991758494</v>
      </c>
      <c r="AP1205" s="12"/>
      <c r="AQ1205" s="12">
        <v>1856.9243170110192</v>
      </c>
      <c r="AR1205" s="12">
        <v>2187.055458930211</v>
      </c>
      <c r="BE1205" s="1"/>
      <c r="BF1205" s="1"/>
    </row>
    <row r="1206" spans="35:58" ht="19.5" customHeight="1">
      <c r="AI1206" s="10" t="s">
        <v>912</v>
      </c>
      <c r="AJ1206" s="10" t="s">
        <v>1038</v>
      </c>
      <c r="AK1206" s="11" t="s">
        <v>1920</v>
      </c>
      <c r="AL1206" s="11" t="s">
        <v>470</v>
      </c>
      <c r="AM1206" s="12"/>
      <c r="AN1206" s="12">
        <v>900.0310702938475</v>
      </c>
      <c r="AO1206" s="12">
        <v>829.422351446281</v>
      </c>
      <c r="AP1206" s="12"/>
      <c r="AQ1206" s="12">
        <v>4484.934306267218</v>
      </c>
      <c r="AR1206" s="12">
        <v>6214.387728007347</v>
      </c>
      <c r="BE1206" s="1"/>
      <c r="BF1206" s="1"/>
    </row>
    <row r="1207" spans="35:58" ht="19.5" customHeight="1">
      <c r="AI1207" s="10" t="s">
        <v>914</v>
      </c>
      <c r="AJ1207" s="10" t="s">
        <v>1039</v>
      </c>
      <c r="AK1207" s="11" t="s">
        <v>1845</v>
      </c>
      <c r="AL1207" s="11" t="s">
        <v>417</v>
      </c>
      <c r="AM1207" s="12">
        <v>25.39389258494031</v>
      </c>
      <c r="AN1207" s="12">
        <v>40.39897217630854</v>
      </c>
      <c r="AO1207" s="12">
        <v>55.03442346189164</v>
      </c>
      <c r="AP1207" s="12"/>
      <c r="AQ1207" s="12">
        <v>276.50077323232324</v>
      </c>
      <c r="AR1207" s="12">
        <v>397.32806145546374</v>
      </c>
      <c r="BE1207" s="1"/>
      <c r="BF1207" s="1"/>
    </row>
    <row r="1208" spans="35:58" ht="19.5" customHeight="1">
      <c r="AI1208" s="10" t="s">
        <v>916</v>
      </c>
      <c r="AJ1208" s="10" t="s">
        <v>1040</v>
      </c>
      <c r="AK1208" s="11" t="s">
        <v>1968</v>
      </c>
      <c r="AL1208" s="11" t="s">
        <v>416</v>
      </c>
      <c r="AM1208" s="12"/>
      <c r="AN1208" s="12">
        <v>32.509761386593205</v>
      </c>
      <c r="AO1208" s="12">
        <v>188.6258226584022</v>
      </c>
      <c r="AP1208" s="12"/>
      <c r="AQ1208" s="12">
        <v>1412.6913527548209</v>
      </c>
      <c r="AR1208" s="12">
        <v>1633.8269367998162</v>
      </c>
      <c r="BE1208" s="1"/>
      <c r="BF1208" s="1"/>
    </row>
    <row r="1209" spans="35:58" ht="19.5" customHeight="1">
      <c r="AI1209" s="10" t="s">
        <v>916</v>
      </c>
      <c r="AJ1209" s="10" t="s">
        <v>1041</v>
      </c>
      <c r="AK1209" s="11" t="s">
        <v>1845</v>
      </c>
      <c r="AL1209" s="11" t="s">
        <v>417</v>
      </c>
      <c r="AM1209" s="12"/>
      <c r="AN1209" s="12"/>
      <c r="AO1209" s="12">
        <v>0.013515771349862258</v>
      </c>
      <c r="AP1209" s="12"/>
      <c r="AQ1209" s="12"/>
      <c r="AR1209" s="12">
        <v>0.013515771349862258</v>
      </c>
      <c r="BE1209" s="1"/>
      <c r="BF1209" s="1"/>
    </row>
    <row r="1210" spans="35:58" ht="19.5" customHeight="1">
      <c r="AI1210" s="10" t="s">
        <v>916</v>
      </c>
      <c r="AJ1210" s="10" t="s">
        <v>1042</v>
      </c>
      <c r="AK1210" s="11" t="s">
        <v>1954</v>
      </c>
      <c r="AL1210" s="11" t="s">
        <v>418</v>
      </c>
      <c r="AM1210" s="12"/>
      <c r="AN1210" s="12">
        <v>211.55426900826447</v>
      </c>
      <c r="AO1210" s="12">
        <v>2728.858017607897</v>
      </c>
      <c r="AP1210" s="12"/>
      <c r="AQ1210" s="12">
        <v>4586.942393549128</v>
      </c>
      <c r="AR1210" s="12">
        <v>7527.354680165289</v>
      </c>
      <c r="BE1210" s="1"/>
      <c r="BF1210" s="1"/>
    </row>
    <row r="1211" spans="35:58" ht="19.5" customHeight="1">
      <c r="AI1211" s="10" t="s">
        <v>916</v>
      </c>
      <c r="AJ1211" s="10" t="s">
        <v>1043</v>
      </c>
      <c r="AK1211" s="11" t="s">
        <v>1915</v>
      </c>
      <c r="AL1211" s="11" t="s">
        <v>419</v>
      </c>
      <c r="AM1211" s="12">
        <v>91.18661923783287</v>
      </c>
      <c r="AN1211" s="12">
        <v>1908.897328627181</v>
      </c>
      <c r="AO1211" s="12">
        <v>5529.1209776859505</v>
      </c>
      <c r="AP1211" s="12"/>
      <c r="AQ1211" s="12">
        <v>22028.029541781452</v>
      </c>
      <c r="AR1211" s="12">
        <v>29557.23446733242</v>
      </c>
      <c r="BE1211" s="1"/>
      <c r="BF1211" s="1"/>
    </row>
    <row r="1212" spans="35:58" ht="19.5" customHeight="1">
      <c r="AI1212" s="10" t="s">
        <v>916</v>
      </c>
      <c r="AJ1212" s="10" t="s">
        <v>1044</v>
      </c>
      <c r="AK1212" s="11" t="s">
        <v>1916</v>
      </c>
      <c r="AL1212" s="11" t="s">
        <v>425</v>
      </c>
      <c r="AM1212" s="12"/>
      <c r="AN1212" s="12">
        <v>404.0683990128558</v>
      </c>
      <c r="AO1212" s="12">
        <v>1201.0336491965106</v>
      </c>
      <c r="AP1212" s="12"/>
      <c r="AQ1212" s="12">
        <v>4990.852317539026</v>
      </c>
      <c r="AR1212" s="12">
        <v>6595.954365748393</v>
      </c>
      <c r="BE1212" s="1"/>
      <c r="BF1212" s="1"/>
    </row>
    <row r="1213" spans="35:58" ht="19.5" customHeight="1">
      <c r="AI1213" s="10" t="s">
        <v>918</v>
      </c>
      <c r="AJ1213" s="10" t="s">
        <v>1045</v>
      </c>
      <c r="AK1213" s="11" t="s">
        <v>1914</v>
      </c>
      <c r="AL1213" s="11" t="s">
        <v>463</v>
      </c>
      <c r="AM1213" s="12"/>
      <c r="AN1213" s="12">
        <v>155.72734538567494</v>
      </c>
      <c r="AO1213" s="12">
        <v>99.05154618916437</v>
      </c>
      <c r="AP1213" s="12"/>
      <c r="AQ1213" s="12">
        <v>3102.8163416896236</v>
      </c>
      <c r="AR1213" s="12">
        <v>3357.595233264463</v>
      </c>
      <c r="BE1213" s="1"/>
      <c r="BF1213" s="1"/>
    </row>
    <row r="1214" spans="35:58" ht="19.5" customHeight="1">
      <c r="AI1214" s="10" t="s">
        <v>918</v>
      </c>
      <c r="AJ1214" s="10" t="s">
        <v>1046</v>
      </c>
      <c r="AK1214" s="11" t="s">
        <v>1981</v>
      </c>
      <c r="AL1214" s="11" t="s">
        <v>464</v>
      </c>
      <c r="AM1214" s="12"/>
      <c r="AN1214" s="12">
        <v>5.9926620982552805</v>
      </c>
      <c r="AO1214" s="12">
        <v>24.88087449494949</v>
      </c>
      <c r="AP1214" s="12"/>
      <c r="AQ1214" s="12">
        <v>129.50741641414143</v>
      </c>
      <c r="AR1214" s="12">
        <v>160.3809530073462</v>
      </c>
      <c r="BE1214" s="1"/>
      <c r="BF1214" s="1"/>
    </row>
    <row r="1215" spans="35:58" ht="19.5" customHeight="1">
      <c r="AI1215" s="10" t="s">
        <v>918</v>
      </c>
      <c r="AJ1215" s="10" t="s">
        <v>1047</v>
      </c>
      <c r="AK1215" s="11" t="s">
        <v>1990</v>
      </c>
      <c r="AL1215" s="11" t="s">
        <v>466</v>
      </c>
      <c r="AM1215" s="12"/>
      <c r="AN1215" s="12">
        <v>185.7054799586777</v>
      </c>
      <c r="AO1215" s="12">
        <v>515.0513969467402</v>
      </c>
      <c r="AP1215" s="12"/>
      <c r="AQ1215" s="12">
        <v>7237.93795211203</v>
      </c>
      <c r="AR1215" s="12">
        <v>7938.694829017448</v>
      </c>
      <c r="BE1215" s="1"/>
      <c r="BF1215" s="1"/>
    </row>
    <row r="1216" spans="35:58" ht="19.5" customHeight="1">
      <c r="AI1216" s="10" t="s">
        <v>918</v>
      </c>
      <c r="AJ1216" s="10" t="s">
        <v>1048</v>
      </c>
      <c r="AK1216" s="11" t="s">
        <v>1969</v>
      </c>
      <c r="AL1216" s="11" t="s">
        <v>467</v>
      </c>
      <c r="AM1216" s="12"/>
      <c r="AN1216" s="12">
        <v>728.6694642332415</v>
      </c>
      <c r="AO1216" s="12">
        <v>112.89760702479339</v>
      </c>
      <c r="AP1216" s="12"/>
      <c r="AQ1216" s="12">
        <v>2010.9464794306703</v>
      </c>
      <c r="AR1216" s="12">
        <v>2852.513550688705</v>
      </c>
      <c r="BE1216" s="1"/>
      <c r="BF1216" s="1"/>
    </row>
    <row r="1217" spans="35:58" ht="19.5" customHeight="1">
      <c r="AI1217" s="10" t="s">
        <v>918</v>
      </c>
      <c r="AJ1217" s="10" t="s">
        <v>1049</v>
      </c>
      <c r="AK1217" s="11" t="s">
        <v>1847</v>
      </c>
      <c r="AL1217" s="11" t="s">
        <v>468</v>
      </c>
      <c r="AM1217" s="12"/>
      <c r="AN1217" s="12"/>
      <c r="AO1217" s="12">
        <v>24.47119297520661</v>
      </c>
      <c r="AP1217" s="12"/>
      <c r="AQ1217" s="12">
        <v>110.8323889577594</v>
      </c>
      <c r="AR1217" s="12">
        <v>135.303581932966</v>
      </c>
      <c r="BE1217" s="1"/>
      <c r="BF1217" s="1"/>
    </row>
    <row r="1218" spans="35:58" ht="19.5" customHeight="1">
      <c r="AI1218" s="10" t="s">
        <v>918</v>
      </c>
      <c r="AJ1218" s="10" t="s">
        <v>1050</v>
      </c>
      <c r="AK1218" s="11" t="s">
        <v>1920</v>
      </c>
      <c r="AL1218" s="11" t="s">
        <v>470</v>
      </c>
      <c r="AM1218" s="12"/>
      <c r="AN1218" s="12"/>
      <c r="AO1218" s="12"/>
      <c r="AP1218" s="12"/>
      <c r="AQ1218" s="12">
        <v>8.17861209825528</v>
      </c>
      <c r="AR1218" s="12">
        <v>8.17861209825528</v>
      </c>
      <c r="BE1218" s="1"/>
      <c r="BF1218" s="1"/>
    </row>
    <row r="1219" spans="35:58" ht="19.5" customHeight="1">
      <c r="AI1219" s="10" t="s">
        <v>920</v>
      </c>
      <c r="AJ1219" s="10" t="s">
        <v>1051</v>
      </c>
      <c r="AK1219" s="11" t="s">
        <v>1980</v>
      </c>
      <c r="AL1219" s="11" t="s">
        <v>415</v>
      </c>
      <c r="AM1219" s="12"/>
      <c r="AN1219" s="12">
        <v>216.23383135904498</v>
      </c>
      <c r="AO1219" s="12">
        <v>515.0748717860422</v>
      </c>
      <c r="AP1219" s="12"/>
      <c r="AQ1219" s="12">
        <v>1117.8766936868687</v>
      </c>
      <c r="AR1219" s="12">
        <v>1849.185396831956</v>
      </c>
      <c r="BE1219" s="1"/>
      <c r="BF1219" s="1"/>
    </row>
    <row r="1220" spans="35:58" ht="19.5" customHeight="1">
      <c r="AI1220" s="10" t="s">
        <v>920</v>
      </c>
      <c r="AJ1220" s="10" t="s">
        <v>1052</v>
      </c>
      <c r="AK1220" s="11" t="s">
        <v>1968</v>
      </c>
      <c r="AL1220" s="11" t="s">
        <v>416</v>
      </c>
      <c r="AM1220" s="12"/>
      <c r="AN1220" s="12">
        <v>118.5648422405877</v>
      </c>
      <c r="AO1220" s="12">
        <v>541.1441794306703</v>
      </c>
      <c r="AP1220" s="12"/>
      <c r="AQ1220" s="12">
        <v>2035.1740011478419</v>
      </c>
      <c r="AR1220" s="12">
        <v>2694.8830228191</v>
      </c>
      <c r="BE1220" s="1"/>
      <c r="BF1220" s="1"/>
    </row>
    <row r="1221" spans="35:58" ht="19.5" customHeight="1">
      <c r="AI1221" s="10" t="s">
        <v>920</v>
      </c>
      <c r="AJ1221" s="10" t="s">
        <v>1053</v>
      </c>
      <c r="AK1221" s="11" t="s">
        <v>1845</v>
      </c>
      <c r="AL1221" s="11" t="s">
        <v>417</v>
      </c>
      <c r="AM1221" s="12"/>
      <c r="AN1221" s="12">
        <v>3172.4469794536276</v>
      </c>
      <c r="AO1221" s="12">
        <v>5023.281220224977</v>
      </c>
      <c r="AP1221" s="12"/>
      <c r="AQ1221" s="12">
        <v>19066.237390427</v>
      </c>
      <c r="AR1221" s="12">
        <v>27261.965590105603</v>
      </c>
      <c r="BE1221" s="1"/>
      <c r="BF1221" s="1"/>
    </row>
    <row r="1222" spans="35:58" ht="19.5" customHeight="1">
      <c r="AI1222" s="10" t="s">
        <v>920</v>
      </c>
      <c r="AJ1222" s="10" t="s">
        <v>1054</v>
      </c>
      <c r="AK1222" s="11" t="s">
        <v>1954</v>
      </c>
      <c r="AL1222" s="11" t="s">
        <v>418</v>
      </c>
      <c r="AM1222" s="12"/>
      <c r="AN1222" s="12">
        <v>733.2791199954087</v>
      </c>
      <c r="AO1222" s="12">
        <v>3314.4259922405877</v>
      </c>
      <c r="AP1222" s="12"/>
      <c r="AQ1222" s="12">
        <v>7108.308642584941</v>
      </c>
      <c r="AR1222" s="12">
        <v>11156.013754820937</v>
      </c>
      <c r="BE1222" s="1"/>
      <c r="BF1222" s="1"/>
    </row>
    <row r="1223" spans="35:58" ht="19.5" customHeight="1">
      <c r="AI1223" s="10" t="s">
        <v>920</v>
      </c>
      <c r="AJ1223" s="10" t="s">
        <v>1055</v>
      </c>
      <c r="AK1223" s="11" t="s">
        <v>1844</v>
      </c>
      <c r="AL1223" s="11" t="s">
        <v>462</v>
      </c>
      <c r="AM1223" s="12"/>
      <c r="AN1223" s="12"/>
      <c r="AO1223" s="12"/>
      <c r="AP1223" s="12"/>
      <c r="AQ1223" s="12">
        <v>2.2986707070707073</v>
      </c>
      <c r="AR1223" s="12">
        <v>2.2986707070707073</v>
      </c>
      <c r="BE1223" s="1"/>
      <c r="BF1223" s="1"/>
    </row>
    <row r="1224" spans="35:58" ht="19.5" customHeight="1">
      <c r="AI1224" s="10" t="s">
        <v>920</v>
      </c>
      <c r="AJ1224" s="10" t="s">
        <v>1056</v>
      </c>
      <c r="AK1224" s="11" t="s">
        <v>1953</v>
      </c>
      <c r="AL1224" s="11" t="s">
        <v>465</v>
      </c>
      <c r="AM1224" s="12"/>
      <c r="AN1224" s="12"/>
      <c r="AO1224" s="12">
        <v>0.02740459136822773</v>
      </c>
      <c r="AP1224" s="12"/>
      <c r="AQ1224" s="12">
        <v>80.40848808539944</v>
      </c>
      <c r="AR1224" s="12">
        <v>80.43589267676766</v>
      </c>
      <c r="BE1224" s="1"/>
      <c r="BF1224" s="1"/>
    </row>
    <row r="1225" spans="35:58" ht="19.5" customHeight="1">
      <c r="AI1225" s="10" t="s">
        <v>922</v>
      </c>
      <c r="AJ1225" s="10" t="s">
        <v>1057</v>
      </c>
      <c r="AK1225" s="11" t="s">
        <v>1855</v>
      </c>
      <c r="AL1225" s="11" t="s">
        <v>421</v>
      </c>
      <c r="AM1225" s="12">
        <v>257.38239795684115</v>
      </c>
      <c r="AN1225" s="12">
        <v>118.782673989899</v>
      </c>
      <c r="AO1225" s="12">
        <v>135.31427516069786</v>
      </c>
      <c r="AP1225" s="12"/>
      <c r="AQ1225" s="12">
        <v>1943.2859020202022</v>
      </c>
      <c r="AR1225" s="12">
        <v>2454.7652491276403</v>
      </c>
      <c r="BE1225" s="1"/>
      <c r="BF1225" s="1"/>
    </row>
    <row r="1226" spans="35:58" ht="19.5" customHeight="1">
      <c r="AI1226" s="10" t="s">
        <v>922</v>
      </c>
      <c r="AJ1226" s="10" t="s">
        <v>1058</v>
      </c>
      <c r="AK1226" s="11" t="s">
        <v>1858</v>
      </c>
      <c r="AL1226" s="11" t="s">
        <v>457</v>
      </c>
      <c r="AM1226" s="12">
        <v>46.47548939393939</v>
      </c>
      <c r="AN1226" s="12">
        <v>100.57032309458219</v>
      </c>
      <c r="AO1226" s="12">
        <v>25.12832238292011</v>
      </c>
      <c r="AP1226" s="12"/>
      <c r="AQ1226" s="12">
        <v>1374.798071854913</v>
      </c>
      <c r="AR1226" s="12">
        <v>1546.9722067263547</v>
      </c>
      <c r="BE1226" s="1"/>
      <c r="BF1226" s="1"/>
    </row>
    <row r="1227" spans="35:58" ht="19.5" customHeight="1">
      <c r="AI1227" s="10" t="s">
        <v>924</v>
      </c>
      <c r="AJ1227" s="10" t="s">
        <v>1059</v>
      </c>
      <c r="AK1227" s="11" t="s">
        <v>1859</v>
      </c>
      <c r="AL1227" s="11" t="s">
        <v>437</v>
      </c>
      <c r="AM1227" s="12">
        <v>308.30465392561985</v>
      </c>
      <c r="AN1227" s="12">
        <v>120.23398475665749</v>
      </c>
      <c r="AO1227" s="12">
        <v>322.40146714876033</v>
      </c>
      <c r="AP1227" s="12">
        <v>0.001432277318640955</v>
      </c>
      <c r="AQ1227" s="12">
        <v>2076.5026516528924</v>
      </c>
      <c r="AR1227" s="12">
        <v>2827.4441897612487</v>
      </c>
      <c r="BE1227" s="1"/>
      <c r="BF1227" s="1"/>
    </row>
    <row r="1228" spans="35:58" ht="19.5" customHeight="1">
      <c r="AI1228" s="10" t="s">
        <v>926</v>
      </c>
      <c r="AJ1228" s="10" t="s">
        <v>1060</v>
      </c>
      <c r="AK1228" s="11" t="s">
        <v>1972</v>
      </c>
      <c r="AL1228" s="11" t="s">
        <v>436</v>
      </c>
      <c r="AM1228" s="12">
        <v>101.73830704775024</v>
      </c>
      <c r="AN1228" s="12"/>
      <c r="AO1228" s="12"/>
      <c r="AP1228" s="12"/>
      <c r="AQ1228" s="12">
        <v>56.50620220385675</v>
      </c>
      <c r="AR1228" s="12">
        <v>158.24450925160698</v>
      </c>
      <c r="BE1228" s="1"/>
      <c r="BF1228" s="1"/>
    </row>
    <row r="1229" spans="35:58" ht="19.5" customHeight="1">
      <c r="AI1229" s="10" t="s">
        <v>926</v>
      </c>
      <c r="AJ1229" s="10" t="s">
        <v>1061</v>
      </c>
      <c r="AK1229" s="11" t="s">
        <v>1859</v>
      </c>
      <c r="AL1229" s="11" t="s">
        <v>437</v>
      </c>
      <c r="AM1229" s="12">
        <v>361.71616531221304</v>
      </c>
      <c r="AN1229" s="12">
        <v>173.85377865013774</v>
      </c>
      <c r="AO1229" s="12">
        <v>235.17544460514233</v>
      </c>
      <c r="AP1229" s="12"/>
      <c r="AQ1229" s="12">
        <v>2210.772362098255</v>
      </c>
      <c r="AR1229" s="12">
        <v>2981.5177506657483</v>
      </c>
      <c r="BE1229" s="1"/>
      <c r="BF1229" s="1"/>
    </row>
    <row r="1230" spans="35:58" ht="19.5" customHeight="1">
      <c r="AI1230" s="10" t="s">
        <v>928</v>
      </c>
      <c r="AJ1230" s="10" t="s">
        <v>1062</v>
      </c>
      <c r="AK1230" s="11" t="s">
        <v>1971</v>
      </c>
      <c r="AL1230" s="11" t="s">
        <v>434</v>
      </c>
      <c r="AM1230" s="12">
        <v>4475.510121487603</v>
      </c>
      <c r="AN1230" s="12"/>
      <c r="AO1230" s="12">
        <v>123.85624575298439</v>
      </c>
      <c r="AP1230" s="12">
        <v>4.553138774104683</v>
      </c>
      <c r="AQ1230" s="12">
        <v>96.9787207529844</v>
      </c>
      <c r="AR1230" s="12">
        <v>4700.8982267676765</v>
      </c>
      <c r="BE1230" s="1"/>
      <c r="BF1230" s="1"/>
    </row>
    <row r="1231" spans="35:58" ht="19.5" customHeight="1">
      <c r="AI1231" s="10" t="s">
        <v>928</v>
      </c>
      <c r="AJ1231" s="10" t="s">
        <v>1063</v>
      </c>
      <c r="AK1231" s="11" t="s">
        <v>1970</v>
      </c>
      <c r="AL1231" s="11" t="s">
        <v>435</v>
      </c>
      <c r="AM1231" s="12">
        <v>2087.658040656566</v>
      </c>
      <c r="AN1231" s="12">
        <v>59.69092419651056</v>
      </c>
      <c r="AO1231" s="12">
        <v>31.764698691460055</v>
      </c>
      <c r="AP1231" s="12"/>
      <c r="AQ1231" s="12">
        <v>831.386383953168</v>
      </c>
      <c r="AR1231" s="12">
        <v>3010.500047497704</v>
      </c>
      <c r="BE1231" s="1"/>
      <c r="BF1231" s="1"/>
    </row>
    <row r="1232" spans="35:58" ht="19.5" customHeight="1">
      <c r="AI1232" s="10" t="s">
        <v>928</v>
      </c>
      <c r="AJ1232" s="10" t="s">
        <v>1064</v>
      </c>
      <c r="AK1232" s="11" t="s">
        <v>1972</v>
      </c>
      <c r="AL1232" s="11" t="s">
        <v>436</v>
      </c>
      <c r="AM1232" s="12">
        <v>204.4484376033058</v>
      </c>
      <c r="AN1232" s="12"/>
      <c r="AO1232" s="12">
        <v>0.27930847107438017</v>
      </c>
      <c r="AP1232" s="12"/>
      <c r="AQ1232" s="12">
        <v>49.96651278696051</v>
      </c>
      <c r="AR1232" s="12">
        <v>254.6942588613407</v>
      </c>
      <c r="BE1232" s="1"/>
      <c r="BF1232" s="1"/>
    </row>
    <row r="1233" spans="35:58" ht="19.5" customHeight="1">
      <c r="AI1233" s="10" t="s">
        <v>930</v>
      </c>
      <c r="AJ1233" s="10" t="s">
        <v>1065</v>
      </c>
      <c r="AK1233" s="11" t="s">
        <v>1859</v>
      </c>
      <c r="AL1233" s="11" t="s">
        <v>437</v>
      </c>
      <c r="AM1233" s="12">
        <v>21.97980743801653</v>
      </c>
      <c r="AN1233" s="12"/>
      <c r="AO1233" s="12"/>
      <c r="AP1233" s="12"/>
      <c r="AQ1233" s="12">
        <v>223.37520208907253</v>
      </c>
      <c r="AR1233" s="12">
        <v>245.35500952708907</v>
      </c>
      <c r="BE1233" s="1"/>
      <c r="BF1233" s="1"/>
    </row>
    <row r="1234" spans="35:58" ht="19.5" customHeight="1">
      <c r="AI1234" s="10" t="s">
        <v>930</v>
      </c>
      <c r="AJ1234" s="10" t="s">
        <v>1066</v>
      </c>
      <c r="AK1234" s="11" t="s">
        <v>1858</v>
      </c>
      <c r="AL1234" s="11" t="s">
        <v>457</v>
      </c>
      <c r="AM1234" s="12">
        <v>48.20591191460055</v>
      </c>
      <c r="AN1234" s="12"/>
      <c r="AO1234" s="12"/>
      <c r="AP1234" s="12"/>
      <c r="AQ1234" s="12">
        <v>549.836869651056</v>
      </c>
      <c r="AR1234" s="12">
        <v>598.0427815656565</v>
      </c>
      <c r="BE1234" s="1"/>
      <c r="BF1234" s="1"/>
    </row>
    <row r="1235" spans="35:58" ht="19.5" customHeight="1">
      <c r="AI1235" s="10" t="s">
        <v>932</v>
      </c>
      <c r="AJ1235" s="10" t="s">
        <v>1067</v>
      </c>
      <c r="AK1235" s="11" t="s">
        <v>1859</v>
      </c>
      <c r="AL1235" s="11" t="s">
        <v>437</v>
      </c>
      <c r="AM1235" s="12">
        <v>126.92834421487602</v>
      </c>
      <c r="AN1235" s="12"/>
      <c r="AO1235" s="12"/>
      <c r="AP1235" s="12"/>
      <c r="AQ1235" s="12">
        <v>298.84408691460055</v>
      </c>
      <c r="AR1235" s="12">
        <v>425.77243112947656</v>
      </c>
      <c r="BE1235" s="1"/>
      <c r="BF1235" s="1"/>
    </row>
    <row r="1236" spans="35:58" ht="19.5" customHeight="1">
      <c r="AI1236" s="10" t="s">
        <v>934</v>
      </c>
      <c r="AJ1236" s="10" t="s">
        <v>1068</v>
      </c>
      <c r="AK1236" s="11" t="s">
        <v>1971</v>
      </c>
      <c r="AL1236" s="11" t="s">
        <v>434</v>
      </c>
      <c r="AM1236" s="12">
        <v>16.51878000459137</v>
      </c>
      <c r="AN1236" s="12"/>
      <c r="AO1236" s="12"/>
      <c r="AP1236" s="12">
        <v>0.5381226124885216</v>
      </c>
      <c r="AQ1236" s="12">
        <v>32.17163682277319</v>
      </c>
      <c r="AR1236" s="12">
        <v>49.22853943985308</v>
      </c>
      <c r="BE1236" s="1"/>
      <c r="BF1236" s="1"/>
    </row>
    <row r="1237" spans="35:58" ht="19.5" customHeight="1">
      <c r="AI1237" s="10" t="s">
        <v>934</v>
      </c>
      <c r="AJ1237" s="10" t="s">
        <v>1069</v>
      </c>
      <c r="AK1237" s="11" t="s">
        <v>1970</v>
      </c>
      <c r="AL1237" s="11" t="s">
        <v>435</v>
      </c>
      <c r="AM1237" s="12">
        <v>528.3554932277318</v>
      </c>
      <c r="AN1237" s="12">
        <v>29.020828627180897</v>
      </c>
      <c r="AO1237" s="12">
        <v>86.72478652433425</v>
      </c>
      <c r="AP1237" s="12">
        <v>3.9397072314049586</v>
      </c>
      <c r="AQ1237" s="12">
        <v>1082.9393189853076</v>
      </c>
      <c r="AR1237" s="12">
        <v>1730.9801345959595</v>
      </c>
      <c r="BE1237" s="1"/>
      <c r="BF1237" s="1"/>
    </row>
    <row r="1238" spans="35:58" ht="19.5" customHeight="1">
      <c r="AI1238" s="10" t="s">
        <v>936</v>
      </c>
      <c r="AJ1238" s="10" t="s">
        <v>1070</v>
      </c>
      <c r="AK1238" s="11" t="s">
        <v>1970</v>
      </c>
      <c r="AL1238" s="11" t="s">
        <v>435</v>
      </c>
      <c r="AM1238" s="12">
        <v>17.872213797061526</v>
      </c>
      <c r="AN1238" s="12">
        <v>65.09132169421488</v>
      </c>
      <c r="AO1238" s="12">
        <v>27.310940036730944</v>
      </c>
      <c r="AP1238" s="12"/>
      <c r="AQ1238" s="12">
        <v>157.1372591368228</v>
      </c>
      <c r="AR1238" s="12">
        <v>267.41173466483013</v>
      </c>
      <c r="BE1238" s="1"/>
      <c r="BF1238" s="1"/>
    </row>
    <row r="1239" spans="35:58" ht="19.5" customHeight="1">
      <c r="AI1239" s="10" t="s">
        <v>936</v>
      </c>
      <c r="AJ1239" s="10" t="s">
        <v>1071</v>
      </c>
      <c r="AK1239" s="11" t="s">
        <v>1972</v>
      </c>
      <c r="AL1239" s="11" t="s">
        <v>436</v>
      </c>
      <c r="AM1239" s="12">
        <v>216.71971437098253</v>
      </c>
      <c r="AN1239" s="12">
        <v>17.331567011019285</v>
      </c>
      <c r="AO1239" s="12">
        <v>5.1850852617079894</v>
      </c>
      <c r="AP1239" s="12"/>
      <c r="AQ1239" s="12">
        <v>263.3507693755739</v>
      </c>
      <c r="AR1239" s="12">
        <v>502.5871360192837</v>
      </c>
      <c r="BE1239" s="1"/>
      <c r="BF1239" s="1"/>
    </row>
    <row r="1240" spans="35:58" ht="19.5" customHeight="1">
      <c r="AI1240" s="10" t="s">
        <v>936</v>
      </c>
      <c r="AJ1240" s="10" t="s">
        <v>1072</v>
      </c>
      <c r="AK1240" s="11" t="s">
        <v>1859</v>
      </c>
      <c r="AL1240" s="11" t="s">
        <v>437</v>
      </c>
      <c r="AM1240" s="12">
        <v>176.82480197428833</v>
      </c>
      <c r="AN1240" s="12">
        <v>7.388587947658403</v>
      </c>
      <c r="AO1240" s="12">
        <v>18.431569605142332</v>
      </c>
      <c r="AP1240" s="12"/>
      <c r="AQ1240" s="12">
        <v>418.37309063360885</v>
      </c>
      <c r="AR1240" s="12">
        <v>621.018050160698</v>
      </c>
      <c r="BE1240" s="1"/>
      <c r="BF1240" s="1"/>
    </row>
    <row r="1241" spans="35:58" ht="19.5" customHeight="1">
      <c r="AI1241" s="10" t="s">
        <v>938</v>
      </c>
      <c r="AJ1241" s="10" t="s">
        <v>2137</v>
      </c>
      <c r="AK1241" s="11" t="s">
        <v>1970</v>
      </c>
      <c r="AL1241" s="11" t="s">
        <v>435</v>
      </c>
      <c r="AM1241" s="12"/>
      <c r="AN1241" s="12"/>
      <c r="AO1241" s="12"/>
      <c r="AP1241" s="12"/>
      <c r="AQ1241" s="12">
        <v>6.749621303948577</v>
      </c>
      <c r="AR1241" s="12">
        <v>6.749621303948577</v>
      </c>
      <c r="BE1241" s="1"/>
      <c r="BF1241" s="1"/>
    </row>
    <row r="1242" spans="35:58" ht="19.5" customHeight="1">
      <c r="AI1242" s="10" t="s">
        <v>938</v>
      </c>
      <c r="AJ1242" s="10" t="s">
        <v>2138</v>
      </c>
      <c r="AK1242" s="11" t="s">
        <v>1972</v>
      </c>
      <c r="AL1242" s="11" t="s">
        <v>436</v>
      </c>
      <c r="AM1242" s="12">
        <v>2587.650409641873</v>
      </c>
      <c r="AN1242" s="12">
        <v>124.47312642332415</v>
      </c>
      <c r="AO1242" s="12">
        <v>328.3146462121212</v>
      </c>
      <c r="AP1242" s="12"/>
      <c r="AQ1242" s="12">
        <v>1232.6864324150597</v>
      </c>
      <c r="AR1242" s="12">
        <v>4273.124614692379</v>
      </c>
      <c r="BE1242" s="1"/>
      <c r="BF1242" s="1"/>
    </row>
    <row r="1243" spans="35:58" ht="19.5" customHeight="1">
      <c r="AI1243" s="10" t="s">
        <v>938</v>
      </c>
      <c r="AJ1243" s="10" t="s">
        <v>2139</v>
      </c>
      <c r="AK1243" s="11" t="s">
        <v>1859</v>
      </c>
      <c r="AL1243" s="11" t="s">
        <v>437</v>
      </c>
      <c r="AM1243" s="12">
        <v>1781.1078609504132</v>
      </c>
      <c r="AN1243" s="12">
        <v>66.23020539485766</v>
      </c>
      <c r="AO1243" s="12">
        <v>346.857222681359</v>
      </c>
      <c r="AP1243" s="12"/>
      <c r="AQ1243" s="12">
        <v>546.7583899908172</v>
      </c>
      <c r="AR1243" s="12">
        <v>2740.953679017447</v>
      </c>
      <c r="BE1243" s="1"/>
      <c r="BF1243" s="1"/>
    </row>
    <row r="1244" spans="35:58" ht="19.5" customHeight="1">
      <c r="AI1244" s="10" t="s">
        <v>940</v>
      </c>
      <c r="AJ1244" s="10" t="s">
        <v>2140</v>
      </c>
      <c r="AK1244" s="11" t="s">
        <v>1859</v>
      </c>
      <c r="AL1244" s="11" t="s">
        <v>437</v>
      </c>
      <c r="AM1244" s="12">
        <v>193.36432151056016</v>
      </c>
      <c r="AN1244" s="12">
        <v>41.94489226354454</v>
      </c>
      <c r="AO1244" s="12">
        <v>1.9837561065197429</v>
      </c>
      <c r="AP1244" s="12"/>
      <c r="AQ1244" s="12">
        <v>1482.4048057851242</v>
      </c>
      <c r="AR1244" s="12">
        <v>1719.6977756657486</v>
      </c>
      <c r="BE1244" s="1"/>
      <c r="BF1244" s="1"/>
    </row>
    <row r="1245" spans="35:58" ht="19.5" customHeight="1">
      <c r="AI1245" s="10" t="s">
        <v>940</v>
      </c>
      <c r="AJ1245" s="10" t="s">
        <v>2141</v>
      </c>
      <c r="AK1245" s="11" t="s">
        <v>1858</v>
      </c>
      <c r="AL1245" s="11" t="s">
        <v>457</v>
      </c>
      <c r="AM1245" s="12">
        <v>14.197841574839304</v>
      </c>
      <c r="AN1245" s="12">
        <v>0.0699782598714417</v>
      </c>
      <c r="AO1245" s="12">
        <v>12.94078870523416</v>
      </c>
      <c r="AP1245" s="12"/>
      <c r="AQ1245" s="12">
        <v>848.1863315886135</v>
      </c>
      <c r="AR1245" s="12">
        <v>875.3949401285583</v>
      </c>
      <c r="BE1245" s="1"/>
      <c r="BF1245" s="1"/>
    </row>
    <row r="1246" spans="35:58" ht="19.5" customHeight="1">
      <c r="AI1246" s="10" t="s">
        <v>942</v>
      </c>
      <c r="AJ1246" s="10" t="s">
        <v>2142</v>
      </c>
      <c r="AK1246" s="11" t="s">
        <v>1855</v>
      </c>
      <c r="AL1246" s="11" t="s">
        <v>421</v>
      </c>
      <c r="AM1246" s="12">
        <v>161.89724639577594</v>
      </c>
      <c r="AN1246" s="12">
        <v>34.113793778696056</v>
      </c>
      <c r="AO1246" s="12">
        <v>137.85435477502295</v>
      </c>
      <c r="AP1246" s="12"/>
      <c r="AQ1246" s="12">
        <v>1991.2439101928376</v>
      </c>
      <c r="AR1246" s="12">
        <v>2325.1093051423327</v>
      </c>
      <c r="BE1246" s="1"/>
      <c r="BF1246" s="1"/>
    </row>
    <row r="1247" spans="35:58" ht="19.5" customHeight="1">
      <c r="AI1247" s="10" t="s">
        <v>942</v>
      </c>
      <c r="AJ1247" s="10" t="s">
        <v>2143</v>
      </c>
      <c r="AK1247" s="11" t="s">
        <v>1858</v>
      </c>
      <c r="AL1247" s="11" t="s">
        <v>457</v>
      </c>
      <c r="AM1247" s="12">
        <v>0.0032371441689623506</v>
      </c>
      <c r="AN1247" s="12"/>
      <c r="AO1247" s="12"/>
      <c r="AP1247" s="12"/>
      <c r="AQ1247" s="12">
        <v>32.230553076216715</v>
      </c>
      <c r="AR1247" s="12">
        <v>32.23379022038568</v>
      </c>
      <c r="BE1247" s="1"/>
      <c r="BF1247" s="1"/>
    </row>
    <row r="1248" spans="35:58" ht="19.5" customHeight="1">
      <c r="AI1248" s="10" t="s">
        <v>944</v>
      </c>
      <c r="AJ1248" s="10" t="s">
        <v>2144</v>
      </c>
      <c r="AK1248" s="11" t="s">
        <v>1859</v>
      </c>
      <c r="AL1248" s="11" t="s">
        <v>437</v>
      </c>
      <c r="AM1248" s="12">
        <v>0.02945016069788797</v>
      </c>
      <c r="AN1248" s="12">
        <v>10.851447865013775</v>
      </c>
      <c r="AO1248" s="12">
        <v>28.108616597796143</v>
      </c>
      <c r="AP1248" s="12"/>
      <c r="AQ1248" s="12">
        <v>312.2009025252525</v>
      </c>
      <c r="AR1248" s="12">
        <v>351.1904171487603</v>
      </c>
      <c r="BE1248" s="1"/>
      <c r="BF1248" s="1"/>
    </row>
    <row r="1249" spans="35:58" ht="19.5" customHeight="1">
      <c r="AI1249" s="10" t="s">
        <v>944</v>
      </c>
      <c r="AJ1249" s="10" t="s">
        <v>2145</v>
      </c>
      <c r="AK1249" s="11" t="s">
        <v>1858</v>
      </c>
      <c r="AL1249" s="11" t="s">
        <v>457</v>
      </c>
      <c r="AM1249" s="12">
        <v>587.9006865932048</v>
      </c>
      <c r="AN1249" s="12">
        <v>77.96204201101928</v>
      </c>
      <c r="AO1249" s="12">
        <v>116.56380034435261</v>
      </c>
      <c r="AP1249" s="12">
        <v>1.3810695821854913</v>
      </c>
      <c r="AQ1249" s="12">
        <v>2659.791778971534</v>
      </c>
      <c r="AR1249" s="12">
        <v>3443.599377502296</v>
      </c>
      <c r="BE1249" s="1"/>
      <c r="BF1249" s="1"/>
    </row>
    <row r="1250" spans="35:58" ht="19.5" customHeight="1">
      <c r="AI1250" s="10" t="s">
        <v>946</v>
      </c>
      <c r="AJ1250" s="10" t="s">
        <v>2146</v>
      </c>
      <c r="AK1250" s="11" t="s">
        <v>1859</v>
      </c>
      <c r="AL1250" s="11" t="s">
        <v>437</v>
      </c>
      <c r="AM1250" s="12">
        <v>642.7152328282829</v>
      </c>
      <c r="AN1250" s="12">
        <v>98.30370101010101</v>
      </c>
      <c r="AO1250" s="12">
        <v>178.68735739210285</v>
      </c>
      <c r="AP1250" s="12">
        <v>1.2450570477502294</v>
      </c>
      <c r="AQ1250" s="12">
        <v>1689.7987517906338</v>
      </c>
      <c r="AR1250" s="12">
        <v>2610.750100068871</v>
      </c>
      <c r="BE1250" s="1"/>
      <c r="BF1250" s="1"/>
    </row>
    <row r="1251" spans="35:58" ht="19.5" customHeight="1">
      <c r="AI1251" s="10" t="s">
        <v>948</v>
      </c>
      <c r="AJ1251" s="10" t="s">
        <v>2147</v>
      </c>
      <c r="AK1251" s="11" t="s">
        <v>1970</v>
      </c>
      <c r="AL1251" s="11" t="s">
        <v>435</v>
      </c>
      <c r="AM1251" s="12">
        <v>9.4792608815427</v>
      </c>
      <c r="AN1251" s="12">
        <v>52.68191260330578</v>
      </c>
      <c r="AO1251" s="12">
        <v>7.176944123048668</v>
      </c>
      <c r="AP1251" s="12"/>
      <c r="AQ1251" s="12">
        <v>234.9712702479339</v>
      </c>
      <c r="AR1251" s="12">
        <v>304.309387855831</v>
      </c>
      <c r="BE1251" s="1"/>
      <c r="BF1251" s="1"/>
    </row>
    <row r="1252" spans="35:58" ht="19.5" customHeight="1">
      <c r="AI1252" s="10" t="s">
        <v>948</v>
      </c>
      <c r="AJ1252" s="10" t="s">
        <v>2148</v>
      </c>
      <c r="AK1252" s="11" t="s">
        <v>1972</v>
      </c>
      <c r="AL1252" s="11" t="s">
        <v>436</v>
      </c>
      <c r="AM1252" s="12">
        <v>201.90637662993575</v>
      </c>
      <c r="AN1252" s="12">
        <v>58.91919084022039</v>
      </c>
      <c r="AO1252" s="12"/>
      <c r="AP1252" s="12"/>
      <c r="AQ1252" s="12">
        <v>1126.3391842745639</v>
      </c>
      <c r="AR1252" s="12">
        <v>1387.16475174472</v>
      </c>
      <c r="BE1252" s="1"/>
      <c r="BF1252" s="1"/>
    </row>
    <row r="1253" spans="35:58" ht="19.5" customHeight="1">
      <c r="AI1253" s="10" t="s">
        <v>950</v>
      </c>
      <c r="AJ1253" s="10" t="s">
        <v>2149</v>
      </c>
      <c r="AK1253" s="11" t="s">
        <v>1970</v>
      </c>
      <c r="AL1253" s="11" t="s">
        <v>435</v>
      </c>
      <c r="AM1253" s="12">
        <v>1.600307116620753</v>
      </c>
      <c r="AN1253" s="12"/>
      <c r="AO1253" s="12"/>
      <c r="AP1253" s="12"/>
      <c r="AQ1253" s="12">
        <v>57.75345564738292</v>
      </c>
      <c r="AR1253" s="12">
        <v>59.353762764003676</v>
      </c>
      <c r="BE1253" s="1"/>
      <c r="BF1253" s="1"/>
    </row>
    <row r="1254" spans="35:58" ht="19.5" customHeight="1">
      <c r="AI1254" s="10" t="s">
        <v>950</v>
      </c>
      <c r="AJ1254" s="10" t="s">
        <v>2150</v>
      </c>
      <c r="AK1254" s="11" t="s">
        <v>1972</v>
      </c>
      <c r="AL1254" s="11" t="s">
        <v>436</v>
      </c>
      <c r="AM1254" s="12">
        <v>172.41581565656566</v>
      </c>
      <c r="AN1254" s="12"/>
      <c r="AO1254" s="12"/>
      <c r="AP1254" s="12"/>
      <c r="AQ1254" s="12">
        <v>554.3871440082645</v>
      </c>
      <c r="AR1254" s="12">
        <v>726.8029596648302</v>
      </c>
      <c r="BE1254" s="1"/>
      <c r="BF1254" s="1"/>
    </row>
    <row r="1255" spans="35:58" ht="19.5" customHeight="1">
      <c r="AI1255" s="10" t="s">
        <v>952</v>
      </c>
      <c r="AJ1255" s="10" t="s">
        <v>2151</v>
      </c>
      <c r="AK1255" s="11" t="s">
        <v>1859</v>
      </c>
      <c r="AL1255" s="11" t="s">
        <v>437</v>
      </c>
      <c r="AM1255" s="12">
        <v>62.468309687786956</v>
      </c>
      <c r="AN1255" s="12">
        <v>220.39267619375573</v>
      </c>
      <c r="AO1255" s="12">
        <v>890.2145769742883</v>
      </c>
      <c r="AP1255" s="12"/>
      <c r="AQ1255" s="12">
        <v>2949.6068206841137</v>
      </c>
      <c r="AR1255" s="12">
        <v>4122.682383539945</v>
      </c>
      <c r="BE1255" s="1"/>
      <c r="BF1255" s="1"/>
    </row>
    <row r="1256" spans="35:58" ht="19.5" customHeight="1">
      <c r="AI1256" s="10" t="s">
        <v>952</v>
      </c>
      <c r="AJ1256" s="10" t="s">
        <v>2152</v>
      </c>
      <c r="AK1256" s="11" t="s">
        <v>1858</v>
      </c>
      <c r="AL1256" s="11" t="s">
        <v>457</v>
      </c>
      <c r="AM1256" s="12">
        <v>117.47210544077134</v>
      </c>
      <c r="AN1256" s="12">
        <v>33.10160941230487</v>
      </c>
      <c r="AO1256" s="12">
        <v>14.858411157024793</v>
      </c>
      <c r="AP1256" s="12"/>
      <c r="AQ1256" s="12">
        <v>1501.7922168044076</v>
      </c>
      <c r="AR1256" s="12">
        <v>1667.2243428145086</v>
      </c>
      <c r="BE1256" s="1"/>
      <c r="BF1256" s="1"/>
    </row>
    <row r="1257" spans="35:58" ht="19.5" customHeight="1">
      <c r="AI1257" s="10" t="s">
        <v>954</v>
      </c>
      <c r="AJ1257" s="10" t="s">
        <v>2153</v>
      </c>
      <c r="AK1257" s="11" t="s">
        <v>1859</v>
      </c>
      <c r="AL1257" s="11" t="s">
        <v>437</v>
      </c>
      <c r="AM1257" s="12">
        <v>626.2947432966024</v>
      </c>
      <c r="AN1257" s="12">
        <v>139.27571235078054</v>
      </c>
      <c r="AO1257" s="12">
        <v>177.0723250459137</v>
      </c>
      <c r="AP1257" s="12">
        <v>4.282708769513315</v>
      </c>
      <c r="AQ1257" s="12">
        <v>2270.4807867768595</v>
      </c>
      <c r="AR1257" s="12">
        <v>3217.4062762396693</v>
      </c>
      <c r="BE1257" s="1"/>
      <c r="BF1257" s="1"/>
    </row>
    <row r="1258" spans="35:58" ht="19.5" customHeight="1">
      <c r="AI1258" s="10" t="s">
        <v>954</v>
      </c>
      <c r="AJ1258" s="10" t="s">
        <v>2154</v>
      </c>
      <c r="AK1258" s="11" t="s">
        <v>1858</v>
      </c>
      <c r="AL1258" s="11" t="s">
        <v>457</v>
      </c>
      <c r="AM1258" s="12"/>
      <c r="AN1258" s="12">
        <v>3.6879260789715334</v>
      </c>
      <c r="AO1258" s="12"/>
      <c r="AP1258" s="12"/>
      <c r="AQ1258" s="12">
        <v>88.15922998163452</v>
      </c>
      <c r="AR1258" s="12">
        <v>91.84715606060605</v>
      </c>
      <c r="BE1258" s="1"/>
      <c r="BF1258" s="1"/>
    </row>
    <row r="1259" spans="35:58" ht="19.5" customHeight="1">
      <c r="AI1259" s="10" t="s">
        <v>956</v>
      </c>
      <c r="AJ1259" s="10" t="s">
        <v>2155</v>
      </c>
      <c r="AK1259" s="11" t="s">
        <v>1855</v>
      </c>
      <c r="AL1259" s="11" t="s">
        <v>421</v>
      </c>
      <c r="AM1259" s="12">
        <v>309.2871674471993</v>
      </c>
      <c r="AN1259" s="12">
        <v>43.71757438016529</v>
      </c>
      <c r="AO1259" s="12">
        <v>21.521911937557395</v>
      </c>
      <c r="AP1259" s="12">
        <v>7.311358471074381</v>
      </c>
      <c r="AQ1259" s="12">
        <v>2114.4355469008265</v>
      </c>
      <c r="AR1259" s="12">
        <v>2496.2735591368228</v>
      </c>
      <c r="BE1259" s="1"/>
      <c r="BF1259" s="1"/>
    </row>
    <row r="1260" spans="35:58" ht="19.5" customHeight="1">
      <c r="AI1260" s="10" t="s">
        <v>956</v>
      </c>
      <c r="AJ1260" s="10" t="s">
        <v>2156</v>
      </c>
      <c r="AK1260" s="11" t="s">
        <v>1859</v>
      </c>
      <c r="AL1260" s="11" t="s">
        <v>437</v>
      </c>
      <c r="AM1260" s="12">
        <v>121.17062575757575</v>
      </c>
      <c r="AN1260" s="12">
        <v>12.222064233241506</v>
      </c>
      <c r="AO1260" s="12"/>
      <c r="AP1260" s="12">
        <v>0.025712396694214875</v>
      </c>
      <c r="AQ1260" s="12">
        <v>720.7795168044078</v>
      </c>
      <c r="AR1260" s="12">
        <v>854.1979191919193</v>
      </c>
      <c r="BE1260" s="1"/>
      <c r="BF1260" s="1"/>
    </row>
    <row r="1261" spans="35:58" ht="19.5" customHeight="1">
      <c r="AI1261" s="10" t="s">
        <v>956</v>
      </c>
      <c r="AJ1261" s="10" t="s">
        <v>2157</v>
      </c>
      <c r="AK1261" s="11" t="s">
        <v>1858</v>
      </c>
      <c r="AL1261" s="11" t="s">
        <v>457</v>
      </c>
      <c r="AM1261" s="12">
        <v>10.663869306703397</v>
      </c>
      <c r="AN1261" s="12">
        <v>25.37452786960514</v>
      </c>
      <c r="AO1261" s="12">
        <v>20.664904683195594</v>
      </c>
      <c r="AP1261" s="12"/>
      <c r="AQ1261" s="12">
        <v>460.214355922865</v>
      </c>
      <c r="AR1261" s="12">
        <v>516.9176577823691</v>
      </c>
      <c r="BE1261" s="1"/>
      <c r="BF1261" s="1"/>
    </row>
    <row r="1262" spans="35:58" ht="19.5" customHeight="1">
      <c r="AI1262" s="10" t="s">
        <v>958</v>
      </c>
      <c r="AJ1262" s="10" t="s">
        <v>2158</v>
      </c>
      <c r="AK1262" s="11" t="s">
        <v>1970</v>
      </c>
      <c r="AL1262" s="11" t="s">
        <v>435</v>
      </c>
      <c r="AM1262" s="12">
        <v>771.7078223140496</v>
      </c>
      <c r="AN1262" s="12">
        <v>146.6100142791552</v>
      </c>
      <c r="AO1262" s="12">
        <v>183.78808578971532</v>
      </c>
      <c r="AP1262" s="12">
        <v>2.4239267217630855</v>
      </c>
      <c r="AQ1262" s="12">
        <v>2615.819790449954</v>
      </c>
      <c r="AR1262" s="12">
        <v>3720.349639554637</v>
      </c>
      <c r="BE1262" s="1"/>
      <c r="BF1262" s="1"/>
    </row>
    <row r="1263" spans="35:58" ht="19.5" customHeight="1">
      <c r="AI1263" s="10" t="s">
        <v>958</v>
      </c>
      <c r="AJ1263" s="10" t="s">
        <v>2159</v>
      </c>
      <c r="AK1263" s="11" t="s">
        <v>1972</v>
      </c>
      <c r="AL1263" s="11" t="s">
        <v>436</v>
      </c>
      <c r="AM1263" s="12">
        <v>45.206412281910005</v>
      </c>
      <c r="AN1263" s="12">
        <v>12.708516781450873</v>
      </c>
      <c r="AO1263" s="12"/>
      <c r="AP1263" s="12"/>
      <c r="AQ1263" s="12">
        <v>197.10951547291094</v>
      </c>
      <c r="AR1263" s="12">
        <v>255.02444453627183</v>
      </c>
      <c r="BE1263" s="1"/>
      <c r="BF1263" s="1"/>
    </row>
    <row r="1264" spans="35:58" ht="19.5" customHeight="1">
      <c r="AI1264" s="10" t="s">
        <v>958</v>
      </c>
      <c r="AJ1264" s="10" t="s">
        <v>2160</v>
      </c>
      <c r="AK1264" s="11" t="s">
        <v>1859</v>
      </c>
      <c r="AL1264" s="11" t="s">
        <v>437</v>
      </c>
      <c r="AM1264" s="12">
        <v>549.378448140496</v>
      </c>
      <c r="AN1264" s="12">
        <v>80.42225096418733</v>
      </c>
      <c r="AO1264" s="12">
        <v>107.37385583103766</v>
      </c>
      <c r="AP1264" s="12">
        <v>7.297319283746557</v>
      </c>
      <c r="AQ1264" s="12">
        <v>1077.0587639807163</v>
      </c>
      <c r="AR1264" s="12">
        <v>1821.5306382001838</v>
      </c>
      <c r="BE1264" s="1"/>
      <c r="BF1264" s="1"/>
    </row>
    <row r="1265" spans="35:58" ht="19.5" customHeight="1">
      <c r="AI1265" s="10" t="s">
        <v>960</v>
      </c>
      <c r="AJ1265" s="10" t="s">
        <v>2161</v>
      </c>
      <c r="AK1265" s="11" t="s">
        <v>1859</v>
      </c>
      <c r="AL1265" s="11" t="s">
        <v>437</v>
      </c>
      <c r="AM1265" s="12">
        <v>304.3594625803489</v>
      </c>
      <c r="AN1265" s="12">
        <v>76.70903073921029</v>
      </c>
      <c r="AO1265" s="12">
        <v>29.60016083562902</v>
      </c>
      <c r="AP1265" s="12"/>
      <c r="AQ1265" s="12">
        <v>3866.3004023875114</v>
      </c>
      <c r="AR1265" s="12">
        <v>4276.9690565427</v>
      </c>
      <c r="BE1265" s="1"/>
      <c r="BF1265" s="1"/>
    </row>
    <row r="1266" spans="35:58" ht="19.5" customHeight="1">
      <c r="AI1266" s="10" t="s">
        <v>960</v>
      </c>
      <c r="AJ1266" s="10" t="s">
        <v>2162</v>
      </c>
      <c r="AK1266" s="11" t="s">
        <v>1858</v>
      </c>
      <c r="AL1266" s="11" t="s">
        <v>457</v>
      </c>
      <c r="AM1266" s="12"/>
      <c r="AN1266" s="12"/>
      <c r="AO1266" s="12"/>
      <c r="AP1266" s="12"/>
      <c r="AQ1266" s="12">
        <v>12.708364003673095</v>
      </c>
      <c r="AR1266" s="12">
        <v>12.708364003673095</v>
      </c>
      <c r="BE1266" s="1"/>
      <c r="BF1266" s="1"/>
    </row>
    <row r="1267" spans="35:58" ht="19.5" customHeight="1">
      <c r="AI1267" s="10" t="s">
        <v>962</v>
      </c>
      <c r="AJ1267" s="10" t="s">
        <v>2163</v>
      </c>
      <c r="AK1267" s="11" t="s">
        <v>1859</v>
      </c>
      <c r="AL1267" s="11" t="s">
        <v>437</v>
      </c>
      <c r="AM1267" s="12"/>
      <c r="AN1267" s="12"/>
      <c r="AO1267" s="12">
        <v>1.2465564738292012E-05</v>
      </c>
      <c r="AP1267" s="12"/>
      <c r="AQ1267" s="12">
        <v>112.36580264003673</v>
      </c>
      <c r="AR1267" s="12">
        <v>112.36581510560147</v>
      </c>
      <c r="BE1267" s="1"/>
      <c r="BF1267" s="1"/>
    </row>
    <row r="1268" spans="35:58" ht="19.5" customHeight="1">
      <c r="AI1268" s="10" t="s">
        <v>964</v>
      </c>
      <c r="AJ1268" s="10" t="s">
        <v>2164</v>
      </c>
      <c r="AK1268" s="11" t="s">
        <v>1955</v>
      </c>
      <c r="AL1268" s="11" t="s">
        <v>2071</v>
      </c>
      <c r="AM1268" s="12"/>
      <c r="AN1268" s="12">
        <v>330.0825716942149</v>
      </c>
      <c r="AO1268" s="12">
        <v>2336.5605578741965</v>
      </c>
      <c r="AP1268" s="12"/>
      <c r="AQ1268" s="12">
        <v>4960.184213934803</v>
      </c>
      <c r="AR1268" s="12">
        <v>7626.827343503214</v>
      </c>
      <c r="BE1268" s="1"/>
      <c r="BF1268" s="1"/>
    </row>
    <row r="1269" spans="35:58" ht="19.5" customHeight="1">
      <c r="AI1269" s="10" t="s">
        <v>964</v>
      </c>
      <c r="AJ1269" s="10" t="s">
        <v>2165</v>
      </c>
      <c r="AK1269" s="11" t="s">
        <v>1919</v>
      </c>
      <c r="AL1269" s="11" t="s">
        <v>2072</v>
      </c>
      <c r="AM1269" s="12"/>
      <c r="AN1269" s="12">
        <v>154.23130638200183</v>
      </c>
      <c r="AO1269" s="12">
        <v>1251.4307240587696</v>
      </c>
      <c r="AP1269" s="12"/>
      <c r="AQ1269" s="12">
        <v>947.1355859044995</v>
      </c>
      <c r="AR1269" s="12">
        <v>2352.797616345271</v>
      </c>
      <c r="BE1269" s="1"/>
      <c r="BF1269" s="1"/>
    </row>
    <row r="1270" spans="35:58" ht="19.5" customHeight="1">
      <c r="AI1270" s="10" t="s">
        <v>964</v>
      </c>
      <c r="AJ1270" s="10" t="s">
        <v>2166</v>
      </c>
      <c r="AK1270" s="11" t="s">
        <v>1982</v>
      </c>
      <c r="AL1270" s="11" t="s">
        <v>2073</v>
      </c>
      <c r="AM1270" s="12"/>
      <c r="AN1270" s="12"/>
      <c r="AO1270" s="12">
        <v>33.34175886134068</v>
      </c>
      <c r="AP1270" s="12"/>
      <c r="AQ1270" s="12">
        <v>327.5802103764922</v>
      </c>
      <c r="AR1270" s="12">
        <v>360.92196923783285</v>
      </c>
      <c r="BE1270" s="1"/>
      <c r="BF1270" s="1"/>
    </row>
    <row r="1271" spans="35:58" ht="19.5" customHeight="1">
      <c r="AI1271" s="10" t="s">
        <v>964</v>
      </c>
      <c r="AJ1271" s="10" t="s">
        <v>2167</v>
      </c>
      <c r="AK1271" s="11" t="s">
        <v>1957</v>
      </c>
      <c r="AL1271" s="11" t="s">
        <v>2074</v>
      </c>
      <c r="AM1271" s="12"/>
      <c r="AN1271" s="12"/>
      <c r="AO1271" s="12"/>
      <c r="AP1271" s="12"/>
      <c r="AQ1271" s="12">
        <v>5.747279889807162</v>
      </c>
      <c r="AR1271" s="12">
        <v>5.747279889807162</v>
      </c>
      <c r="BE1271" s="1"/>
      <c r="BF1271" s="1"/>
    </row>
    <row r="1272" spans="35:58" ht="19.5" customHeight="1">
      <c r="AI1272" s="10" t="s">
        <v>964</v>
      </c>
      <c r="AJ1272" s="10" t="s">
        <v>2168</v>
      </c>
      <c r="AK1272" s="11" t="s">
        <v>1851</v>
      </c>
      <c r="AL1272" s="11" t="s">
        <v>2078</v>
      </c>
      <c r="AM1272" s="12"/>
      <c r="AN1272" s="12">
        <v>153.9324111570248</v>
      </c>
      <c r="AO1272" s="12">
        <v>182.9226112258953</v>
      </c>
      <c r="AP1272" s="12"/>
      <c r="AQ1272" s="12">
        <v>2573.8390520890725</v>
      </c>
      <c r="AR1272" s="12">
        <v>2910.6940744719927</v>
      </c>
      <c r="BE1272" s="1"/>
      <c r="BF1272" s="1"/>
    </row>
    <row r="1273" spans="35:58" ht="19.5" customHeight="1">
      <c r="AI1273" s="10" t="s">
        <v>966</v>
      </c>
      <c r="AJ1273" s="10" t="s">
        <v>2169</v>
      </c>
      <c r="AK1273" s="11" t="s">
        <v>1857</v>
      </c>
      <c r="AL1273" s="11" t="s">
        <v>2076</v>
      </c>
      <c r="AM1273" s="12"/>
      <c r="AN1273" s="12"/>
      <c r="AO1273" s="12"/>
      <c r="AP1273" s="12">
        <v>0.9374048668503214</v>
      </c>
      <c r="AQ1273" s="12">
        <v>181.8900822543618</v>
      </c>
      <c r="AR1273" s="12">
        <v>182.82748712121213</v>
      </c>
      <c r="BE1273" s="1"/>
      <c r="BF1273" s="1"/>
    </row>
    <row r="1274" spans="35:58" ht="19.5" customHeight="1">
      <c r="AI1274" s="10" t="s">
        <v>966</v>
      </c>
      <c r="AJ1274" s="10" t="s">
        <v>2170</v>
      </c>
      <c r="AK1274" s="11" t="s">
        <v>1928</v>
      </c>
      <c r="AL1274" s="11" t="s">
        <v>2077</v>
      </c>
      <c r="AM1274" s="12"/>
      <c r="AN1274" s="12"/>
      <c r="AO1274" s="12">
        <v>29.850672107438015</v>
      </c>
      <c r="AP1274" s="12">
        <v>65.46831586317722</v>
      </c>
      <c r="AQ1274" s="12">
        <v>820.8264139118459</v>
      </c>
      <c r="AR1274" s="12">
        <v>916.1454018824611</v>
      </c>
      <c r="BE1274" s="1"/>
      <c r="BF1274" s="1"/>
    </row>
    <row r="1275" spans="35:58" ht="19.5" customHeight="1">
      <c r="AI1275" s="10" t="s">
        <v>968</v>
      </c>
      <c r="AJ1275" s="10" t="s">
        <v>2171</v>
      </c>
      <c r="AK1275" s="11" t="s">
        <v>1922</v>
      </c>
      <c r="AL1275" s="11" t="s">
        <v>471</v>
      </c>
      <c r="AM1275" s="12"/>
      <c r="AN1275" s="12"/>
      <c r="AO1275" s="12">
        <v>0.21676161616161618</v>
      </c>
      <c r="AP1275" s="12"/>
      <c r="AQ1275" s="12">
        <v>77.6181809687787</v>
      </c>
      <c r="AR1275" s="12">
        <v>77.83494258494032</v>
      </c>
      <c r="BE1275" s="1"/>
      <c r="BF1275" s="1"/>
    </row>
    <row r="1276" spans="35:58" ht="19.5" customHeight="1">
      <c r="AI1276" s="10" t="s">
        <v>968</v>
      </c>
      <c r="AJ1276" s="10" t="s">
        <v>2172</v>
      </c>
      <c r="AK1276" s="11" t="s">
        <v>1982</v>
      </c>
      <c r="AL1276" s="11" t="s">
        <v>2073</v>
      </c>
      <c r="AM1276" s="12"/>
      <c r="AN1276" s="12"/>
      <c r="AO1276" s="12">
        <v>51.9933068640955</v>
      </c>
      <c r="AP1276" s="12"/>
      <c r="AQ1276" s="12">
        <v>503.32485426997243</v>
      </c>
      <c r="AR1276" s="12">
        <v>555.318161134068</v>
      </c>
      <c r="BE1276" s="1"/>
      <c r="BF1276" s="1"/>
    </row>
    <row r="1277" spans="35:58" ht="19.5" customHeight="1">
      <c r="AI1277" s="10" t="s">
        <v>968</v>
      </c>
      <c r="AJ1277" s="10" t="s">
        <v>2173</v>
      </c>
      <c r="AK1277" s="11" t="s">
        <v>1924</v>
      </c>
      <c r="AL1277" s="11" t="s">
        <v>2075</v>
      </c>
      <c r="AM1277" s="12"/>
      <c r="AN1277" s="12"/>
      <c r="AO1277" s="12">
        <v>2.1464646464646466E-05</v>
      </c>
      <c r="AP1277" s="12"/>
      <c r="AQ1277" s="12">
        <v>207.95266659779614</v>
      </c>
      <c r="AR1277" s="12">
        <v>207.9526880624426</v>
      </c>
      <c r="BE1277" s="1"/>
      <c r="BF1277" s="1"/>
    </row>
    <row r="1278" spans="35:58" ht="19.5" customHeight="1">
      <c r="AI1278" s="10" t="s">
        <v>970</v>
      </c>
      <c r="AJ1278" s="10" t="s">
        <v>2174</v>
      </c>
      <c r="AK1278" s="11" t="s">
        <v>1969</v>
      </c>
      <c r="AL1278" s="11" t="s">
        <v>467</v>
      </c>
      <c r="AM1278" s="12"/>
      <c r="AN1278" s="12"/>
      <c r="AO1278" s="12"/>
      <c r="AP1278" s="12"/>
      <c r="AQ1278" s="12">
        <v>22.510923461891643</v>
      </c>
      <c r="AR1278" s="12">
        <v>22.510923461891643</v>
      </c>
      <c r="BE1278" s="1"/>
      <c r="BF1278" s="1"/>
    </row>
    <row r="1279" spans="35:58" ht="19.5" customHeight="1">
      <c r="AI1279" s="10" t="s">
        <v>970</v>
      </c>
      <c r="AJ1279" s="10" t="s">
        <v>2175</v>
      </c>
      <c r="AK1279" s="11" t="s">
        <v>1920</v>
      </c>
      <c r="AL1279" s="11" t="s">
        <v>470</v>
      </c>
      <c r="AM1279" s="12"/>
      <c r="AN1279" s="12">
        <v>416.7342000229568</v>
      </c>
      <c r="AO1279" s="12">
        <v>1953.4510196051424</v>
      </c>
      <c r="AP1279" s="12"/>
      <c r="AQ1279" s="12">
        <v>14848.845825849403</v>
      </c>
      <c r="AR1279" s="12">
        <v>17219.031045477503</v>
      </c>
      <c r="BE1279" s="1"/>
      <c r="BF1279" s="1"/>
    </row>
    <row r="1280" spans="35:58" ht="19.5" customHeight="1">
      <c r="AI1280" s="10" t="s">
        <v>970</v>
      </c>
      <c r="AJ1280" s="10" t="s">
        <v>2176</v>
      </c>
      <c r="AK1280" s="11" t="s">
        <v>1922</v>
      </c>
      <c r="AL1280" s="11" t="s">
        <v>471</v>
      </c>
      <c r="AM1280" s="12"/>
      <c r="AN1280" s="12">
        <v>1.582907943067034</v>
      </c>
      <c r="AO1280" s="12">
        <v>47.85327435720845</v>
      </c>
      <c r="AP1280" s="12"/>
      <c r="AQ1280" s="12">
        <v>451.3156512167126</v>
      </c>
      <c r="AR1280" s="12">
        <v>500.7518335169881</v>
      </c>
      <c r="BE1280" s="1"/>
      <c r="BF1280" s="1"/>
    </row>
    <row r="1281" spans="35:58" ht="19.5" customHeight="1">
      <c r="AI1281" s="10" t="s">
        <v>970</v>
      </c>
      <c r="AJ1281" s="10" t="s">
        <v>2177</v>
      </c>
      <c r="AK1281" s="11" t="s">
        <v>1957</v>
      </c>
      <c r="AL1281" s="11" t="s">
        <v>2074</v>
      </c>
      <c r="AM1281" s="12"/>
      <c r="AN1281" s="12">
        <v>112.64948312672178</v>
      </c>
      <c r="AO1281" s="12">
        <v>326.88344928833794</v>
      </c>
      <c r="AP1281" s="12"/>
      <c r="AQ1281" s="12">
        <v>1967.0008275482091</v>
      </c>
      <c r="AR1281" s="12">
        <v>2406.533759963269</v>
      </c>
      <c r="BE1281" s="1"/>
      <c r="BF1281" s="1"/>
    </row>
    <row r="1282" spans="35:58" ht="19.5" customHeight="1">
      <c r="AI1282" s="10" t="s">
        <v>972</v>
      </c>
      <c r="AJ1282" s="10" t="s">
        <v>2178</v>
      </c>
      <c r="AK1282" s="11" t="s">
        <v>1928</v>
      </c>
      <c r="AL1282" s="11" t="s">
        <v>2077</v>
      </c>
      <c r="AM1282" s="12">
        <v>48.96426414141414</v>
      </c>
      <c r="AN1282" s="12">
        <v>52.47908595041323</v>
      </c>
      <c r="AO1282" s="12">
        <v>475.94790039026634</v>
      </c>
      <c r="AP1282" s="12">
        <v>120.05626866391185</v>
      </c>
      <c r="AQ1282" s="12">
        <v>8810.376611179981</v>
      </c>
      <c r="AR1282" s="12">
        <v>9507.824130325987</v>
      </c>
      <c r="BE1282" s="1"/>
      <c r="BF1282" s="1"/>
    </row>
    <row r="1283" spans="35:58" ht="19.5" customHeight="1">
      <c r="AI1283" s="10" t="s">
        <v>972</v>
      </c>
      <c r="AJ1283" s="10" t="s">
        <v>2179</v>
      </c>
      <c r="AK1283" s="11" t="s">
        <v>1926</v>
      </c>
      <c r="AL1283" s="11" t="s">
        <v>2079</v>
      </c>
      <c r="AM1283" s="12"/>
      <c r="AN1283" s="12">
        <v>14.774597543617999</v>
      </c>
      <c r="AO1283" s="12">
        <v>183.87067685950413</v>
      </c>
      <c r="AP1283" s="12"/>
      <c r="AQ1283" s="12">
        <v>5593.797360904499</v>
      </c>
      <c r="AR1283" s="12">
        <v>5792.4426353076215</v>
      </c>
      <c r="BE1283" s="1"/>
      <c r="BF1283" s="1"/>
    </row>
    <row r="1284" spans="35:58" ht="19.5" customHeight="1">
      <c r="AI1284" s="10" t="s">
        <v>974</v>
      </c>
      <c r="AJ1284" s="10" t="s">
        <v>2180</v>
      </c>
      <c r="AK1284" s="11" t="s">
        <v>1920</v>
      </c>
      <c r="AL1284" s="11" t="s">
        <v>470</v>
      </c>
      <c r="AM1284" s="12"/>
      <c r="AN1284" s="12">
        <v>83.55645422405877</v>
      </c>
      <c r="AO1284" s="12">
        <v>295.5784013774105</v>
      </c>
      <c r="AP1284" s="12"/>
      <c r="AQ1284" s="12">
        <v>3611.6073030073458</v>
      </c>
      <c r="AR1284" s="12">
        <v>3990.742158608815</v>
      </c>
      <c r="BE1284" s="1"/>
      <c r="BF1284" s="1"/>
    </row>
    <row r="1285" spans="35:58" ht="19.5" customHeight="1">
      <c r="AI1285" s="10" t="s">
        <v>974</v>
      </c>
      <c r="AJ1285" s="10" t="s">
        <v>2181</v>
      </c>
      <c r="AK1285" s="11" t="s">
        <v>1955</v>
      </c>
      <c r="AL1285" s="11" t="s">
        <v>2071</v>
      </c>
      <c r="AM1285" s="12"/>
      <c r="AN1285" s="12">
        <v>6.483011937557392E-05</v>
      </c>
      <c r="AO1285" s="12">
        <v>8.099173553719009E-05</v>
      </c>
      <c r="AP1285" s="12"/>
      <c r="AQ1285" s="12">
        <v>32.62180199724518</v>
      </c>
      <c r="AR1285" s="12">
        <v>32.62194781910009</v>
      </c>
      <c r="BE1285" s="1"/>
      <c r="BF1285" s="1"/>
    </row>
    <row r="1286" spans="35:58" ht="19.5" customHeight="1">
      <c r="AI1286" s="10" t="s">
        <v>974</v>
      </c>
      <c r="AJ1286" s="10" t="s">
        <v>2182</v>
      </c>
      <c r="AK1286" s="11" t="s">
        <v>1919</v>
      </c>
      <c r="AL1286" s="11" t="s">
        <v>2072</v>
      </c>
      <c r="AM1286" s="12"/>
      <c r="AN1286" s="12">
        <v>92.63914797979798</v>
      </c>
      <c r="AO1286" s="12">
        <v>877.0304125573921</v>
      </c>
      <c r="AP1286" s="12"/>
      <c r="AQ1286" s="12">
        <v>4885.973383080808</v>
      </c>
      <c r="AR1286" s="12">
        <v>5855.642943617998</v>
      </c>
      <c r="BE1286" s="1"/>
      <c r="BF1286" s="1"/>
    </row>
    <row r="1287" spans="35:58" ht="19.5" customHeight="1">
      <c r="AI1287" s="10" t="s">
        <v>974</v>
      </c>
      <c r="AJ1287" s="10" t="s">
        <v>2183</v>
      </c>
      <c r="AK1287" s="11" t="s">
        <v>1982</v>
      </c>
      <c r="AL1287" s="11" t="s">
        <v>2073</v>
      </c>
      <c r="AM1287" s="12"/>
      <c r="AN1287" s="12"/>
      <c r="AO1287" s="12"/>
      <c r="AP1287" s="12">
        <v>0.06589522497704316</v>
      </c>
      <c r="AQ1287" s="12">
        <v>46.755638980716256</v>
      </c>
      <c r="AR1287" s="12">
        <v>46.8215342056933</v>
      </c>
      <c r="BE1287" s="1"/>
      <c r="BF1287" s="1"/>
    </row>
    <row r="1288" spans="35:58" ht="19.5" customHeight="1">
      <c r="AI1288" s="10" t="s">
        <v>974</v>
      </c>
      <c r="AJ1288" s="10" t="s">
        <v>2184</v>
      </c>
      <c r="AK1288" s="11" t="s">
        <v>1957</v>
      </c>
      <c r="AL1288" s="11" t="s">
        <v>2074</v>
      </c>
      <c r="AM1288" s="12"/>
      <c r="AN1288" s="12">
        <v>141.3204573461892</v>
      </c>
      <c r="AO1288" s="12">
        <v>549.5976195821855</v>
      </c>
      <c r="AP1288" s="12">
        <v>14.767977823691458</v>
      </c>
      <c r="AQ1288" s="12">
        <v>4412.652808746557</v>
      </c>
      <c r="AR1288" s="12">
        <v>5118.338863498623</v>
      </c>
      <c r="BE1288" s="1"/>
      <c r="BF1288" s="1"/>
    </row>
    <row r="1289" spans="35:58" ht="19.5" customHeight="1">
      <c r="AI1289" s="10" t="s">
        <v>976</v>
      </c>
      <c r="AJ1289" s="10" t="s">
        <v>2185</v>
      </c>
      <c r="AK1289" s="11" t="s">
        <v>1857</v>
      </c>
      <c r="AL1289" s="11" t="s">
        <v>2076</v>
      </c>
      <c r="AM1289" s="12"/>
      <c r="AN1289" s="12"/>
      <c r="AO1289" s="12">
        <v>4.726813590449954E-05</v>
      </c>
      <c r="AP1289" s="12"/>
      <c r="AQ1289" s="12">
        <v>1223.3913472910926</v>
      </c>
      <c r="AR1289" s="12">
        <v>1223.3913945592285</v>
      </c>
      <c r="BE1289" s="1"/>
      <c r="BF1289" s="1"/>
    </row>
    <row r="1290" spans="35:58" ht="19.5" customHeight="1">
      <c r="AI1290" s="10" t="s">
        <v>976</v>
      </c>
      <c r="AJ1290" s="10" t="s">
        <v>2186</v>
      </c>
      <c r="AK1290" s="11" t="s">
        <v>1928</v>
      </c>
      <c r="AL1290" s="11" t="s">
        <v>2077</v>
      </c>
      <c r="AM1290" s="12"/>
      <c r="AN1290" s="12"/>
      <c r="AO1290" s="12">
        <v>127.19708739669423</v>
      </c>
      <c r="AP1290" s="12"/>
      <c r="AQ1290" s="12">
        <v>4694.1876039715335</v>
      </c>
      <c r="AR1290" s="12">
        <v>4821.384691368227</v>
      </c>
      <c r="BE1290" s="1"/>
      <c r="BF1290" s="1"/>
    </row>
    <row r="1291" spans="35:58" ht="19.5" customHeight="1">
      <c r="AI1291" s="10" t="s">
        <v>976</v>
      </c>
      <c r="AJ1291" s="10" t="s">
        <v>2187</v>
      </c>
      <c r="AK1291" s="11" t="s">
        <v>1926</v>
      </c>
      <c r="AL1291" s="11" t="s">
        <v>2079</v>
      </c>
      <c r="AM1291" s="12"/>
      <c r="AN1291" s="12">
        <v>2.3898071625344352E-05</v>
      </c>
      <c r="AO1291" s="12">
        <v>48.13932068411386</v>
      </c>
      <c r="AP1291" s="12"/>
      <c r="AQ1291" s="12">
        <v>588.7808350550964</v>
      </c>
      <c r="AR1291" s="12">
        <v>636.9201796372819</v>
      </c>
      <c r="BE1291" s="1"/>
      <c r="BF1291" s="1"/>
    </row>
    <row r="1292" spans="35:58" ht="19.5" customHeight="1">
      <c r="AI1292" s="10" t="s">
        <v>978</v>
      </c>
      <c r="AJ1292" s="10" t="s">
        <v>2188</v>
      </c>
      <c r="AK1292" s="11" t="s">
        <v>1851</v>
      </c>
      <c r="AL1292" s="11" t="s">
        <v>2078</v>
      </c>
      <c r="AM1292" s="12">
        <v>9.63625261707989</v>
      </c>
      <c r="AN1292" s="12">
        <v>93.57985300734619</v>
      </c>
      <c r="AO1292" s="12">
        <v>146.72812318640956</v>
      </c>
      <c r="AP1292" s="12"/>
      <c r="AQ1292" s="12">
        <v>1283.9750692148762</v>
      </c>
      <c r="AR1292" s="12">
        <v>1533.9192980257117</v>
      </c>
      <c r="BE1292" s="1"/>
      <c r="BF1292" s="1"/>
    </row>
    <row r="1293" spans="35:58" ht="19.5" customHeight="1">
      <c r="AI1293" s="10" t="s">
        <v>978</v>
      </c>
      <c r="AJ1293" s="10" t="s">
        <v>2189</v>
      </c>
      <c r="AK1293" s="11" t="s">
        <v>1926</v>
      </c>
      <c r="AL1293" s="11" t="s">
        <v>2079</v>
      </c>
      <c r="AM1293" s="12"/>
      <c r="AN1293" s="12">
        <v>33.63691441689624</v>
      </c>
      <c r="AO1293" s="12">
        <v>137.92585004591368</v>
      </c>
      <c r="AP1293" s="12"/>
      <c r="AQ1293" s="12">
        <v>698.5796304407713</v>
      </c>
      <c r="AR1293" s="12">
        <v>870.1423949035812</v>
      </c>
      <c r="BE1293" s="1"/>
      <c r="BF1293" s="1"/>
    </row>
    <row r="1294" spans="35:58" ht="19.5" customHeight="1">
      <c r="AI1294" s="10" t="s">
        <v>980</v>
      </c>
      <c r="AJ1294" s="10" t="s">
        <v>2190</v>
      </c>
      <c r="AK1294" s="11" t="s">
        <v>1969</v>
      </c>
      <c r="AL1294" s="11" t="s">
        <v>467</v>
      </c>
      <c r="AM1294" s="12"/>
      <c r="AN1294" s="12">
        <v>197.46858985307622</v>
      </c>
      <c r="AO1294" s="12">
        <v>302.5971412534435</v>
      </c>
      <c r="AP1294" s="12"/>
      <c r="AQ1294" s="12">
        <v>10918.424609527088</v>
      </c>
      <c r="AR1294" s="12">
        <v>11418.490340633609</v>
      </c>
      <c r="BE1294" s="1"/>
      <c r="BF1294" s="1"/>
    </row>
    <row r="1295" spans="35:58" ht="19.5" customHeight="1">
      <c r="AI1295" s="10" t="s">
        <v>980</v>
      </c>
      <c r="AJ1295" s="10" t="s">
        <v>2191</v>
      </c>
      <c r="AK1295" s="11" t="s">
        <v>1920</v>
      </c>
      <c r="AL1295" s="11" t="s">
        <v>470</v>
      </c>
      <c r="AM1295" s="12"/>
      <c r="AN1295" s="12">
        <v>323.5094032828283</v>
      </c>
      <c r="AO1295" s="12">
        <v>1020.3497473599632</v>
      </c>
      <c r="AP1295" s="12"/>
      <c r="AQ1295" s="12">
        <v>11163.207531060605</v>
      </c>
      <c r="AR1295" s="12">
        <v>12507.066681703396</v>
      </c>
      <c r="BE1295" s="1"/>
      <c r="BF1295" s="1"/>
    </row>
    <row r="1296" spans="35:58" ht="19.5" customHeight="1">
      <c r="AI1296" s="10" t="s">
        <v>980</v>
      </c>
      <c r="AJ1296" s="10" t="s">
        <v>2192</v>
      </c>
      <c r="AK1296" s="11" t="s">
        <v>1922</v>
      </c>
      <c r="AL1296" s="11" t="s">
        <v>471</v>
      </c>
      <c r="AM1296" s="12"/>
      <c r="AN1296" s="12"/>
      <c r="AO1296" s="12">
        <v>0.8419585629017446</v>
      </c>
      <c r="AP1296" s="12"/>
      <c r="AQ1296" s="12">
        <v>257.33429660238755</v>
      </c>
      <c r="AR1296" s="12">
        <v>258.1762551652893</v>
      </c>
      <c r="BE1296" s="1"/>
      <c r="BF1296" s="1"/>
    </row>
    <row r="1297" spans="35:58" ht="19.5" customHeight="1">
      <c r="AI1297" s="10" t="s">
        <v>982</v>
      </c>
      <c r="AJ1297" s="10" t="s">
        <v>2193</v>
      </c>
      <c r="AK1297" s="11" t="s">
        <v>1924</v>
      </c>
      <c r="AL1297" s="11" t="s">
        <v>2075</v>
      </c>
      <c r="AM1297" s="12"/>
      <c r="AN1297" s="12">
        <v>59.089831129476586</v>
      </c>
      <c r="AO1297" s="12">
        <v>342.84001120293846</v>
      </c>
      <c r="AP1297" s="12"/>
      <c r="AQ1297" s="12">
        <v>7870.44157144169</v>
      </c>
      <c r="AR1297" s="12">
        <v>8272.371413774104</v>
      </c>
      <c r="BE1297" s="1"/>
      <c r="BF1297" s="1"/>
    </row>
    <row r="1298" spans="35:58" ht="19.5" customHeight="1">
      <c r="AI1298" s="10" t="s">
        <v>982</v>
      </c>
      <c r="AJ1298" s="10" t="s">
        <v>2194</v>
      </c>
      <c r="AK1298" s="11" t="s">
        <v>1857</v>
      </c>
      <c r="AL1298" s="11" t="s">
        <v>2076</v>
      </c>
      <c r="AM1298" s="12"/>
      <c r="AN1298" s="12"/>
      <c r="AO1298" s="12">
        <v>124.19437497704317</v>
      </c>
      <c r="AP1298" s="12"/>
      <c r="AQ1298" s="12">
        <v>3324.329983654729</v>
      </c>
      <c r="AR1298" s="12">
        <v>3448.524358631772</v>
      </c>
      <c r="BE1298" s="1"/>
      <c r="BF1298" s="1"/>
    </row>
    <row r="1299" spans="35:58" ht="19.5" customHeight="1">
      <c r="AI1299" s="10" t="s">
        <v>982</v>
      </c>
      <c r="AJ1299" s="10" t="s">
        <v>2195</v>
      </c>
      <c r="AK1299" s="11" t="s">
        <v>1928</v>
      </c>
      <c r="AL1299" s="11" t="s">
        <v>2077</v>
      </c>
      <c r="AM1299" s="12"/>
      <c r="AN1299" s="12">
        <v>187.69643764921946</v>
      </c>
      <c r="AO1299" s="12">
        <v>924.563867768595</v>
      </c>
      <c r="AP1299" s="12"/>
      <c r="AQ1299" s="12">
        <v>2469.5551701101926</v>
      </c>
      <c r="AR1299" s="12">
        <v>3581.815475528007</v>
      </c>
      <c r="BE1299" s="1"/>
      <c r="BF1299" s="1"/>
    </row>
    <row r="1300" spans="35:58" ht="19.5" customHeight="1">
      <c r="AI1300" s="10" t="s">
        <v>984</v>
      </c>
      <c r="AJ1300" s="10" t="s">
        <v>2196</v>
      </c>
      <c r="AK1300" s="11" t="s">
        <v>1922</v>
      </c>
      <c r="AL1300" s="11" t="s">
        <v>471</v>
      </c>
      <c r="AM1300" s="12"/>
      <c r="AN1300" s="12"/>
      <c r="AO1300" s="12">
        <v>5.095934894398531</v>
      </c>
      <c r="AP1300" s="12"/>
      <c r="AQ1300" s="12">
        <v>64.72052954545454</v>
      </c>
      <c r="AR1300" s="12">
        <v>69.81646443985306</v>
      </c>
      <c r="BE1300" s="1"/>
      <c r="BF1300" s="1"/>
    </row>
    <row r="1301" spans="35:58" ht="19.5" customHeight="1">
      <c r="AI1301" s="10" t="s">
        <v>984</v>
      </c>
      <c r="AJ1301" s="10" t="s">
        <v>2197</v>
      </c>
      <c r="AK1301" s="11" t="s">
        <v>1982</v>
      </c>
      <c r="AL1301" s="11" t="s">
        <v>2073</v>
      </c>
      <c r="AM1301" s="12"/>
      <c r="AN1301" s="12"/>
      <c r="AO1301" s="12"/>
      <c r="AP1301" s="12">
        <v>0.9694215335169881</v>
      </c>
      <c r="AQ1301" s="12">
        <v>6.689477548209366</v>
      </c>
      <c r="AR1301" s="12">
        <v>7.6588990817263545</v>
      </c>
      <c r="BE1301" s="1"/>
      <c r="BF1301" s="1"/>
    </row>
    <row r="1302" spans="35:58" ht="19.5" customHeight="1">
      <c r="AI1302" s="10" t="s">
        <v>984</v>
      </c>
      <c r="AJ1302" s="10" t="s">
        <v>2198</v>
      </c>
      <c r="AK1302" s="11" t="s">
        <v>1957</v>
      </c>
      <c r="AL1302" s="11" t="s">
        <v>2074</v>
      </c>
      <c r="AM1302" s="12"/>
      <c r="AN1302" s="12">
        <v>145.13251124885215</v>
      </c>
      <c r="AO1302" s="12">
        <v>1810.980900321396</v>
      </c>
      <c r="AP1302" s="12">
        <v>21.63794129935721</v>
      </c>
      <c r="AQ1302" s="12">
        <v>9886.477211294767</v>
      </c>
      <c r="AR1302" s="12">
        <v>11864.228564164372</v>
      </c>
      <c r="BE1302" s="1"/>
      <c r="BF1302" s="1"/>
    </row>
    <row r="1303" spans="35:58" ht="19.5" customHeight="1">
      <c r="AI1303" s="10" t="s">
        <v>986</v>
      </c>
      <c r="AJ1303" s="10" t="s">
        <v>2199</v>
      </c>
      <c r="AK1303" s="11" t="s">
        <v>1955</v>
      </c>
      <c r="AL1303" s="11" t="s">
        <v>2071</v>
      </c>
      <c r="AM1303" s="12"/>
      <c r="AN1303" s="12">
        <v>30.71160016069789</v>
      </c>
      <c r="AO1303" s="12">
        <v>1012.5707686179982</v>
      </c>
      <c r="AP1303" s="12"/>
      <c r="AQ1303" s="12">
        <v>125.87670562442608</v>
      </c>
      <c r="AR1303" s="12">
        <v>1169.159074403122</v>
      </c>
      <c r="BE1303" s="1"/>
      <c r="BF1303" s="1"/>
    </row>
    <row r="1304" spans="35:58" ht="19.5" customHeight="1">
      <c r="AI1304" s="10" t="s">
        <v>986</v>
      </c>
      <c r="AJ1304" s="10" t="s">
        <v>2200</v>
      </c>
      <c r="AK1304" s="11" t="s">
        <v>1919</v>
      </c>
      <c r="AL1304" s="11" t="s">
        <v>2072</v>
      </c>
      <c r="AM1304" s="12"/>
      <c r="AN1304" s="12"/>
      <c r="AO1304" s="12"/>
      <c r="AP1304" s="12"/>
      <c r="AQ1304" s="12">
        <v>37.59738397612489</v>
      </c>
      <c r="AR1304" s="12">
        <v>37.59738397612489</v>
      </c>
      <c r="BE1304" s="1"/>
      <c r="BF1304" s="1"/>
    </row>
    <row r="1305" spans="35:58" ht="19.5" customHeight="1">
      <c r="AI1305" s="10" t="s">
        <v>986</v>
      </c>
      <c r="AJ1305" s="10" t="s">
        <v>2201</v>
      </c>
      <c r="AK1305" s="11" t="s">
        <v>1982</v>
      </c>
      <c r="AL1305" s="11" t="s">
        <v>2073</v>
      </c>
      <c r="AM1305" s="12"/>
      <c r="AN1305" s="12">
        <v>274.8800459136823</v>
      </c>
      <c r="AO1305" s="12">
        <v>2791.042125298439</v>
      </c>
      <c r="AP1305" s="12">
        <v>0.33719554637281907</v>
      </c>
      <c r="AQ1305" s="12">
        <v>5517.80937144169</v>
      </c>
      <c r="AR1305" s="12">
        <v>8584.068738200183</v>
      </c>
      <c r="BE1305" s="1"/>
      <c r="BF1305" s="1"/>
    </row>
    <row r="1306" spans="35:58" ht="19.5" customHeight="1">
      <c r="AI1306" s="10" t="s">
        <v>986</v>
      </c>
      <c r="AJ1306" s="10" t="s">
        <v>2202</v>
      </c>
      <c r="AK1306" s="11" t="s">
        <v>1957</v>
      </c>
      <c r="AL1306" s="11" t="s">
        <v>2074</v>
      </c>
      <c r="AM1306" s="12"/>
      <c r="AN1306" s="12"/>
      <c r="AO1306" s="12"/>
      <c r="AP1306" s="12">
        <v>4.906407759412305</v>
      </c>
      <c r="AQ1306" s="12">
        <v>35.908141115702485</v>
      </c>
      <c r="AR1306" s="12">
        <v>40.81454887511479</v>
      </c>
      <c r="BE1306" s="1"/>
      <c r="BF1306" s="1"/>
    </row>
    <row r="1307" spans="35:58" ht="19.5" customHeight="1">
      <c r="AI1307" s="10" t="s">
        <v>986</v>
      </c>
      <c r="AJ1307" s="10" t="s">
        <v>2203</v>
      </c>
      <c r="AK1307" s="11" t="s">
        <v>1928</v>
      </c>
      <c r="AL1307" s="11" t="s">
        <v>2077</v>
      </c>
      <c r="AM1307" s="12"/>
      <c r="AN1307" s="12">
        <v>11.898395798898072</v>
      </c>
      <c r="AO1307" s="12">
        <v>134.71656726354453</v>
      </c>
      <c r="AP1307" s="12"/>
      <c r="AQ1307" s="12">
        <v>365.5672273415978</v>
      </c>
      <c r="AR1307" s="12">
        <v>512.1821904040404</v>
      </c>
      <c r="BE1307" s="1"/>
      <c r="BF1307" s="1"/>
    </row>
    <row r="1308" spans="35:58" ht="19.5" customHeight="1">
      <c r="AI1308" s="10" t="s">
        <v>986</v>
      </c>
      <c r="AJ1308" s="10" t="s">
        <v>2204</v>
      </c>
      <c r="AK1308" s="11" t="s">
        <v>1851</v>
      </c>
      <c r="AL1308" s="11" t="s">
        <v>2078</v>
      </c>
      <c r="AM1308" s="12"/>
      <c r="AN1308" s="12">
        <v>18.08963569788797</v>
      </c>
      <c r="AO1308" s="12">
        <v>46.71957598714417</v>
      </c>
      <c r="AP1308" s="12"/>
      <c r="AQ1308" s="12">
        <v>731.3824057621671</v>
      </c>
      <c r="AR1308" s="12">
        <v>796.1916174471992</v>
      </c>
      <c r="BE1308" s="1"/>
      <c r="BF1308" s="1"/>
    </row>
    <row r="1309" spans="35:58" ht="19.5" customHeight="1">
      <c r="AI1309" s="10" t="s">
        <v>986</v>
      </c>
      <c r="AJ1309" s="10" t="s">
        <v>2205</v>
      </c>
      <c r="AK1309" s="11" t="s">
        <v>1926</v>
      </c>
      <c r="AL1309" s="11" t="s">
        <v>2079</v>
      </c>
      <c r="AM1309" s="12"/>
      <c r="AN1309" s="12"/>
      <c r="AO1309" s="12">
        <v>133.54545941230487</v>
      </c>
      <c r="AP1309" s="12"/>
      <c r="AQ1309" s="12">
        <v>1485.6118468549128</v>
      </c>
      <c r="AR1309" s="12">
        <v>1619.1573062672176</v>
      </c>
      <c r="BE1309" s="1"/>
      <c r="BF1309" s="1"/>
    </row>
    <row r="1310" spans="35:58" ht="19.5" customHeight="1">
      <c r="AI1310" s="10" t="s">
        <v>988</v>
      </c>
      <c r="AJ1310" s="10" t="s">
        <v>2206</v>
      </c>
      <c r="AK1310" s="11" t="s">
        <v>1969</v>
      </c>
      <c r="AL1310" s="11" t="s">
        <v>467</v>
      </c>
      <c r="AM1310" s="12"/>
      <c r="AN1310" s="12"/>
      <c r="AO1310" s="12"/>
      <c r="AP1310" s="12"/>
      <c r="AQ1310" s="12">
        <v>2.969828305785124</v>
      </c>
      <c r="AR1310" s="12">
        <v>2.969828305785124</v>
      </c>
      <c r="BE1310" s="1"/>
      <c r="BF1310" s="1"/>
    </row>
    <row r="1311" spans="35:58" ht="19.5" customHeight="1">
      <c r="AI1311" s="10" t="s">
        <v>988</v>
      </c>
      <c r="AJ1311" s="10" t="s">
        <v>2207</v>
      </c>
      <c r="AK1311" s="11" t="s">
        <v>1920</v>
      </c>
      <c r="AL1311" s="11" t="s">
        <v>470</v>
      </c>
      <c r="AM1311" s="12"/>
      <c r="AN1311" s="12">
        <v>36.09342534435262</v>
      </c>
      <c r="AO1311" s="12">
        <v>532.9341886134068</v>
      </c>
      <c r="AP1311" s="12"/>
      <c r="AQ1311" s="12">
        <v>3682.3059697658405</v>
      </c>
      <c r="AR1311" s="12">
        <v>4251.3335837236</v>
      </c>
      <c r="BE1311" s="1"/>
      <c r="BF1311" s="1"/>
    </row>
    <row r="1312" spans="35:58" ht="19.5" customHeight="1">
      <c r="AI1312" s="10" t="s">
        <v>988</v>
      </c>
      <c r="AJ1312" s="10" t="s">
        <v>2208</v>
      </c>
      <c r="AK1312" s="11" t="s">
        <v>1922</v>
      </c>
      <c r="AL1312" s="11" t="s">
        <v>471</v>
      </c>
      <c r="AM1312" s="12">
        <v>7.208284733700642</v>
      </c>
      <c r="AN1312" s="12">
        <v>660.8182432966024</v>
      </c>
      <c r="AO1312" s="12">
        <v>770.4759905188246</v>
      </c>
      <c r="AP1312" s="12"/>
      <c r="AQ1312" s="12">
        <v>8557.26911620753</v>
      </c>
      <c r="AR1312" s="12">
        <v>9995.771634756657</v>
      </c>
      <c r="BE1312" s="1"/>
      <c r="BF1312" s="1"/>
    </row>
    <row r="1313" spans="35:58" ht="19.5" customHeight="1">
      <c r="AI1313" s="10" t="s">
        <v>988</v>
      </c>
      <c r="AJ1313" s="10" t="s">
        <v>2209</v>
      </c>
      <c r="AK1313" s="11" t="s">
        <v>1957</v>
      </c>
      <c r="AL1313" s="11" t="s">
        <v>2074</v>
      </c>
      <c r="AM1313" s="12"/>
      <c r="AN1313" s="12">
        <v>23.1765645087236</v>
      </c>
      <c r="AO1313" s="12">
        <v>198.2053286271809</v>
      </c>
      <c r="AP1313" s="12"/>
      <c r="AQ1313" s="12">
        <v>1221.1998502525253</v>
      </c>
      <c r="AR1313" s="12">
        <v>1442.5817433884297</v>
      </c>
      <c r="BE1313" s="1"/>
      <c r="BF1313" s="1"/>
    </row>
    <row r="1314" spans="35:58" ht="19.5" customHeight="1">
      <c r="AI1314" s="10" t="s">
        <v>990</v>
      </c>
      <c r="AJ1314" s="10" t="s">
        <v>2210</v>
      </c>
      <c r="AK1314" s="11" t="s">
        <v>1982</v>
      </c>
      <c r="AL1314" s="11" t="s">
        <v>2073</v>
      </c>
      <c r="AM1314" s="12">
        <v>24.013473668503213</v>
      </c>
      <c r="AN1314" s="12">
        <v>187.58398670798897</v>
      </c>
      <c r="AO1314" s="12">
        <v>826.4976448806244</v>
      </c>
      <c r="AP1314" s="12">
        <v>5.07346189164371E-06</v>
      </c>
      <c r="AQ1314" s="12">
        <v>6180.059022291092</v>
      </c>
      <c r="AR1314" s="12">
        <v>7218.15413262167</v>
      </c>
      <c r="BE1314" s="1"/>
      <c r="BF1314" s="1"/>
    </row>
    <row r="1315" spans="35:58" ht="19.5" customHeight="1">
      <c r="AI1315" s="10" t="s">
        <v>990</v>
      </c>
      <c r="AJ1315" s="10" t="s">
        <v>2211</v>
      </c>
      <c r="AK1315" s="11" t="s">
        <v>1957</v>
      </c>
      <c r="AL1315" s="11" t="s">
        <v>2074</v>
      </c>
      <c r="AM1315" s="12"/>
      <c r="AN1315" s="12">
        <v>12.922128443526171</v>
      </c>
      <c r="AO1315" s="12">
        <v>21.54306639118457</v>
      </c>
      <c r="AP1315" s="12"/>
      <c r="AQ1315" s="12">
        <v>448.1757888659321</v>
      </c>
      <c r="AR1315" s="12">
        <v>482.64098370064283</v>
      </c>
      <c r="BE1315" s="1"/>
      <c r="BF1315" s="1"/>
    </row>
    <row r="1316" spans="35:58" ht="19.5" customHeight="1">
      <c r="AI1316" s="10" t="s">
        <v>992</v>
      </c>
      <c r="AJ1316" s="10" t="s">
        <v>2212</v>
      </c>
      <c r="AK1316" s="11" t="s">
        <v>1924</v>
      </c>
      <c r="AL1316" s="11" t="s">
        <v>2075</v>
      </c>
      <c r="AM1316" s="12"/>
      <c r="AN1316" s="12"/>
      <c r="AO1316" s="12">
        <v>7.158234963269055</v>
      </c>
      <c r="AP1316" s="12"/>
      <c r="AQ1316" s="12">
        <v>823.2311747474748</v>
      </c>
      <c r="AR1316" s="12">
        <v>830.3894097107438</v>
      </c>
      <c r="BE1316" s="1"/>
      <c r="BF1316" s="1"/>
    </row>
    <row r="1317" spans="35:58" ht="19.5" customHeight="1">
      <c r="AI1317" s="10" t="s">
        <v>992</v>
      </c>
      <c r="AJ1317" s="10" t="s">
        <v>2213</v>
      </c>
      <c r="AK1317" s="11" t="s">
        <v>1857</v>
      </c>
      <c r="AL1317" s="11" t="s">
        <v>2076</v>
      </c>
      <c r="AM1317" s="12">
        <v>6.60146028466483</v>
      </c>
      <c r="AN1317" s="12"/>
      <c r="AO1317" s="12">
        <v>45.6796116620753</v>
      </c>
      <c r="AP1317" s="12"/>
      <c r="AQ1317" s="12">
        <v>3461.4719908402203</v>
      </c>
      <c r="AR1317" s="12">
        <v>3513.7530627869605</v>
      </c>
      <c r="BE1317" s="1"/>
      <c r="BF1317" s="1"/>
    </row>
    <row r="1318" spans="35:58" ht="19.5" customHeight="1">
      <c r="AI1318" s="10" t="s">
        <v>992</v>
      </c>
      <c r="AJ1318" s="10" t="s">
        <v>2214</v>
      </c>
      <c r="AK1318" s="11" t="s">
        <v>1928</v>
      </c>
      <c r="AL1318" s="11" t="s">
        <v>2077</v>
      </c>
      <c r="AM1318" s="12"/>
      <c r="AN1318" s="12"/>
      <c r="AO1318" s="12">
        <v>0.00011813590449954086</v>
      </c>
      <c r="AP1318" s="12"/>
      <c r="AQ1318" s="12">
        <v>298.2087824150597</v>
      </c>
      <c r="AR1318" s="12">
        <v>298.2089005509642</v>
      </c>
      <c r="BE1318" s="1"/>
      <c r="BF1318" s="1"/>
    </row>
    <row r="1319" spans="35:58" ht="19.5" customHeight="1">
      <c r="AI1319" s="10" t="s">
        <v>994</v>
      </c>
      <c r="AJ1319" s="10" t="s">
        <v>2215</v>
      </c>
      <c r="AK1319" s="11" t="s">
        <v>1982</v>
      </c>
      <c r="AL1319" s="11" t="s">
        <v>2073</v>
      </c>
      <c r="AM1319" s="12"/>
      <c r="AN1319" s="12">
        <v>50.58094492653811</v>
      </c>
      <c r="AO1319" s="12">
        <v>189.2819365472911</v>
      </c>
      <c r="AP1319" s="12"/>
      <c r="AQ1319" s="12">
        <v>3047.631547956841</v>
      </c>
      <c r="AR1319" s="12">
        <v>3287.49442943067</v>
      </c>
      <c r="BE1319" s="1"/>
      <c r="BF1319" s="1"/>
    </row>
    <row r="1320" spans="35:58" ht="19.5" customHeight="1">
      <c r="AI1320" s="10" t="s">
        <v>994</v>
      </c>
      <c r="AJ1320" s="10" t="s">
        <v>2216</v>
      </c>
      <c r="AK1320" s="11" t="s">
        <v>1928</v>
      </c>
      <c r="AL1320" s="11" t="s">
        <v>2077</v>
      </c>
      <c r="AM1320" s="12"/>
      <c r="AN1320" s="12">
        <v>130.134945087236</v>
      </c>
      <c r="AO1320" s="12">
        <v>1055.5729982782368</v>
      </c>
      <c r="AP1320" s="12"/>
      <c r="AQ1320" s="12">
        <v>5297.950689990817</v>
      </c>
      <c r="AR1320" s="12">
        <v>6483.65863335629</v>
      </c>
      <c r="BE1320" s="1"/>
      <c r="BF1320" s="1"/>
    </row>
    <row r="1321" spans="35:58" ht="19.5" customHeight="1">
      <c r="AI1321" s="10" t="s">
        <v>994</v>
      </c>
      <c r="AJ1321" s="10" t="s">
        <v>2217</v>
      </c>
      <c r="AK1321" s="11" t="s">
        <v>1926</v>
      </c>
      <c r="AL1321" s="11" t="s">
        <v>2079</v>
      </c>
      <c r="AM1321" s="12">
        <v>29.695030027548206</v>
      </c>
      <c r="AN1321" s="12">
        <v>113.48578028007346</v>
      </c>
      <c r="AO1321" s="12">
        <v>461.3161901285583</v>
      </c>
      <c r="AP1321" s="12">
        <v>26.24427913223141</v>
      </c>
      <c r="AQ1321" s="12">
        <v>8475.342280325987</v>
      </c>
      <c r="AR1321" s="12">
        <v>9106.0835598944</v>
      </c>
      <c r="BE1321" s="1"/>
      <c r="BF1321" s="1"/>
    </row>
    <row r="1322" spans="35:58" ht="19.5" customHeight="1">
      <c r="AI1322" s="10" t="s">
        <v>996</v>
      </c>
      <c r="AJ1322" s="10" t="s">
        <v>2218</v>
      </c>
      <c r="AK1322" s="11" t="s">
        <v>1982</v>
      </c>
      <c r="AL1322" s="11" t="s">
        <v>2073</v>
      </c>
      <c r="AM1322" s="12">
        <v>20.116799494949493</v>
      </c>
      <c r="AN1322" s="12">
        <v>84.76606122589531</v>
      </c>
      <c r="AO1322" s="12">
        <v>870.9653837465564</v>
      </c>
      <c r="AP1322" s="12">
        <v>93.52420275482093</v>
      </c>
      <c r="AQ1322" s="12">
        <v>2622.919637695133</v>
      </c>
      <c r="AR1322" s="12">
        <v>3692.292084917355</v>
      </c>
      <c r="BE1322" s="1"/>
      <c r="BF1322" s="1"/>
    </row>
    <row r="1323" spans="35:58" ht="19.5" customHeight="1">
      <c r="AI1323" s="10" t="s">
        <v>996</v>
      </c>
      <c r="AJ1323" s="10" t="s">
        <v>2219</v>
      </c>
      <c r="AK1323" s="11" t="s">
        <v>1924</v>
      </c>
      <c r="AL1323" s="11" t="s">
        <v>2075</v>
      </c>
      <c r="AM1323" s="12">
        <v>2.239487924701561</v>
      </c>
      <c r="AN1323" s="12">
        <v>17.521025918273644</v>
      </c>
      <c r="AO1323" s="12">
        <v>13.762504614325069</v>
      </c>
      <c r="AP1323" s="12">
        <v>9.593267079889806</v>
      </c>
      <c r="AQ1323" s="12">
        <v>204.69080665748393</v>
      </c>
      <c r="AR1323" s="12">
        <v>247.807092194674</v>
      </c>
      <c r="BE1323" s="1"/>
      <c r="BF1323" s="1"/>
    </row>
    <row r="1324" spans="35:58" ht="19.5" customHeight="1">
      <c r="AI1324" s="10" t="s">
        <v>996</v>
      </c>
      <c r="AJ1324" s="10" t="s">
        <v>2220</v>
      </c>
      <c r="AK1324" s="11" t="s">
        <v>1928</v>
      </c>
      <c r="AL1324" s="11" t="s">
        <v>2077</v>
      </c>
      <c r="AM1324" s="12"/>
      <c r="AN1324" s="12"/>
      <c r="AO1324" s="12"/>
      <c r="AP1324" s="12"/>
      <c r="AQ1324" s="12">
        <v>0.030298048668503212</v>
      </c>
      <c r="AR1324" s="12">
        <v>0.030298048668503212</v>
      </c>
      <c r="BE1324" s="1"/>
      <c r="BF1324" s="1"/>
    </row>
    <row r="1325" spans="35:58" ht="19.5" customHeight="1">
      <c r="AI1325" s="10" t="s">
        <v>998</v>
      </c>
      <c r="AJ1325" s="10" t="s">
        <v>2221</v>
      </c>
      <c r="AK1325" s="11" t="s">
        <v>1924</v>
      </c>
      <c r="AL1325" s="11" t="s">
        <v>2075</v>
      </c>
      <c r="AM1325" s="12"/>
      <c r="AN1325" s="12"/>
      <c r="AO1325" s="12">
        <v>1.159757782369146</v>
      </c>
      <c r="AP1325" s="12"/>
      <c r="AQ1325" s="12">
        <v>483.5483368916437</v>
      </c>
      <c r="AR1325" s="12">
        <v>484.70809467401284</v>
      </c>
      <c r="BE1325" s="1"/>
      <c r="BF1325" s="1"/>
    </row>
    <row r="1326" spans="35:58" ht="19.5" customHeight="1">
      <c r="AI1326" s="10" t="s">
        <v>998</v>
      </c>
      <c r="AJ1326" s="10" t="s">
        <v>2222</v>
      </c>
      <c r="AK1326" s="11" t="s">
        <v>1857</v>
      </c>
      <c r="AL1326" s="11" t="s">
        <v>2076</v>
      </c>
      <c r="AM1326" s="12">
        <v>18.275896258034894</v>
      </c>
      <c r="AN1326" s="12"/>
      <c r="AO1326" s="12">
        <v>14.161650941230487</v>
      </c>
      <c r="AP1326" s="12"/>
      <c r="AQ1326" s="12">
        <v>1489.4102952708906</v>
      </c>
      <c r="AR1326" s="12">
        <v>1521.847842470156</v>
      </c>
      <c r="BE1326" s="1"/>
      <c r="BF1326" s="1"/>
    </row>
    <row r="1327" spans="35:58" ht="19.5" customHeight="1">
      <c r="AI1327" s="10" t="s">
        <v>1000</v>
      </c>
      <c r="AJ1327" s="10" t="s">
        <v>2223</v>
      </c>
      <c r="AK1327" s="11" t="s">
        <v>1857</v>
      </c>
      <c r="AL1327" s="11" t="s">
        <v>2076</v>
      </c>
      <c r="AM1327" s="12"/>
      <c r="AN1327" s="12"/>
      <c r="AO1327" s="12">
        <v>41.542550022956846</v>
      </c>
      <c r="AP1327" s="12">
        <v>0.00012571166207529845</v>
      </c>
      <c r="AQ1327" s="12">
        <v>2550.6899392102846</v>
      </c>
      <c r="AR1327" s="12">
        <v>2592.2326149449036</v>
      </c>
      <c r="BE1327" s="1"/>
      <c r="BF1327" s="1"/>
    </row>
    <row r="1328" spans="35:58" ht="19.5" customHeight="1">
      <c r="AI1328" s="10" t="s">
        <v>1000</v>
      </c>
      <c r="AJ1328" s="10" t="s">
        <v>2224</v>
      </c>
      <c r="AK1328" s="11" t="s">
        <v>1928</v>
      </c>
      <c r="AL1328" s="11" t="s">
        <v>2077</v>
      </c>
      <c r="AM1328" s="12">
        <v>17.428064807162535</v>
      </c>
      <c r="AN1328" s="12"/>
      <c r="AO1328" s="12">
        <v>18.37437056932966</v>
      </c>
      <c r="AP1328" s="12">
        <v>0.0001632001836547291</v>
      </c>
      <c r="AQ1328" s="12">
        <v>3631.070720041322</v>
      </c>
      <c r="AR1328" s="12">
        <v>3666.873318617998</v>
      </c>
      <c r="BE1328" s="1"/>
      <c r="BF1328" s="1"/>
    </row>
    <row r="1329" spans="35:58" ht="19.5" customHeight="1">
      <c r="AI1329" s="10" t="s">
        <v>1000</v>
      </c>
      <c r="AJ1329" s="10" t="s">
        <v>2225</v>
      </c>
      <c r="AK1329" s="11" t="s">
        <v>1926</v>
      </c>
      <c r="AL1329" s="11" t="s">
        <v>2079</v>
      </c>
      <c r="AM1329" s="12"/>
      <c r="AN1329" s="12">
        <v>0.24772121212121215</v>
      </c>
      <c r="AO1329" s="12">
        <v>128.2123988292011</v>
      </c>
      <c r="AP1329" s="12"/>
      <c r="AQ1329" s="12">
        <v>2205.875921923783</v>
      </c>
      <c r="AR1329" s="12">
        <v>2334.3360419651053</v>
      </c>
      <c r="BE1329" s="1"/>
      <c r="BF1329" s="1"/>
    </row>
    <row r="1330" spans="35:58" ht="19.5" customHeight="1">
      <c r="AI1330" s="10" t="s">
        <v>1000</v>
      </c>
      <c r="AJ1330" s="10" t="s">
        <v>2226</v>
      </c>
      <c r="AK1330" s="11" t="s">
        <v>1860</v>
      </c>
      <c r="AL1330" s="11" t="s">
        <v>2080</v>
      </c>
      <c r="AM1330" s="12"/>
      <c r="AN1330" s="12"/>
      <c r="AO1330" s="12">
        <v>0.008902938475665749</v>
      </c>
      <c r="AP1330" s="12"/>
      <c r="AQ1330" s="12"/>
      <c r="AR1330" s="12">
        <v>0.008902938475665749</v>
      </c>
      <c r="BE1330" s="1"/>
      <c r="BF1330" s="1"/>
    </row>
    <row r="1331" spans="35:58" ht="19.5" customHeight="1">
      <c r="AI1331" s="10" t="s">
        <v>1002</v>
      </c>
      <c r="AJ1331" s="10" t="s">
        <v>2227</v>
      </c>
      <c r="AK1331" s="11" t="s">
        <v>1928</v>
      </c>
      <c r="AL1331" s="11" t="s">
        <v>2077</v>
      </c>
      <c r="AM1331" s="12"/>
      <c r="AN1331" s="12">
        <v>76.15384696969697</v>
      </c>
      <c r="AO1331" s="12">
        <v>57.35119977043159</v>
      </c>
      <c r="AP1331" s="12"/>
      <c r="AQ1331" s="12">
        <v>1108.4670589531681</v>
      </c>
      <c r="AR1331" s="12">
        <v>1241.9721056932967</v>
      </c>
      <c r="BE1331" s="1"/>
      <c r="BF1331" s="1"/>
    </row>
    <row r="1332" spans="35:58" ht="19.5" customHeight="1">
      <c r="AI1332" s="10" t="s">
        <v>1002</v>
      </c>
      <c r="AJ1332" s="10" t="s">
        <v>2228</v>
      </c>
      <c r="AK1332" s="11" t="s">
        <v>1926</v>
      </c>
      <c r="AL1332" s="11" t="s">
        <v>2079</v>
      </c>
      <c r="AM1332" s="12"/>
      <c r="AN1332" s="12"/>
      <c r="AO1332" s="12"/>
      <c r="AP1332" s="12"/>
      <c r="AQ1332" s="12">
        <v>12.054703856749311</v>
      </c>
      <c r="AR1332" s="12">
        <v>12.054703856749311</v>
      </c>
      <c r="BE1332" s="1"/>
      <c r="BF1332" s="1"/>
    </row>
    <row r="1333" spans="35:58" ht="19.5" customHeight="1">
      <c r="AI1333" s="10" t="s">
        <v>1004</v>
      </c>
      <c r="AJ1333" s="10" t="s">
        <v>2229</v>
      </c>
      <c r="AK1333" s="11" t="s">
        <v>1982</v>
      </c>
      <c r="AL1333" s="11" t="s">
        <v>2073</v>
      </c>
      <c r="AM1333" s="12"/>
      <c r="AN1333" s="12">
        <v>44.250667630854</v>
      </c>
      <c r="AO1333" s="12">
        <v>70.22793055555555</v>
      </c>
      <c r="AP1333" s="12"/>
      <c r="AQ1333" s="12">
        <v>403.1056669651056</v>
      </c>
      <c r="AR1333" s="12">
        <v>517.5842651515152</v>
      </c>
      <c r="BE1333" s="1"/>
      <c r="BF1333" s="1"/>
    </row>
    <row r="1334" spans="35:58" ht="19.5" customHeight="1">
      <c r="AI1334" s="10" t="s">
        <v>1004</v>
      </c>
      <c r="AJ1334" s="10" t="s">
        <v>2230</v>
      </c>
      <c r="AK1334" s="11" t="s">
        <v>1928</v>
      </c>
      <c r="AL1334" s="11" t="s">
        <v>2077</v>
      </c>
      <c r="AM1334" s="12"/>
      <c r="AN1334" s="12">
        <v>114.56308292011019</v>
      </c>
      <c r="AO1334" s="12">
        <v>567.6533256198347</v>
      </c>
      <c r="AP1334" s="12"/>
      <c r="AQ1334" s="12">
        <v>4869.7473079889805</v>
      </c>
      <c r="AR1334" s="12">
        <v>5551.963716528926</v>
      </c>
      <c r="BE1334" s="1"/>
      <c r="BF1334" s="1"/>
    </row>
    <row r="1335" spans="35:58" ht="19.5" customHeight="1">
      <c r="AI1335" s="10" t="s">
        <v>1004</v>
      </c>
      <c r="AJ1335" s="10" t="s">
        <v>2231</v>
      </c>
      <c r="AK1335" s="11" t="s">
        <v>1926</v>
      </c>
      <c r="AL1335" s="11" t="s">
        <v>2079</v>
      </c>
      <c r="AM1335" s="12"/>
      <c r="AN1335" s="12">
        <v>1.2387725895316806</v>
      </c>
      <c r="AO1335" s="12">
        <v>149.0812723829201</v>
      </c>
      <c r="AP1335" s="12"/>
      <c r="AQ1335" s="12">
        <v>5178.029590725436</v>
      </c>
      <c r="AR1335" s="12">
        <v>5328.349635697888</v>
      </c>
      <c r="BE1335" s="1"/>
      <c r="BF1335" s="1"/>
    </row>
    <row r="1336" spans="35:58" ht="19.5" customHeight="1">
      <c r="AI1336" s="10" t="s">
        <v>1006</v>
      </c>
      <c r="AJ1336" s="10" t="s">
        <v>2232</v>
      </c>
      <c r="AK1336" s="11" t="s">
        <v>1922</v>
      </c>
      <c r="AL1336" s="11" t="s">
        <v>471</v>
      </c>
      <c r="AM1336" s="12"/>
      <c r="AN1336" s="12"/>
      <c r="AO1336" s="12">
        <v>103.93059387052341</v>
      </c>
      <c r="AP1336" s="12"/>
      <c r="AQ1336" s="12">
        <v>1051.4185278236914</v>
      </c>
      <c r="AR1336" s="12">
        <v>1155.3491216942148</v>
      </c>
      <c r="BE1336" s="1"/>
      <c r="BF1336" s="1"/>
    </row>
    <row r="1337" spans="35:58" ht="19.5" customHeight="1">
      <c r="AI1337" s="10" t="s">
        <v>1006</v>
      </c>
      <c r="AJ1337" s="10" t="s">
        <v>2233</v>
      </c>
      <c r="AK1337" s="11" t="s">
        <v>1982</v>
      </c>
      <c r="AL1337" s="11" t="s">
        <v>2073</v>
      </c>
      <c r="AM1337" s="12">
        <v>0.4452630624426079</v>
      </c>
      <c r="AN1337" s="12">
        <v>127.17583815426997</v>
      </c>
      <c r="AO1337" s="12">
        <v>554.6408091138659</v>
      </c>
      <c r="AP1337" s="12"/>
      <c r="AQ1337" s="12">
        <v>5387.443910858586</v>
      </c>
      <c r="AR1337" s="12">
        <v>6069.705821189164</v>
      </c>
      <c r="BE1337" s="1"/>
      <c r="BF1337" s="1"/>
    </row>
    <row r="1338" spans="35:58" ht="19.5" customHeight="1">
      <c r="AI1338" s="10" t="s">
        <v>1006</v>
      </c>
      <c r="AJ1338" s="10" t="s">
        <v>2234</v>
      </c>
      <c r="AK1338" s="11" t="s">
        <v>1957</v>
      </c>
      <c r="AL1338" s="11" t="s">
        <v>2074</v>
      </c>
      <c r="AM1338" s="12"/>
      <c r="AN1338" s="12">
        <v>45.44223739669422</v>
      </c>
      <c r="AO1338" s="12">
        <v>76.2522595500459</v>
      </c>
      <c r="AP1338" s="12"/>
      <c r="AQ1338" s="12">
        <v>1997.474531198347</v>
      </c>
      <c r="AR1338" s="12">
        <v>2119.169028145087</v>
      </c>
      <c r="BE1338" s="1"/>
      <c r="BF1338" s="1"/>
    </row>
    <row r="1339" spans="35:58" ht="19.5" customHeight="1">
      <c r="AI1339" s="10" t="s">
        <v>1006</v>
      </c>
      <c r="AJ1339" s="10" t="s">
        <v>2235</v>
      </c>
      <c r="AK1339" s="11" t="s">
        <v>1924</v>
      </c>
      <c r="AL1339" s="11" t="s">
        <v>2075</v>
      </c>
      <c r="AM1339" s="12">
        <v>20.267960881542702</v>
      </c>
      <c r="AN1339" s="12">
        <v>176.99499974747476</v>
      </c>
      <c r="AO1339" s="12">
        <v>299.9477508953168</v>
      </c>
      <c r="AP1339" s="12">
        <v>0.18912823691460054</v>
      </c>
      <c r="AQ1339" s="12">
        <v>7118.647117584939</v>
      </c>
      <c r="AR1339" s="12">
        <v>7616.046957346188</v>
      </c>
      <c r="BE1339" s="1"/>
      <c r="BF1339" s="1"/>
    </row>
    <row r="1340" spans="35:58" ht="19.5" customHeight="1">
      <c r="AI1340" s="10" t="s">
        <v>1006</v>
      </c>
      <c r="AJ1340" s="10" t="s">
        <v>2236</v>
      </c>
      <c r="AK1340" s="11" t="s">
        <v>1928</v>
      </c>
      <c r="AL1340" s="11" t="s">
        <v>2077</v>
      </c>
      <c r="AM1340" s="12"/>
      <c r="AN1340" s="12">
        <v>34.41610723140496</v>
      </c>
      <c r="AO1340" s="12">
        <v>44.81949566115702</v>
      </c>
      <c r="AP1340" s="12"/>
      <c r="AQ1340" s="12">
        <v>470.5684000918274</v>
      </c>
      <c r="AR1340" s="12">
        <v>549.8040029843894</v>
      </c>
      <c r="BE1340" s="1"/>
      <c r="BF1340" s="1"/>
    </row>
    <row r="1341" spans="57:58" ht="19.5" customHeight="1">
      <c r="BE1341" s="1"/>
      <c r="BF1341" s="1"/>
    </row>
    <row r="1342" spans="57:58" ht="19.5" customHeight="1">
      <c r="BE1342" s="1"/>
      <c r="BF1342" s="1"/>
    </row>
    <row r="1343" spans="57:58" ht="19.5" customHeight="1">
      <c r="BE1343" s="1"/>
      <c r="BF1343" s="1"/>
    </row>
    <row r="1344" spans="57:58" ht="19.5" customHeight="1">
      <c r="BE1344" s="1"/>
      <c r="BF1344" s="1"/>
    </row>
    <row r="1345" spans="57:58" ht="19.5" customHeight="1">
      <c r="BE1345" s="1"/>
      <c r="BF1345" s="1"/>
    </row>
    <row r="1346" spans="57:58" ht="19.5" customHeight="1">
      <c r="BE1346" s="1"/>
      <c r="BF1346" s="1"/>
    </row>
    <row r="1347" spans="57:58" ht="19.5" customHeight="1">
      <c r="BE1347" s="1"/>
      <c r="BF1347" s="1"/>
    </row>
    <row r="1348" spans="57:58" ht="19.5" customHeight="1">
      <c r="BE1348" s="1"/>
      <c r="BF1348" s="1"/>
    </row>
    <row r="1349" spans="57:58" ht="19.5" customHeight="1">
      <c r="BE1349" s="1"/>
      <c r="BF1349" s="1"/>
    </row>
    <row r="1350" spans="57:58" ht="19.5" customHeight="1">
      <c r="BE1350" s="1"/>
      <c r="BF1350" s="1"/>
    </row>
    <row r="1351" spans="57:58" ht="19.5" customHeight="1">
      <c r="BE1351" s="1"/>
      <c r="BF1351" s="1"/>
    </row>
    <row r="1352" spans="57:58" ht="19.5" customHeight="1">
      <c r="BE1352" s="1"/>
      <c r="BF1352" s="1"/>
    </row>
    <row r="1353" spans="57:58" ht="19.5" customHeight="1">
      <c r="BE1353" s="1"/>
      <c r="BF1353" s="1"/>
    </row>
    <row r="1354" spans="57:58" ht="19.5" customHeight="1">
      <c r="BE1354" s="1"/>
      <c r="BF1354" s="1"/>
    </row>
    <row r="1355" spans="57:58" ht="19.5" customHeight="1">
      <c r="BE1355" s="1"/>
      <c r="BF1355" s="1"/>
    </row>
    <row r="1356" spans="57:58" ht="19.5" customHeight="1">
      <c r="BE1356" s="1"/>
      <c r="BF1356" s="1"/>
    </row>
    <row r="1357" spans="57:58" ht="19.5" customHeight="1">
      <c r="BE1357" s="1"/>
      <c r="BF1357" s="1"/>
    </row>
    <row r="1358" spans="57:58" ht="19.5" customHeight="1">
      <c r="BE1358" s="1"/>
      <c r="BF1358" s="1"/>
    </row>
    <row r="1359" spans="57:58" ht="19.5" customHeight="1">
      <c r="BE1359" s="1"/>
      <c r="BF1359" s="1"/>
    </row>
    <row r="1360" spans="57:58" ht="19.5" customHeight="1">
      <c r="BE1360" s="1"/>
      <c r="BF1360" s="1"/>
    </row>
    <row r="1361" spans="57:58" ht="19.5" customHeight="1">
      <c r="BE1361" s="1"/>
      <c r="BF1361" s="1"/>
    </row>
    <row r="1362" spans="57:58" ht="19.5" customHeight="1">
      <c r="BE1362" s="1"/>
      <c r="BF1362" s="1"/>
    </row>
    <row r="1363" spans="57:58" ht="19.5" customHeight="1">
      <c r="BE1363" s="1"/>
      <c r="BF1363" s="1"/>
    </row>
    <row r="1364" spans="57:58" ht="19.5" customHeight="1">
      <c r="BE1364" s="1"/>
      <c r="BF1364" s="1"/>
    </row>
    <row r="1365" spans="57:58" ht="19.5" customHeight="1">
      <c r="BE1365" s="1"/>
      <c r="BF1365" s="1"/>
    </row>
    <row r="1366" spans="57:58" ht="19.5" customHeight="1">
      <c r="BE1366" s="1"/>
      <c r="BF1366" s="1"/>
    </row>
    <row r="1367" spans="57:58" ht="19.5" customHeight="1">
      <c r="BE1367" s="1"/>
      <c r="BF1367" s="1"/>
    </row>
    <row r="1368" spans="57:58" ht="19.5" customHeight="1">
      <c r="BE1368" s="1"/>
      <c r="BF1368" s="1"/>
    </row>
    <row r="1369" spans="57:58" ht="19.5" customHeight="1">
      <c r="BE1369" s="1"/>
      <c r="BF1369" s="1"/>
    </row>
    <row r="1370" spans="57:58" ht="19.5" customHeight="1">
      <c r="BE1370" s="1"/>
      <c r="BF1370" s="1"/>
    </row>
    <row r="1371" spans="57:58" ht="19.5" customHeight="1">
      <c r="BE1371" s="1"/>
      <c r="BF1371" s="1"/>
    </row>
    <row r="1372" spans="57:58" ht="19.5" customHeight="1">
      <c r="BE1372" s="1"/>
      <c r="BF1372" s="1"/>
    </row>
    <row r="1373" spans="57:58" ht="19.5" customHeight="1">
      <c r="BE1373" s="1"/>
      <c r="BF1373" s="1"/>
    </row>
    <row r="1374" spans="57:58" ht="19.5" customHeight="1">
      <c r="BE1374" s="1"/>
      <c r="BF1374" s="1"/>
    </row>
    <row r="1375" spans="57:58" ht="19.5" customHeight="1">
      <c r="BE1375" s="1"/>
      <c r="BF1375" s="1"/>
    </row>
    <row r="1376" spans="57:58" ht="19.5" customHeight="1">
      <c r="BE1376" s="1"/>
      <c r="BF1376" s="1"/>
    </row>
    <row r="1377" spans="57:58" ht="19.5" customHeight="1">
      <c r="BE1377" s="1"/>
      <c r="BF1377" s="1"/>
    </row>
    <row r="1378" spans="57:58" ht="19.5" customHeight="1">
      <c r="BE1378" s="1"/>
      <c r="BF1378" s="1"/>
    </row>
    <row r="1379" spans="57:58" ht="19.5" customHeight="1">
      <c r="BE1379" s="1"/>
      <c r="BF1379" s="1"/>
    </row>
    <row r="1380" spans="57:58" ht="19.5" customHeight="1">
      <c r="BE1380" s="1"/>
      <c r="BF1380" s="1"/>
    </row>
    <row r="1381" spans="57:58" ht="19.5" customHeight="1">
      <c r="BE1381" s="1"/>
      <c r="BF1381" s="1"/>
    </row>
    <row r="1382" spans="57:58" ht="19.5" customHeight="1">
      <c r="BE1382" s="1"/>
      <c r="BF1382" s="1"/>
    </row>
    <row r="1383" spans="57:58" ht="19.5" customHeight="1">
      <c r="BE1383" s="1"/>
      <c r="BF1383" s="1"/>
    </row>
    <row r="1384" spans="57:58" ht="19.5" customHeight="1">
      <c r="BE1384" s="1"/>
      <c r="BF1384" s="1"/>
    </row>
    <row r="1385" spans="57:58" ht="19.5" customHeight="1">
      <c r="BE1385" s="1"/>
      <c r="BF1385" s="1"/>
    </row>
    <row r="1386" spans="57:58" ht="19.5" customHeight="1">
      <c r="BE1386" s="1"/>
      <c r="BF1386" s="1"/>
    </row>
    <row r="1387" spans="57:58" ht="19.5" customHeight="1">
      <c r="BE1387" s="1"/>
      <c r="BF1387" s="1"/>
    </row>
    <row r="1388" spans="57:58" ht="19.5" customHeight="1">
      <c r="BE1388" s="1"/>
      <c r="BF1388" s="1"/>
    </row>
    <row r="1389" spans="57:58" ht="19.5" customHeight="1">
      <c r="BE1389" s="1"/>
      <c r="BF1389" s="1"/>
    </row>
    <row r="1390" spans="57:58" ht="19.5" customHeight="1">
      <c r="BE1390" s="1"/>
      <c r="BF1390" s="1"/>
    </row>
    <row r="1391" spans="57:58" ht="19.5" customHeight="1">
      <c r="BE1391" s="1"/>
      <c r="BF1391" s="1"/>
    </row>
    <row r="1392" spans="57:58" ht="19.5" customHeight="1">
      <c r="BE1392" s="1"/>
      <c r="BF1392" s="1"/>
    </row>
    <row r="1393" spans="57:58" ht="19.5" customHeight="1">
      <c r="BE1393" s="1"/>
      <c r="BF1393" s="1"/>
    </row>
  </sheetData>
  <sheetProtection sheet="1" objects="1" scenarios="1"/>
  <protectedRanges>
    <protectedRange sqref="F5" name="PopulationDensity"/>
    <protectedRange sqref="B5:C5 D6" name="CountyMun"/>
  </protectedRanges>
  <mergeCells count="7">
    <mergeCell ref="AM1:AR1"/>
    <mergeCell ref="AK1:AL1"/>
    <mergeCell ref="D8:F8"/>
    <mergeCell ref="B8:C8"/>
    <mergeCell ref="B2:K2"/>
    <mergeCell ref="B5:C5"/>
    <mergeCell ref="B4:C4"/>
  </mergeCells>
  <conditionalFormatting sqref="B10:D17 F10:F17 H11:J18 L11:L18">
    <cfRule type="cellIs" priority="1" dxfId="0" operator="equal" stopIfTrue="1">
      <formula>#N/A</formula>
    </cfRule>
  </conditionalFormatting>
  <dataValidations count="2">
    <dataValidation type="list" allowBlank="1" showInputMessage="1" showErrorMessage="1" sqref="D6 B5:C5">
      <formula1>$R$3:$R$535</formula1>
    </dataValidation>
    <dataValidation type="decimal" operator="greaterThan" allowBlank="1" showInputMessage="1" showErrorMessage="1" sqref="E5:F5">
      <formula1>0</formula1>
    </dataValidation>
  </dataValidations>
  <printOptions/>
  <pageMargins left="0.75" right="0.75" top="1" bottom="1" header="0.5" footer="0.5"/>
  <pageSetup fitToHeight="1" fitToWidth="1" horizontalDpi="600" verticalDpi="600" orientation="landscape" scale="6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New Jersey Geological Survey, DSRT, NJDEP</Company>
  <HyperlinkBase>http://www.njgeology.org/</HyperlinkBas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New Jersey Nitrate Carrying Capacity Model</dc:title>
  <dc:subject>MS Excel Workbook Implementing A Model of Residential Carrying  Capacity for New Jersey Based on Water Quality, version 5.0</dc:subject>
  <dc:creator>Jeffrey L. Hoffman and Robert J. Canace</dc:creator>
  <cp:keywords>nitrate, dilution, septic tanks, carrying capacity, ground-water recharge, land use, land cover, soils, New Jersey</cp:keywords>
  <dc:description>Contact the New Jersey Division of Watershed Management or the New Jersey Geological Survey for more information</dc:description>
  <cp:lastModifiedBy>NJDEP</cp:lastModifiedBy>
  <cp:lastPrinted>2008-11-20T21:41:23Z</cp:lastPrinted>
  <dcterms:created xsi:type="dcterms:W3CDTF">1998-11-13T12:52:55Z</dcterms:created>
  <dcterms:modified xsi:type="dcterms:W3CDTF">2009-06-30T15:07:24Z</dcterms:modified>
  <cp:category/>
  <cp:version/>
  <cp:contentType/>
  <cp:contentStatus/>
</cp:coreProperties>
</file>