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O:\Policy\ACFR\2022-23 Website\"/>
    </mc:Choice>
  </mc:AlternateContent>
  <xr:revisionPtr revIDLastSave="0" documentId="13_ncr:1_{1CADEE78-CA8A-4B7D-B3C1-03677520CE71}" xr6:coauthVersionLast="47" xr6:coauthVersionMax="47" xr10:uidLastSave="{00000000-0000-0000-0000-000000000000}"/>
  <bookViews>
    <workbookView xWindow="5715" yWindow="2685" windowWidth="16755" windowHeight="11385" xr2:uid="{00000000-000D-0000-FFFF-FFFF00000000}"/>
  </bookViews>
  <sheets>
    <sheet name="J-16" sheetId="1" r:id="rId1"/>
    <sheet name="J-17" sheetId="2" r:id="rId2"/>
    <sheet name="J-18" sheetId="3" r:id="rId3"/>
    <sheet name="J-19 " sheetId="6" r:id="rId4"/>
    <sheet name="J-20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8" i="6" l="1"/>
  <c r="AE17" i="6"/>
  <c r="AE16" i="6"/>
  <c r="AE15" i="6"/>
  <c r="AE14" i="6"/>
  <c r="AE19" i="6"/>
  <c r="AE20" i="6"/>
  <c r="AE21" i="6"/>
  <c r="F22" i="6"/>
  <c r="H22" i="6"/>
  <c r="J22" i="6"/>
  <c r="N22" i="6"/>
  <c r="P22" i="6"/>
  <c r="R22" i="6"/>
  <c r="T22" i="6"/>
  <c r="AE22" i="6"/>
  <c r="AE23" i="6"/>
  <c r="U25" i="6"/>
  <c r="W25" i="6"/>
  <c r="Y25" i="6"/>
  <c r="AA25" i="6"/>
  <c r="AC25" i="6"/>
  <c r="S20" i="2"/>
  <c r="U20" i="2" s="1"/>
  <c r="Y20" i="2" s="1"/>
  <c r="S19" i="2"/>
  <c r="U19" i="2" s="1"/>
  <c r="Y19" i="2" s="1"/>
  <c r="S18" i="2"/>
  <c r="U18" i="2" s="1"/>
  <c r="Y18" i="2" s="1"/>
  <c r="S17" i="2"/>
  <c r="S16" i="2"/>
  <c r="U16" i="2" s="1"/>
  <c r="Y16" i="2" s="1"/>
  <c r="S15" i="2"/>
  <c r="S14" i="2"/>
  <c r="U14" i="2" s="1"/>
  <c r="Y14" i="2" s="1"/>
  <c r="S13" i="2"/>
  <c r="S12" i="2"/>
  <c r="U12" i="2" s="1"/>
  <c r="Y12" i="2" s="1"/>
  <c r="S11" i="2"/>
  <c r="U11" i="2" s="1"/>
  <c r="Y11" i="2" s="1"/>
  <c r="G19" i="2"/>
  <c r="G20" i="2"/>
  <c r="I20" i="2" s="1"/>
  <c r="G18" i="2"/>
  <c r="G17" i="2"/>
  <c r="G16" i="2"/>
  <c r="G15" i="2"/>
  <c r="G14" i="2"/>
  <c r="G13" i="2"/>
  <c r="G12" i="2"/>
  <c r="G11" i="2"/>
  <c r="I12" i="2" s="1"/>
  <c r="N32" i="1"/>
  <c r="L32" i="1"/>
  <c r="J32" i="1"/>
  <c r="H32" i="1"/>
  <c r="F32" i="1"/>
  <c r="D32" i="1"/>
  <c r="V32" i="1"/>
  <c r="T32" i="1"/>
  <c r="R32" i="1"/>
  <c r="P32" i="1"/>
  <c r="U17" i="2"/>
  <c r="Y17" i="2" s="1"/>
  <c r="L22" i="6" l="1"/>
  <c r="W16" i="2"/>
  <c r="W18" i="2"/>
  <c r="W15" i="2"/>
  <c r="I19" i="2"/>
  <c r="U15" i="2"/>
  <c r="Y15" i="2" s="1"/>
  <c r="I13" i="2"/>
  <c r="W17" i="2"/>
  <c r="AE25" i="6"/>
  <c r="W12" i="2"/>
  <c r="I17" i="2"/>
  <c r="W13" i="2"/>
  <c r="U13" i="2"/>
  <c r="Y13" i="2" s="1"/>
  <c r="I15" i="2"/>
  <c r="I18" i="2"/>
  <c r="W14" i="2"/>
  <c r="W20" i="2"/>
  <c r="I14" i="2"/>
  <c r="I16" i="2"/>
  <c r="W19" i="2"/>
</calcChain>
</file>

<file path=xl/sharedStrings.xml><?xml version="1.0" encoding="utf-8"?>
<sst xmlns="http://schemas.openxmlformats.org/spreadsheetml/2006/main" count="170" uniqueCount="128">
  <si>
    <t>Function/Program</t>
  </si>
  <si>
    <t>Instruction</t>
  </si>
  <si>
    <t>Regular</t>
  </si>
  <si>
    <t>Special education</t>
  </si>
  <si>
    <t>Other special education</t>
  </si>
  <si>
    <t>Vocational</t>
  </si>
  <si>
    <t>Other instruction</t>
  </si>
  <si>
    <t>Nonpublic school programs</t>
  </si>
  <si>
    <t>Adult/continuing education programs</t>
  </si>
  <si>
    <t>Support Services:</t>
  </si>
  <si>
    <t>Student &amp; instruction related services</t>
  </si>
  <si>
    <t>Plant operations and maintenance</t>
  </si>
  <si>
    <t>Pupil transportation</t>
  </si>
  <si>
    <t>Special Schools</t>
  </si>
  <si>
    <t>Enrollment</t>
  </si>
  <si>
    <t>Percentage Change</t>
  </si>
  <si>
    <t>Student Attendance Percentage</t>
  </si>
  <si>
    <t>Fiscal Year</t>
  </si>
  <si>
    <t>Square Feet</t>
  </si>
  <si>
    <t>Capacity (students)</t>
  </si>
  <si>
    <t>Backman Elementary (1982)</t>
  </si>
  <si>
    <t>Beacon Heights (1954)</t>
  </si>
  <si>
    <t>Athletic Building (1979)</t>
  </si>
  <si>
    <t>Central Administration (1946)</t>
  </si>
  <si>
    <t xml:space="preserve">Note: Year of original construction is shown in parentheses.  Increases in square footage and capacity are the result of </t>
  </si>
  <si>
    <t>a</t>
  </si>
  <si>
    <t>b</t>
  </si>
  <si>
    <t>School administrative services</t>
  </si>
  <si>
    <t>Cost Per Pupil</t>
  </si>
  <si>
    <t>District Building</t>
  </si>
  <si>
    <t>Total</t>
  </si>
  <si>
    <t>Food Service</t>
  </si>
  <si>
    <t>Child Care</t>
  </si>
  <si>
    <t>Anytown School District</t>
  </si>
  <si>
    <t>Full-time Equivalent District Employees by Function/Program,</t>
  </si>
  <si>
    <t>Operating Statistics,</t>
  </si>
  <si>
    <t>School Building Information</t>
  </si>
  <si>
    <t>Elementary</t>
  </si>
  <si>
    <t>Middle School</t>
  </si>
  <si>
    <t>Senior High School</t>
  </si>
  <si>
    <t>Pupil/Teacher Ratio</t>
  </si>
  <si>
    <t>Exhibit J-16</t>
  </si>
  <si>
    <t>% Change in Average Daily Enrollment</t>
  </si>
  <si>
    <t>Last Ten Fiscal Years</t>
  </si>
  <si>
    <t>Middle School = 1</t>
  </si>
  <si>
    <t>Senior High School = 1</t>
  </si>
  <si>
    <t>Elementary = 3</t>
  </si>
  <si>
    <t>Buena Vista (1998)</t>
  </si>
  <si>
    <t>N/A</t>
  </si>
  <si>
    <t>King High School (1950)</t>
  </si>
  <si>
    <t>and additions.  Enrollment is based on the annual October district count.</t>
  </si>
  <si>
    <t>Exhibit J-17</t>
  </si>
  <si>
    <t>c</t>
  </si>
  <si>
    <t>Teaching staff includes only full-time equivalents of certificated staff.</t>
  </si>
  <si>
    <t>Operating expenditures equal total expenditures less debt service and capital outlay.</t>
  </si>
  <si>
    <t>Other = 3</t>
  </si>
  <si>
    <t>Average daily enrollment and average daily attendance are obtained from the School Register Summary (SRS).</t>
  </si>
  <si>
    <t>High School</t>
  </si>
  <si>
    <t>Other</t>
  </si>
  <si>
    <t>Exhibit J-18</t>
  </si>
  <si>
    <t>General administration</t>
  </si>
  <si>
    <t>Central services</t>
  </si>
  <si>
    <t>Other support services</t>
  </si>
  <si>
    <t>Other administrative services</t>
  </si>
  <si>
    <t>Administrative Information Technology</t>
  </si>
  <si>
    <t>Jackson Middle School (1995)</t>
  </si>
  <si>
    <t>Exhibit J-19</t>
  </si>
  <si>
    <t>Schedule of Required Maintenance</t>
  </si>
  <si>
    <t>Last Six Fiscal Years</t>
  </si>
  <si>
    <t>UNDISTRIBUTED EXPENDITURES - REQUIRED</t>
  </si>
  <si>
    <t xml:space="preserve">   MAINTENANCE FOR SCHOOL FACILITIES</t>
  </si>
  <si>
    <t>11-000-261-xxx</t>
  </si>
  <si>
    <t>*</t>
  </si>
  <si>
    <t>School Facilities</t>
  </si>
  <si>
    <t>Backman</t>
  </si>
  <si>
    <t>Beacon Hts</t>
  </si>
  <si>
    <t>Buena Vista</t>
  </si>
  <si>
    <t>Jackson M.S.</t>
  </si>
  <si>
    <t>King H.S.</t>
  </si>
  <si>
    <t>Project # (s)</t>
  </si>
  <si>
    <t>Year 10</t>
  </si>
  <si>
    <t>Year 9</t>
  </si>
  <si>
    <t>Year 8</t>
  </si>
  <si>
    <t>Year 7</t>
  </si>
  <si>
    <t>Year 6</t>
  </si>
  <si>
    <t>Year 5</t>
  </si>
  <si>
    <t>Year 4</t>
  </si>
  <si>
    <t>Year 3</t>
  </si>
  <si>
    <t>4800-055-R01</t>
  </si>
  <si>
    <t>0570-030-R01</t>
  </si>
  <si>
    <t>Total School Facilities</t>
  </si>
  <si>
    <t>School facilities as defined under EFCFA.</t>
  </si>
  <si>
    <t xml:space="preserve"> (N.J.A.C. 6A:26-1.2 and N.J.A.C. 6A:26A-1.3)</t>
  </si>
  <si>
    <t>Source:  District records</t>
  </si>
  <si>
    <t>Exhibit J-20</t>
  </si>
  <si>
    <t>Insurance Schedule</t>
  </si>
  <si>
    <t>June 30, 200X</t>
  </si>
  <si>
    <t>Coverage</t>
  </si>
  <si>
    <t>Deductible</t>
  </si>
  <si>
    <t>School Package Policy (1)</t>
  </si>
  <si>
    <t>Building  and Contents (All Locations)</t>
  </si>
  <si>
    <t>Boiler and Machinery</t>
  </si>
  <si>
    <t xml:space="preserve">General Automobile Liability </t>
  </si>
  <si>
    <t>School Board Legal Liability</t>
  </si>
  <si>
    <t>Employers Liability</t>
  </si>
  <si>
    <t>Workers' Compensation</t>
  </si>
  <si>
    <t>Student Accident Insurance (2)</t>
  </si>
  <si>
    <t>Surety Bonds (3)</t>
  </si>
  <si>
    <t>Treasurer</t>
  </si>
  <si>
    <t>Board Secretary/Business Administrator</t>
  </si>
  <si>
    <t>Food Services Director</t>
  </si>
  <si>
    <t>(1)</t>
  </si>
  <si>
    <t xml:space="preserve">List Insurance Company </t>
  </si>
  <si>
    <t>(2)</t>
  </si>
  <si>
    <t>List Insurance Company</t>
  </si>
  <si>
    <t>(3)</t>
  </si>
  <si>
    <t>Number of Schools at June 30, 2016</t>
  </si>
  <si>
    <t xml:space="preserve"> </t>
  </si>
  <si>
    <r>
      <t>Source:</t>
    </r>
    <r>
      <rPr>
        <sz val="11"/>
        <rFont val="Arial"/>
        <family val="2"/>
      </rPr>
      <t xml:space="preserve"> District Personnel Records</t>
    </r>
  </si>
  <si>
    <r>
      <t>Operating Expenditures</t>
    </r>
    <r>
      <rPr>
        <b/>
        <vertAlign val="superscript"/>
        <sz val="11"/>
        <rFont val="Arial"/>
        <family val="2"/>
      </rPr>
      <t xml:space="preserve"> a</t>
    </r>
  </si>
  <si>
    <r>
      <t>Teaching Staff</t>
    </r>
    <r>
      <rPr>
        <b/>
        <vertAlign val="superscript"/>
        <sz val="11"/>
        <rFont val="Arial"/>
        <family val="2"/>
      </rPr>
      <t xml:space="preserve"> b</t>
    </r>
  </si>
  <si>
    <r>
      <t xml:space="preserve">Average Daily Enrollment (ADE) </t>
    </r>
    <r>
      <rPr>
        <b/>
        <vertAlign val="superscript"/>
        <sz val="11"/>
        <rFont val="Arial"/>
        <family val="2"/>
      </rPr>
      <t>c</t>
    </r>
  </si>
  <si>
    <r>
      <t xml:space="preserve">Average Daily Attendance (ADA) </t>
    </r>
    <r>
      <rPr>
        <b/>
        <vertAlign val="superscript"/>
        <sz val="11"/>
        <rFont val="Arial"/>
        <family val="2"/>
      </rPr>
      <t>c</t>
    </r>
  </si>
  <si>
    <r>
      <t>Sources:</t>
    </r>
    <r>
      <rPr>
        <sz val="11"/>
        <rFont val="Arial"/>
        <family val="2"/>
      </rPr>
      <t xml:space="preserve">   District records</t>
    </r>
  </si>
  <si>
    <r>
      <t>Note:</t>
    </r>
    <r>
      <rPr>
        <sz val="11"/>
        <rFont val="Arial"/>
        <family val="2"/>
      </rPr>
      <t xml:space="preserve">  Enrollment based on annual October district count.  </t>
    </r>
  </si>
  <si>
    <r>
      <t xml:space="preserve">Enrollment </t>
    </r>
    <r>
      <rPr>
        <vertAlign val="superscript"/>
        <sz val="11"/>
        <rFont val="Arial"/>
        <family val="2"/>
      </rPr>
      <t>a</t>
    </r>
  </si>
  <si>
    <r>
      <t xml:space="preserve">Warehouse (2011) </t>
    </r>
    <r>
      <rPr>
        <vertAlign val="superscript"/>
        <sz val="11"/>
        <rFont val="Arial"/>
        <family val="2"/>
      </rPr>
      <t>b</t>
    </r>
  </si>
  <si>
    <r>
      <t>Source:</t>
    </r>
    <r>
      <rPr>
        <sz val="11"/>
        <rFont val="Arial"/>
        <family val="2"/>
      </rPr>
      <t xml:space="preserve"> District Facilities Office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</si>
</sst>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"/>
    <numFmt numFmtId="167" formatCode="mmmm\ d\,\ yyyy"/>
  </numFmts>
  <fonts count="12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vertAlign val="superscript"/>
      <sz val="11"/>
      <name val="Arial"/>
      <family val="2"/>
    </font>
    <font>
      <u/>
      <sz val="11"/>
      <name val="Arial"/>
      <family val="2"/>
    </font>
    <font>
      <vertAlign val="superscript"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 wrapText="1"/>
    </xf>
    <xf numFmtId="0" fontId="3" fillId="0" borderId="0" xfId="3" applyFont="1"/>
    <xf numFmtId="0" fontId="4" fillId="0" borderId="0" xfId="3" applyFont="1"/>
    <xf numFmtId="0" fontId="4" fillId="0" borderId="0" xfId="3" applyFont="1" applyAlignment="1">
      <alignment horizontal="center"/>
    </xf>
    <xf numFmtId="167" fontId="4" fillId="0" borderId="0" xfId="3" applyNumberFormat="1" applyFont="1" applyAlignment="1">
      <alignment horizontal="center"/>
    </xf>
    <xf numFmtId="0" fontId="4" fillId="0" borderId="0" xfId="3" applyFont="1" applyAlignment="1">
      <alignment horizontal="right"/>
    </xf>
    <xf numFmtId="0" fontId="3" fillId="0" borderId="0" xfId="3" applyFont="1" applyAlignment="1">
      <alignment horizontal="right"/>
    </xf>
    <xf numFmtId="0" fontId="4" fillId="0" borderId="1" xfId="3" applyFont="1" applyBorder="1" applyAlignment="1">
      <alignment horizontal="center"/>
    </xf>
    <xf numFmtId="0" fontId="6" fillId="0" borderId="1" xfId="3" applyFont="1" applyBorder="1" applyAlignment="1">
      <alignment horizontal="center" wrapText="1"/>
    </xf>
    <xf numFmtId="0" fontId="6" fillId="0" borderId="1" xfId="3" applyFont="1" applyBorder="1" applyAlignment="1">
      <alignment horizontal="center"/>
    </xf>
    <xf numFmtId="0" fontId="4" fillId="0" borderId="1" xfId="3" applyFont="1" applyBorder="1"/>
    <xf numFmtId="165" fontId="4" fillId="0" borderId="0" xfId="2" applyNumberFormat="1" applyFont="1"/>
    <xf numFmtId="165" fontId="4" fillId="0" borderId="0" xfId="2" applyNumberFormat="1" applyFont="1" applyBorder="1"/>
    <xf numFmtId="164" fontId="4" fillId="0" borderId="0" xfId="2" applyNumberFormat="1" applyFont="1"/>
    <xf numFmtId="164" fontId="4" fillId="0" borderId="0" xfId="1" applyNumberFormat="1" applyFont="1" applyBorder="1"/>
    <xf numFmtId="164" fontId="4" fillId="0" borderId="0" xfId="3" applyNumberFormat="1" applyFont="1"/>
    <xf numFmtId="164" fontId="4" fillId="0" borderId="1" xfId="1" applyNumberFormat="1" applyFont="1" applyBorder="1"/>
    <xf numFmtId="164" fontId="4" fillId="0" borderId="0" xfId="1" applyNumberFormat="1" applyFont="1" applyFill="1" applyBorder="1"/>
    <xf numFmtId="164" fontId="4" fillId="0" borderId="1" xfId="3" applyNumberFormat="1" applyFont="1" applyBorder="1"/>
    <xf numFmtId="165" fontId="4" fillId="0" borderId="2" xfId="2" applyNumberFormat="1" applyFont="1" applyBorder="1"/>
    <xf numFmtId="14" fontId="0" fillId="0" borderId="0" xfId="0" applyNumberFormat="1" applyAlignment="1">
      <alignment horizontal="center"/>
    </xf>
    <xf numFmtId="0" fontId="4" fillId="0" borderId="0" xfId="0" applyFont="1" applyAlignment="1">
      <alignment horizontal="center" wrapText="1"/>
    </xf>
    <xf numFmtId="0" fontId="7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164" fontId="5" fillId="0" borderId="0" xfId="1" applyNumberFormat="1" applyFont="1" applyFill="1"/>
    <xf numFmtId="10" fontId="5" fillId="0" borderId="0" xfId="4" applyNumberFormat="1" applyFont="1"/>
    <xf numFmtId="41" fontId="5" fillId="0" borderId="0" xfId="0" applyNumberFormat="1" applyFont="1"/>
    <xf numFmtId="41" fontId="5" fillId="0" borderId="0" xfId="0" applyNumberFormat="1" applyFont="1" applyAlignment="1">
      <alignment horizontal="center"/>
    </xf>
    <xf numFmtId="10" fontId="5" fillId="0" borderId="0" xfId="0" applyNumberFormat="1" applyFont="1"/>
    <xf numFmtId="10" fontId="5" fillId="0" borderId="0" xfId="4" applyNumberFormat="1" applyFont="1" applyBorder="1"/>
    <xf numFmtId="164" fontId="5" fillId="0" borderId="2" xfId="0" applyNumberFormat="1" applyFont="1" applyBorder="1"/>
    <xf numFmtId="37" fontId="5" fillId="0" borderId="0" xfId="1" applyNumberFormat="1" applyFont="1" applyAlignment="1">
      <alignment horizontal="right" wrapText="1"/>
    </xf>
    <xf numFmtId="41" fontId="5" fillId="0" borderId="0" xfId="2" applyNumberFormat="1" applyFont="1" applyAlignment="1">
      <alignment horizontal="center" wrapText="1"/>
    </xf>
    <xf numFmtId="165" fontId="5" fillId="0" borderId="0" xfId="2" applyNumberFormat="1" applyFont="1" applyAlignment="1">
      <alignment horizontal="center" wrapText="1"/>
    </xf>
    <xf numFmtId="10" fontId="5" fillId="0" borderId="0" xfId="4" applyNumberFormat="1" applyFont="1" applyAlignment="1">
      <alignment horizontal="right"/>
    </xf>
    <xf numFmtId="43" fontId="5" fillId="0" borderId="0" xfId="1" applyFont="1" applyAlignment="1">
      <alignment horizontal="center" wrapText="1"/>
    </xf>
    <xf numFmtId="0" fontId="5" fillId="0" borderId="0" xfId="1" applyNumberFormat="1" applyFont="1" applyAlignment="1">
      <alignment horizontal="center" wrapText="1"/>
    </xf>
    <xf numFmtId="166" fontId="5" fillId="0" borderId="0" xfId="0" applyNumberFormat="1" applyFont="1"/>
    <xf numFmtId="37" fontId="5" fillId="0" borderId="0" xfId="1" applyNumberFormat="1" applyFont="1" applyAlignment="1">
      <alignment horizontal="center" wrapText="1"/>
    </xf>
    <xf numFmtId="10" fontId="5" fillId="0" borderId="0" xfId="4" quotePrefix="1" applyNumberFormat="1" applyFont="1" applyAlignment="1">
      <alignment horizontal="right"/>
    </xf>
    <xf numFmtId="10" fontId="5" fillId="0" borderId="0" xfId="1" applyNumberFormat="1" applyFont="1" applyAlignment="1">
      <alignment horizontal="center" wrapText="1"/>
    </xf>
    <xf numFmtId="41" fontId="5" fillId="0" borderId="0" xfId="1" applyNumberFormat="1" applyFont="1" applyAlignment="1">
      <alignment horizontal="center" wrapText="1"/>
    </xf>
    <xf numFmtId="164" fontId="5" fillId="0" borderId="0" xfId="1" applyNumberFormat="1" applyFont="1" applyBorder="1" applyAlignment="1">
      <alignment horizontal="center"/>
    </xf>
    <xf numFmtId="10" fontId="5" fillId="0" borderId="0" xfId="4" applyNumberFormat="1" applyFont="1" applyBorder="1" applyAlignment="1">
      <alignment horizontal="center" wrapText="1"/>
    </xf>
    <xf numFmtId="49" fontId="5" fillId="0" borderId="0" xfId="4" applyNumberFormat="1" applyFont="1" applyAlignment="1">
      <alignment horizontal="center"/>
    </xf>
    <xf numFmtId="164" fontId="5" fillId="0" borderId="0" xfId="1" applyNumberFormat="1" applyFont="1" applyFill="1" applyBorder="1"/>
    <xf numFmtId="164" fontId="5" fillId="0" borderId="0" xfId="0" applyNumberFormat="1" applyFont="1"/>
    <xf numFmtId="0" fontId="5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4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 applyAlignment="1">
      <alignment horizontal="center"/>
    </xf>
    <xf numFmtId="0" fontId="10" fillId="0" borderId="0" xfId="0" applyFont="1"/>
    <xf numFmtId="0" fontId="7" fillId="0" borderId="0" xfId="3" applyFont="1"/>
    <xf numFmtId="0" fontId="5" fillId="0" borderId="0" xfId="3"/>
    <xf numFmtId="0" fontId="5" fillId="0" borderId="0" xfId="3" applyAlignment="1">
      <alignment horizontal="center"/>
    </xf>
    <xf numFmtId="0" fontId="5" fillId="0" borderId="1" xfId="3" applyBorder="1" applyAlignment="1">
      <alignment horizontal="center"/>
    </xf>
    <xf numFmtId="42" fontId="5" fillId="0" borderId="0" xfId="3" applyNumberFormat="1"/>
    <xf numFmtId="41" fontId="5" fillId="0" borderId="0" xfId="3" applyNumberFormat="1"/>
    <xf numFmtId="41" fontId="5" fillId="0" borderId="0" xfId="3" applyNumberFormat="1" applyAlignment="1">
      <alignment horizontal="center"/>
    </xf>
    <xf numFmtId="49" fontId="5" fillId="0" borderId="0" xfId="3" applyNumberFormat="1"/>
    <xf numFmtId="0" fontId="7" fillId="0" borderId="0" xfId="0" applyFont="1" applyAlignment="1">
      <alignment horizontal="right" wrapText="1"/>
    </xf>
    <xf numFmtId="14" fontId="5" fillId="0" borderId="0" xfId="0" applyNumberFormat="1" applyFont="1" applyAlignment="1">
      <alignment horizontal="right"/>
    </xf>
    <xf numFmtId="0" fontId="7" fillId="0" borderId="1" xfId="0" applyFont="1" applyBorder="1" applyAlignment="1">
      <alignment horizontal="center"/>
    </xf>
    <xf numFmtId="0" fontId="10" fillId="0" borderId="0" xfId="0" applyFont="1" applyAlignment="1">
      <alignment horizontal="left"/>
    </xf>
  </cellXfs>
  <cellStyles count="5">
    <cellStyle name="Comma" xfId="1" builtinId="3"/>
    <cellStyle name="Currency" xfId="2" builtinId="4"/>
    <cellStyle name="Normal" xfId="0" builtinId="0"/>
    <cellStyle name="Normal_J-19toJ-20" xfId="3" xr:uid="{00000000-0005-0000-0000-000003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34"/>
  <sheetViews>
    <sheetView tabSelected="1" zoomScale="75" workbookViewId="0">
      <selection activeCell="AB26" sqref="AB26"/>
    </sheetView>
  </sheetViews>
  <sheetFormatPr defaultRowHeight="14.25" x14ac:dyDescent="0.2"/>
  <cols>
    <col min="1" max="1" width="3.42578125" style="24" customWidth="1"/>
    <col min="2" max="2" width="37.85546875" style="24" customWidth="1"/>
    <col min="3" max="3" width="1.28515625" style="24" customWidth="1"/>
    <col min="4" max="4" width="10.42578125" style="24" customWidth="1"/>
    <col min="5" max="5" width="1.42578125" style="24" customWidth="1"/>
    <col min="6" max="6" width="10.42578125" style="24" customWidth="1"/>
    <col min="7" max="7" width="1.42578125" style="24" customWidth="1"/>
    <col min="8" max="8" width="10.42578125" style="24" customWidth="1"/>
    <col min="9" max="9" width="1.42578125" style="24" customWidth="1"/>
    <col min="10" max="10" width="10.42578125" style="24" customWidth="1"/>
    <col min="11" max="11" width="1.42578125" style="24" customWidth="1"/>
    <col min="12" max="12" width="10.42578125" style="24" customWidth="1"/>
    <col min="13" max="13" width="1.42578125" style="24" customWidth="1"/>
    <col min="14" max="14" width="10.140625" style="24" customWidth="1"/>
    <col min="15" max="15" width="1.42578125" style="24" customWidth="1"/>
    <col min="16" max="16" width="10.42578125" style="24" customWidth="1"/>
    <col min="17" max="17" width="2.42578125" style="24" customWidth="1"/>
    <col min="18" max="18" width="10.42578125" style="24" customWidth="1"/>
    <col min="19" max="19" width="1.5703125" style="24" customWidth="1"/>
    <col min="20" max="20" width="10.42578125" style="24" customWidth="1"/>
    <col min="21" max="21" width="1.5703125" style="24" customWidth="1"/>
    <col min="22" max="22" width="10.85546875" style="24" customWidth="1"/>
    <col min="23" max="23" width="1.42578125" style="24" customWidth="1"/>
    <col min="24" max="24" width="10.42578125" style="24" customWidth="1"/>
    <col min="25" max="25" width="1.85546875" style="24" customWidth="1"/>
    <col min="26" max="26" width="10.42578125" style="24" customWidth="1"/>
    <col min="27" max="27" width="1.7109375" style="24" customWidth="1"/>
    <col min="28" max="28" width="9.140625" style="24"/>
    <col min="29" max="29" width="1.7109375" style="24" customWidth="1"/>
    <col min="30" max="30" width="9.140625" style="24"/>
    <col min="31" max="31" width="1.7109375" style="24" customWidth="1"/>
    <col min="32" max="32" width="9.140625" style="24"/>
    <col min="33" max="33" width="1.7109375" style="24" customWidth="1"/>
    <col min="34" max="16384" width="9.140625" style="24"/>
  </cols>
  <sheetData>
    <row r="1" spans="1:38" ht="15" x14ac:dyDescent="0.25">
      <c r="A1" s="23" t="s">
        <v>33</v>
      </c>
      <c r="V1" s="25" t="s">
        <v>41</v>
      </c>
    </row>
    <row r="2" spans="1:38" ht="15" x14ac:dyDescent="0.25">
      <c r="A2" s="23" t="s">
        <v>34</v>
      </c>
      <c r="V2" s="26">
        <v>45107</v>
      </c>
    </row>
    <row r="3" spans="1:38" ht="15" x14ac:dyDescent="0.25">
      <c r="A3" s="23" t="s">
        <v>43</v>
      </c>
      <c r="V3" s="27"/>
    </row>
    <row r="4" spans="1:38" ht="12.75" customHeight="1" x14ac:dyDescent="0.25">
      <c r="L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spans="1:38" ht="15" x14ac:dyDescent="0.25"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spans="1:38" ht="15" x14ac:dyDescent="0.25">
      <c r="B6" s="27"/>
      <c r="C6" s="27"/>
      <c r="D6" s="28">
        <v>2022</v>
      </c>
      <c r="E6" s="27"/>
      <c r="F6" s="28">
        <v>2021</v>
      </c>
      <c r="G6" s="27"/>
      <c r="H6" s="28">
        <v>2020</v>
      </c>
      <c r="I6" s="27"/>
      <c r="J6" s="28">
        <v>2019</v>
      </c>
      <c r="K6" s="27"/>
      <c r="L6" s="28">
        <v>2018</v>
      </c>
      <c r="M6" s="27"/>
      <c r="N6" s="28">
        <v>2017</v>
      </c>
      <c r="O6" s="27"/>
      <c r="P6" s="28">
        <v>2016</v>
      </c>
      <c r="Q6" s="27"/>
      <c r="R6" s="28">
        <v>2015</v>
      </c>
      <c r="S6" s="27"/>
      <c r="T6" s="28">
        <v>2014</v>
      </c>
      <c r="U6" s="23"/>
      <c r="V6" s="28">
        <v>2013</v>
      </c>
      <c r="W6" s="23"/>
      <c r="X6" s="23"/>
      <c r="Y6" s="23"/>
      <c r="Z6" s="23"/>
      <c r="AA6" s="23"/>
      <c r="AB6" s="29"/>
      <c r="AC6" s="23"/>
      <c r="AD6" s="29"/>
      <c r="AE6" s="23"/>
      <c r="AF6" s="29"/>
      <c r="AG6" s="23"/>
      <c r="AH6" s="29"/>
      <c r="AI6" s="23"/>
      <c r="AJ6" s="29"/>
      <c r="AK6" s="23"/>
      <c r="AL6" s="29"/>
    </row>
    <row r="7" spans="1:38" ht="15" x14ac:dyDescent="0.25">
      <c r="A7" s="30" t="s">
        <v>0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5"/>
      <c r="Q7" s="23"/>
      <c r="R7" s="29"/>
      <c r="S7" s="23"/>
      <c r="T7" s="29"/>
      <c r="U7" s="23"/>
      <c r="V7" s="29"/>
      <c r="W7" s="23"/>
      <c r="X7" s="23"/>
      <c r="Y7" s="23"/>
      <c r="Z7" s="29"/>
    </row>
    <row r="8" spans="1:38" x14ac:dyDescent="0.2">
      <c r="A8" s="31"/>
      <c r="P8" s="31"/>
      <c r="R8" s="27"/>
      <c r="T8" s="31"/>
      <c r="V8" s="31"/>
      <c r="X8" s="27"/>
    </row>
    <row r="9" spans="1:38" x14ac:dyDescent="0.2">
      <c r="A9" s="24" t="s">
        <v>1</v>
      </c>
      <c r="P9" s="32"/>
      <c r="T9" s="33"/>
      <c r="V9" s="33"/>
      <c r="X9" s="32"/>
      <c r="Z9" s="33"/>
    </row>
    <row r="10" spans="1:38" x14ac:dyDescent="0.2">
      <c r="B10" s="24" t="s">
        <v>2</v>
      </c>
      <c r="D10" s="32">
        <v>150</v>
      </c>
      <c r="F10" s="32">
        <v>151</v>
      </c>
      <c r="H10" s="32">
        <v>155</v>
      </c>
      <c r="J10" s="32">
        <v>155</v>
      </c>
      <c r="L10" s="32">
        <v>160</v>
      </c>
      <c r="N10" s="32">
        <v>160</v>
      </c>
      <c r="P10" s="32">
        <v>165</v>
      </c>
      <c r="R10" s="32">
        <v>168</v>
      </c>
      <c r="S10" s="32"/>
      <c r="T10" s="32">
        <v>185</v>
      </c>
      <c r="V10" s="32">
        <v>200</v>
      </c>
      <c r="X10" s="32"/>
      <c r="Z10" s="33"/>
    </row>
    <row r="11" spans="1:38" x14ac:dyDescent="0.2">
      <c r="B11" s="24" t="s">
        <v>3</v>
      </c>
      <c r="D11" s="32">
        <v>40</v>
      </c>
      <c r="F11" s="32">
        <v>40</v>
      </c>
      <c r="H11" s="32">
        <v>42</v>
      </c>
      <c r="J11" s="32">
        <v>42</v>
      </c>
      <c r="L11" s="32">
        <v>45</v>
      </c>
      <c r="N11" s="32">
        <v>45</v>
      </c>
      <c r="P11" s="32">
        <v>45</v>
      </c>
      <c r="R11" s="32">
        <v>47</v>
      </c>
      <c r="S11" s="32"/>
      <c r="T11" s="32">
        <v>48</v>
      </c>
      <c r="V11" s="32">
        <v>48</v>
      </c>
      <c r="X11" s="34"/>
      <c r="Z11" s="33"/>
    </row>
    <row r="12" spans="1:38" x14ac:dyDescent="0.2">
      <c r="B12" s="24" t="s">
        <v>4</v>
      </c>
      <c r="D12" s="32">
        <v>8</v>
      </c>
      <c r="F12" s="32">
        <v>8</v>
      </c>
      <c r="H12" s="32">
        <v>8</v>
      </c>
      <c r="J12" s="32">
        <v>8</v>
      </c>
      <c r="L12" s="32">
        <v>8</v>
      </c>
      <c r="N12" s="32">
        <v>8</v>
      </c>
      <c r="P12" s="32">
        <v>8</v>
      </c>
      <c r="R12" s="32">
        <v>8</v>
      </c>
      <c r="S12" s="32"/>
      <c r="T12" s="32">
        <v>8</v>
      </c>
      <c r="V12" s="32">
        <v>8</v>
      </c>
      <c r="X12" s="34"/>
      <c r="Z12" s="33"/>
    </row>
    <row r="13" spans="1:38" x14ac:dyDescent="0.2">
      <c r="B13" s="24" t="s">
        <v>5</v>
      </c>
      <c r="D13" s="32">
        <v>30</v>
      </c>
      <c r="F13" s="32">
        <v>30</v>
      </c>
      <c r="H13" s="32">
        <v>30</v>
      </c>
      <c r="J13" s="32">
        <v>30</v>
      </c>
      <c r="L13" s="32">
        <v>30</v>
      </c>
      <c r="N13" s="32">
        <v>30</v>
      </c>
      <c r="P13" s="32">
        <v>30</v>
      </c>
      <c r="R13" s="32">
        <v>30</v>
      </c>
      <c r="S13" s="32"/>
      <c r="T13" s="32">
        <v>30</v>
      </c>
      <c r="V13" s="32">
        <v>30</v>
      </c>
      <c r="X13" s="35"/>
      <c r="Z13" s="33"/>
    </row>
    <row r="14" spans="1:38" x14ac:dyDescent="0.2">
      <c r="B14" s="24" t="s">
        <v>6</v>
      </c>
      <c r="D14" s="32">
        <v>12</v>
      </c>
      <c r="F14" s="32">
        <v>12</v>
      </c>
      <c r="H14" s="32">
        <v>12</v>
      </c>
      <c r="J14" s="32">
        <v>12</v>
      </c>
      <c r="L14" s="32">
        <v>12</v>
      </c>
      <c r="N14" s="32">
        <v>12</v>
      </c>
      <c r="P14" s="32">
        <v>12</v>
      </c>
      <c r="R14" s="32">
        <v>12</v>
      </c>
      <c r="S14" s="32"/>
      <c r="T14" s="32">
        <v>12</v>
      </c>
      <c r="V14" s="32">
        <v>12</v>
      </c>
      <c r="X14" s="34"/>
      <c r="Z14" s="33"/>
    </row>
    <row r="15" spans="1:38" x14ac:dyDescent="0.2">
      <c r="B15" s="24" t="s">
        <v>7</v>
      </c>
      <c r="D15" s="32">
        <v>0</v>
      </c>
      <c r="F15" s="32">
        <v>0</v>
      </c>
      <c r="H15" s="32">
        <v>0</v>
      </c>
      <c r="J15" s="32">
        <v>0</v>
      </c>
      <c r="L15" s="32">
        <v>0</v>
      </c>
      <c r="N15" s="32">
        <v>0</v>
      </c>
      <c r="P15" s="32">
        <v>0</v>
      </c>
      <c r="R15" s="32">
        <v>0</v>
      </c>
      <c r="S15" s="32"/>
      <c r="T15" s="32">
        <v>0</v>
      </c>
      <c r="V15" s="32">
        <v>0</v>
      </c>
      <c r="X15" s="35"/>
      <c r="Z15" s="33"/>
    </row>
    <row r="16" spans="1:38" x14ac:dyDescent="0.2">
      <c r="B16" s="24" t="s">
        <v>8</v>
      </c>
      <c r="D16" s="32">
        <v>5</v>
      </c>
      <c r="F16" s="32">
        <v>5</v>
      </c>
      <c r="H16" s="32">
        <v>5</v>
      </c>
      <c r="J16" s="32">
        <v>5</v>
      </c>
      <c r="L16" s="32">
        <v>5</v>
      </c>
      <c r="N16" s="32">
        <v>5</v>
      </c>
      <c r="P16" s="32">
        <v>4</v>
      </c>
      <c r="R16" s="32">
        <v>4</v>
      </c>
      <c r="S16" s="32"/>
      <c r="T16" s="32">
        <v>4</v>
      </c>
      <c r="V16" s="32">
        <v>4</v>
      </c>
      <c r="X16" s="34"/>
      <c r="Z16" s="33"/>
    </row>
    <row r="17" spans="1:26" x14ac:dyDescent="0.2">
      <c r="D17" s="32"/>
      <c r="F17" s="32"/>
      <c r="H17" s="32"/>
      <c r="J17" s="32"/>
      <c r="L17" s="32"/>
      <c r="N17" s="32"/>
      <c r="P17" s="32"/>
      <c r="R17" s="32"/>
      <c r="S17" s="32"/>
      <c r="T17" s="32"/>
      <c r="V17" s="32"/>
      <c r="X17" s="35"/>
      <c r="Z17" s="33"/>
    </row>
    <row r="18" spans="1:26" x14ac:dyDescent="0.2">
      <c r="A18" s="24" t="s">
        <v>9</v>
      </c>
      <c r="D18" s="32"/>
      <c r="F18" s="32"/>
      <c r="H18" s="32"/>
      <c r="J18" s="32"/>
      <c r="L18" s="32"/>
      <c r="N18" s="32"/>
      <c r="P18" s="32"/>
      <c r="R18" s="32"/>
      <c r="S18" s="32"/>
      <c r="T18" s="32"/>
      <c r="V18" s="32"/>
      <c r="X18" s="34"/>
      <c r="Z18" s="33"/>
    </row>
    <row r="19" spans="1:26" x14ac:dyDescent="0.2">
      <c r="B19" s="24" t="s">
        <v>10</v>
      </c>
      <c r="D19" s="32">
        <v>9</v>
      </c>
      <c r="F19" s="32">
        <v>9</v>
      </c>
      <c r="H19" s="32">
        <v>9</v>
      </c>
      <c r="J19" s="32">
        <v>10</v>
      </c>
      <c r="L19" s="32">
        <v>10</v>
      </c>
      <c r="N19" s="32">
        <v>10</v>
      </c>
      <c r="P19" s="32">
        <v>10</v>
      </c>
      <c r="Q19" s="34"/>
      <c r="R19" s="32">
        <v>11</v>
      </c>
      <c r="S19" s="32"/>
      <c r="T19" s="32">
        <v>11</v>
      </c>
      <c r="V19" s="32">
        <v>11</v>
      </c>
      <c r="X19" s="34"/>
      <c r="Z19" s="33"/>
    </row>
    <row r="20" spans="1:26" x14ac:dyDescent="0.2">
      <c r="B20" s="24" t="s">
        <v>60</v>
      </c>
      <c r="D20" s="32">
        <v>4</v>
      </c>
      <c r="F20" s="32">
        <v>4</v>
      </c>
      <c r="H20" s="32">
        <v>4</v>
      </c>
      <c r="J20" s="32">
        <v>4</v>
      </c>
      <c r="L20" s="32">
        <v>4</v>
      </c>
      <c r="N20" s="32">
        <v>4</v>
      </c>
      <c r="P20" s="32">
        <v>4</v>
      </c>
      <c r="R20" s="32">
        <v>3</v>
      </c>
      <c r="S20" s="32"/>
      <c r="T20" s="32">
        <v>3</v>
      </c>
      <c r="V20" s="32">
        <v>3</v>
      </c>
      <c r="X20" s="34"/>
      <c r="Z20" s="36"/>
    </row>
    <row r="21" spans="1:26" x14ac:dyDescent="0.2">
      <c r="B21" s="24" t="s">
        <v>27</v>
      </c>
      <c r="D21" s="32">
        <v>8</v>
      </c>
      <c r="F21" s="32">
        <v>7</v>
      </c>
      <c r="H21" s="32">
        <v>7</v>
      </c>
      <c r="J21" s="32">
        <v>7</v>
      </c>
      <c r="L21" s="32">
        <v>7</v>
      </c>
      <c r="N21" s="32">
        <v>7</v>
      </c>
      <c r="P21" s="32">
        <v>7</v>
      </c>
      <c r="Q21" s="34"/>
      <c r="R21" s="32">
        <v>7</v>
      </c>
      <c r="S21" s="32"/>
      <c r="T21" s="32">
        <v>7</v>
      </c>
      <c r="V21" s="32">
        <v>7</v>
      </c>
      <c r="X21" s="34"/>
      <c r="Z21" s="37"/>
    </row>
    <row r="22" spans="1:26" x14ac:dyDescent="0.2">
      <c r="B22" s="24" t="s">
        <v>63</v>
      </c>
      <c r="D22" s="32">
        <v>3</v>
      </c>
      <c r="F22" s="32">
        <v>3</v>
      </c>
      <c r="H22" s="32">
        <v>3</v>
      </c>
      <c r="J22" s="32">
        <v>3</v>
      </c>
      <c r="L22" s="32">
        <v>3</v>
      </c>
      <c r="N22" s="32">
        <v>3</v>
      </c>
      <c r="P22" s="32">
        <v>3</v>
      </c>
      <c r="R22" s="32">
        <v>3</v>
      </c>
      <c r="T22" s="32">
        <v>0</v>
      </c>
      <c r="V22" s="32">
        <v>0</v>
      </c>
      <c r="X22" s="24" t="s">
        <v>117</v>
      </c>
    </row>
    <row r="23" spans="1:26" x14ac:dyDescent="0.2">
      <c r="B23" s="24" t="s">
        <v>61</v>
      </c>
      <c r="D23" s="32">
        <v>0</v>
      </c>
      <c r="F23" s="32">
        <v>0</v>
      </c>
      <c r="H23" s="32">
        <v>0</v>
      </c>
      <c r="J23" s="32">
        <v>0</v>
      </c>
      <c r="L23" s="32">
        <v>0</v>
      </c>
      <c r="N23" s="32">
        <v>0</v>
      </c>
      <c r="P23" s="32">
        <v>0</v>
      </c>
      <c r="R23" s="32">
        <v>0</v>
      </c>
      <c r="S23" s="32"/>
      <c r="T23" s="32">
        <v>2</v>
      </c>
      <c r="V23" s="32">
        <v>2</v>
      </c>
      <c r="X23" s="34"/>
      <c r="Z23" s="36"/>
    </row>
    <row r="24" spans="1:26" x14ac:dyDescent="0.2">
      <c r="B24" s="24" t="s">
        <v>64</v>
      </c>
      <c r="D24" s="32">
        <v>0</v>
      </c>
      <c r="F24" s="32">
        <v>0</v>
      </c>
      <c r="G24" s="24">
        <v>0</v>
      </c>
      <c r="H24" s="32">
        <v>0</v>
      </c>
      <c r="J24" s="32">
        <v>0</v>
      </c>
      <c r="L24" s="32">
        <v>0</v>
      </c>
      <c r="N24" s="32">
        <v>0</v>
      </c>
      <c r="P24" s="32">
        <v>0</v>
      </c>
      <c r="R24" s="32">
        <v>0</v>
      </c>
      <c r="S24" s="32"/>
      <c r="T24" s="32">
        <v>1</v>
      </c>
      <c r="V24" s="32">
        <v>1</v>
      </c>
      <c r="X24" s="34"/>
      <c r="Z24" s="36"/>
    </row>
    <row r="25" spans="1:26" x14ac:dyDescent="0.2">
      <c r="B25" s="24" t="s">
        <v>11</v>
      </c>
      <c r="D25" s="32">
        <v>15</v>
      </c>
      <c r="F25" s="32">
        <v>15</v>
      </c>
      <c r="H25" s="32">
        <v>15</v>
      </c>
      <c r="J25" s="32">
        <v>15</v>
      </c>
      <c r="L25" s="32">
        <v>15</v>
      </c>
      <c r="N25" s="32">
        <v>15</v>
      </c>
      <c r="P25" s="32">
        <v>15</v>
      </c>
      <c r="R25" s="32">
        <v>15</v>
      </c>
      <c r="S25" s="32"/>
      <c r="T25" s="32">
        <v>15</v>
      </c>
      <c r="V25" s="32">
        <v>15</v>
      </c>
      <c r="X25" s="34"/>
      <c r="Z25" s="37"/>
    </row>
    <row r="26" spans="1:26" x14ac:dyDescent="0.2">
      <c r="B26" s="24" t="s">
        <v>12</v>
      </c>
      <c r="D26" s="32">
        <v>0</v>
      </c>
      <c r="F26" s="32">
        <v>0</v>
      </c>
      <c r="H26" s="32">
        <v>0</v>
      </c>
      <c r="J26" s="32">
        <v>0</v>
      </c>
      <c r="L26" s="32">
        <v>0</v>
      </c>
      <c r="N26" s="32">
        <v>0</v>
      </c>
      <c r="P26" s="32">
        <v>0</v>
      </c>
      <c r="R26" s="32">
        <v>0</v>
      </c>
      <c r="S26" s="32"/>
      <c r="T26" s="32">
        <v>0</v>
      </c>
      <c r="V26" s="32">
        <v>0</v>
      </c>
      <c r="X26" s="34"/>
      <c r="Z26" s="33"/>
    </row>
    <row r="27" spans="1:26" x14ac:dyDescent="0.2">
      <c r="B27" s="24" t="s">
        <v>62</v>
      </c>
      <c r="D27" s="32">
        <v>0</v>
      </c>
      <c r="F27" s="32">
        <v>0</v>
      </c>
      <c r="H27" s="32">
        <v>0</v>
      </c>
      <c r="J27" s="32">
        <v>0</v>
      </c>
      <c r="L27" s="32">
        <v>0</v>
      </c>
      <c r="N27" s="32">
        <v>0</v>
      </c>
      <c r="P27" s="32">
        <v>0</v>
      </c>
      <c r="R27" s="32">
        <v>0</v>
      </c>
      <c r="S27" s="32"/>
      <c r="T27" s="32">
        <v>0</v>
      </c>
      <c r="V27" s="32">
        <v>0</v>
      </c>
    </row>
    <row r="28" spans="1:26" x14ac:dyDescent="0.2">
      <c r="A28" s="24" t="s">
        <v>13</v>
      </c>
      <c r="D28" s="32">
        <v>0</v>
      </c>
      <c r="F28" s="32">
        <v>0</v>
      </c>
      <c r="H28" s="32">
        <v>0</v>
      </c>
      <c r="J28" s="32">
        <v>0</v>
      </c>
      <c r="L28" s="32">
        <v>0</v>
      </c>
      <c r="N28" s="32">
        <v>0</v>
      </c>
      <c r="P28" s="32">
        <v>0</v>
      </c>
      <c r="R28" s="32">
        <v>0</v>
      </c>
      <c r="S28" s="32"/>
      <c r="T28" s="32">
        <v>0</v>
      </c>
      <c r="V28" s="32">
        <v>0</v>
      </c>
    </row>
    <row r="29" spans="1:26" x14ac:dyDescent="0.2">
      <c r="A29" s="24" t="s">
        <v>31</v>
      </c>
      <c r="D29" s="32"/>
      <c r="F29" s="32"/>
      <c r="H29" s="32"/>
      <c r="J29" s="32"/>
      <c r="L29" s="32"/>
      <c r="N29" s="32"/>
      <c r="P29" s="32"/>
      <c r="R29" s="32"/>
      <c r="S29" s="32"/>
      <c r="T29" s="32"/>
      <c r="V29" s="32"/>
    </row>
    <row r="30" spans="1:26" x14ac:dyDescent="0.2">
      <c r="A30" s="24" t="s">
        <v>32</v>
      </c>
      <c r="D30" s="32"/>
      <c r="F30" s="32"/>
      <c r="H30" s="32"/>
      <c r="J30" s="32"/>
      <c r="L30" s="32"/>
      <c r="N30" s="32"/>
      <c r="P30" s="32"/>
      <c r="R30" s="32"/>
      <c r="S30" s="32"/>
      <c r="T30" s="32"/>
      <c r="V30" s="32"/>
    </row>
    <row r="32" spans="1:26" ht="15" thickBot="1" x14ac:dyDescent="0.25">
      <c r="A32" s="24" t="s">
        <v>30</v>
      </c>
      <c r="D32" s="38">
        <f>SUM(D10:D30)</f>
        <v>284</v>
      </c>
      <c r="F32" s="38">
        <f>SUM(F10:F30)</f>
        <v>284</v>
      </c>
      <c r="H32" s="38">
        <f>SUM(H10:H30)</f>
        <v>290</v>
      </c>
      <c r="J32" s="38">
        <f>SUM(J10:J30)</f>
        <v>291</v>
      </c>
      <c r="L32" s="38">
        <f>SUM(L10:L30)</f>
        <v>299</v>
      </c>
      <c r="N32" s="38">
        <f>SUM(N10:N30)</f>
        <v>299</v>
      </c>
      <c r="P32" s="38">
        <f>SUM(P10:P30)</f>
        <v>303</v>
      </c>
      <c r="R32" s="38">
        <f>SUM(R10:R30)</f>
        <v>308</v>
      </c>
      <c r="T32" s="38">
        <f>SUM(T10:T30)</f>
        <v>326</v>
      </c>
      <c r="V32" s="38">
        <f>SUM(V10:V30)</f>
        <v>341</v>
      </c>
    </row>
    <row r="33" spans="1:1" ht="15" thickTop="1" x14ac:dyDescent="0.2"/>
    <row r="34" spans="1:1" ht="15" x14ac:dyDescent="0.25">
      <c r="A34" s="23" t="s">
        <v>118</v>
      </c>
    </row>
  </sheetData>
  <phoneticPr fontId="2" type="noConversion"/>
  <pageMargins left="0.75" right="0.75" top="1" bottom="0.75" header="0.5" footer="0.25"/>
  <pageSetup scale="76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31"/>
  <sheetViews>
    <sheetView zoomScale="75" zoomScaleNormal="75" workbookViewId="0">
      <selection activeCell="S8" sqref="S8"/>
    </sheetView>
  </sheetViews>
  <sheetFormatPr defaultRowHeight="14.25" x14ac:dyDescent="0.2"/>
  <cols>
    <col min="1" max="1" width="7.7109375" style="24" customWidth="1"/>
    <col min="2" max="2" width="2.7109375" style="24" customWidth="1"/>
    <col min="3" max="3" width="13.85546875" style="24" customWidth="1"/>
    <col min="4" max="4" width="2.42578125" style="24" customWidth="1"/>
    <col min="5" max="5" width="14.85546875" style="24" customWidth="1"/>
    <col min="6" max="6" width="1.5703125" style="24" customWidth="1"/>
    <col min="7" max="7" width="12.140625" style="24" customWidth="1"/>
    <col min="8" max="8" width="1.5703125" style="24" customWidth="1"/>
    <col min="9" max="9" width="13.28515625" style="24" customWidth="1"/>
    <col min="10" max="10" width="1.42578125" style="24" customWidth="1"/>
    <col min="11" max="11" width="12.28515625" style="24" customWidth="1"/>
    <col min="12" max="12" width="1.85546875" style="24" hidden="1" customWidth="1"/>
    <col min="13" max="13" width="12.85546875" style="24" customWidth="1"/>
    <col min="14" max="14" width="1.85546875" style="24" customWidth="1"/>
    <col min="15" max="15" width="14.28515625" style="24" customWidth="1"/>
    <col min="16" max="16" width="1.7109375" style="24" customWidth="1"/>
    <col min="17" max="17" width="11.42578125" style="24" customWidth="1"/>
    <col min="18" max="18" width="1.85546875" style="24" customWidth="1"/>
    <col min="19" max="19" width="12.28515625" style="24" customWidth="1"/>
    <col min="20" max="20" width="3.140625" style="24" customWidth="1"/>
    <col min="21" max="21" width="14" style="24" customWidth="1"/>
    <col min="22" max="22" width="2" style="24" customWidth="1"/>
    <col min="23" max="23" width="15.5703125" style="24" customWidth="1"/>
    <col min="24" max="24" width="1.85546875" style="24" customWidth="1"/>
    <col min="25" max="25" width="13.28515625" style="24" bestFit="1" customWidth="1"/>
    <col min="26" max="26" width="11.42578125" style="24" bestFit="1" customWidth="1"/>
    <col min="27" max="16384" width="9.140625" style="24"/>
  </cols>
  <sheetData>
    <row r="1" spans="1:28" ht="40.5" customHeight="1" x14ac:dyDescent="0.25">
      <c r="A1" s="23" t="s">
        <v>33</v>
      </c>
      <c r="Y1" s="29" t="s">
        <v>51</v>
      </c>
      <c r="Z1" s="25"/>
    </row>
    <row r="2" spans="1:28" ht="15" x14ac:dyDescent="0.25">
      <c r="A2" s="23" t="s">
        <v>35</v>
      </c>
      <c r="B2" s="23"/>
      <c r="Y2" s="26">
        <v>45107</v>
      </c>
      <c r="Z2" s="25"/>
    </row>
    <row r="3" spans="1:28" ht="15" x14ac:dyDescent="0.25">
      <c r="A3" s="23" t="s">
        <v>43</v>
      </c>
      <c r="Y3" s="27"/>
      <c r="Z3" s="25"/>
    </row>
    <row r="4" spans="1:28" ht="12.75" customHeight="1" x14ac:dyDescent="0.2"/>
    <row r="5" spans="1:28" ht="12.75" customHeight="1" x14ac:dyDescent="0.25">
      <c r="O5" s="23"/>
    </row>
    <row r="7" spans="1:28" ht="15" x14ac:dyDescent="0.25">
      <c r="C7" s="23"/>
      <c r="D7" s="23"/>
      <c r="E7" s="23"/>
      <c r="F7" s="23"/>
      <c r="G7" s="23"/>
      <c r="H7" s="23"/>
      <c r="I7" s="23"/>
      <c r="J7" s="23"/>
      <c r="M7" s="70" t="s">
        <v>40</v>
      </c>
      <c r="N7" s="70"/>
      <c r="O7" s="70"/>
      <c r="P7" s="70"/>
      <c r="Q7" s="70"/>
      <c r="R7" s="23"/>
      <c r="S7" s="23"/>
      <c r="T7" s="23"/>
      <c r="U7" s="23"/>
      <c r="V7" s="23"/>
      <c r="W7" s="23"/>
      <c r="X7" s="23"/>
    </row>
    <row r="8" spans="1:28" ht="62.25" x14ac:dyDescent="0.25">
      <c r="A8" s="28" t="s">
        <v>17</v>
      </c>
      <c r="C8" s="28" t="s">
        <v>14</v>
      </c>
      <c r="D8" s="23"/>
      <c r="E8" s="28" t="s">
        <v>119</v>
      </c>
      <c r="F8" s="23"/>
      <c r="G8" s="28" t="s">
        <v>28</v>
      </c>
      <c r="H8" s="23"/>
      <c r="I8" s="28" t="s">
        <v>15</v>
      </c>
      <c r="J8" s="23"/>
      <c r="K8" s="28" t="s">
        <v>120</v>
      </c>
      <c r="L8" s="23"/>
      <c r="M8" s="28" t="s">
        <v>37</v>
      </c>
      <c r="N8" s="23"/>
      <c r="O8" s="28" t="s">
        <v>38</v>
      </c>
      <c r="P8" s="23"/>
      <c r="Q8" s="28" t="s">
        <v>39</v>
      </c>
      <c r="R8" s="23"/>
      <c r="S8" s="28" t="s">
        <v>121</v>
      </c>
      <c r="T8" s="23"/>
      <c r="U8" s="28" t="s">
        <v>122</v>
      </c>
      <c r="V8" s="23"/>
      <c r="W8" s="28" t="s">
        <v>42</v>
      </c>
      <c r="X8" s="23"/>
      <c r="Y8" s="28" t="s">
        <v>16</v>
      </c>
      <c r="AB8" s="24" t="s">
        <v>117</v>
      </c>
    </row>
    <row r="9" spans="1:28" ht="15" x14ac:dyDescent="0.25">
      <c r="A9" s="25"/>
      <c r="B9" s="27"/>
      <c r="C9" s="25"/>
      <c r="D9" s="23"/>
      <c r="E9" s="29"/>
      <c r="F9" s="23"/>
      <c r="G9" s="29"/>
      <c r="H9" s="23"/>
      <c r="I9" s="25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</row>
    <row r="10" spans="1:28" ht="15" x14ac:dyDescent="0.25">
      <c r="A10" s="25"/>
      <c r="B10" s="27"/>
      <c r="C10" s="25"/>
      <c r="D10" s="23"/>
      <c r="E10" s="29"/>
      <c r="F10" s="23"/>
      <c r="G10" s="29"/>
      <c r="H10" s="23"/>
      <c r="I10" s="25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</row>
    <row r="11" spans="1:28" x14ac:dyDescent="0.2">
      <c r="A11" s="27">
        <v>2022</v>
      </c>
      <c r="C11" s="39">
        <v>3052</v>
      </c>
      <c r="E11" s="40">
        <v>20275000</v>
      </c>
      <c r="G11" s="41">
        <f>E11/C11</f>
        <v>6643.1847968545217</v>
      </c>
      <c r="I11" s="42" t="s">
        <v>48</v>
      </c>
      <c r="K11" s="43">
        <v>230</v>
      </c>
      <c r="M11" s="44">
        <v>11.9</v>
      </c>
      <c r="O11" s="44">
        <v>12.3</v>
      </c>
      <c r="Q11" s="44">
        <v>15.1</v>
      </c>
      <c r="S11" s="45">
        <f>C11*0.98</f>
        <v>2990.96</v>
      </c>
      <c r="U11" s="46">
        <f>S11*0.98</f>
        <v>2931.1408000000001</v>
      </c>
      <c r="W11" s="43" t="s">
        <v>48</v>
      </c>
      <c r="Y11" s="47">
        <f>U11/S11</f>
        <v>0.98</v>
      </c>
    </row>
    <row r="12" spans="1:28" x14ac:dyDescent="0.2">
      <c r="A12" s="27">
        <v>2021</v>
      </c>
      <c r="C12" s="39">
        <v>3058</v>
      </c>
      <c r="E12" s="40">
        <v>20950000</v>
      </c>
      <c r="G12" s="40">
        <f t="shared" ref="G12:G20" si="0">E12/C12</f>
        <v>6850.8829300196203</v>
      </c>
      <c r="I12" s="47">
        <f>(G12-G11)/G11</f>
        <v>3.1264843522558865E-2</v>
      </c>
      <c r="K12" s="43">
        <v>232</v>
      </c>
      <c r="M12" s="44">
        <v>12.2</v>
      </c>
      <c r="O12" s="44">
        <v>12.5</v>
      </c>
      <c r="Q12" s="44">
        <v>15.2</v>
      </c>
      <c r="S12" s="45">
        <f t="shared" ref="S12:S20" si="1">C12*0.98</f>
        <v>2996.84</v>
      </c>
      <c r="U12" s="46">
        <f t="shared" ref="U12:U20" si="2">S12*0.98</f>
        <v>2936.9032000000002</v>
      </c>
      <c r="W12" s="48">
        <f>(S12-S11)/S11</f>
        <v>1.9659239842726448E-3</v>
      </c>
      <c r="Y12" s="47">
        <f t="shared" ref="Y12:Y20" si="3">U12/S12</f>
        <v>0.98</v>
      </c>
    </row>
    <row r="13" spans="1:28" x14ac:dyDescent="0.2">
      <c r="A13" s="31">
        <v>2020</v>
      </c>
      <c r="C13" s="39">
        <v>3065</v>
      </c>
      <c r="E13" s="49">
        <v>21359000</v>
      </c>
      <c r="G13" s="40">
        <f t="shared" si="0"/>
        <v>6968.6786296900491</v>
      </c>
      <c r="I13" s="47">
        <f t="shared" ref="I13:I20" si="4">(G13-G12)/G12</f>
        <v>1.7194236257382877E-2</v>
      </c>
      <c r="K13" s="43">
        <v>235</v>
      </c>
      <c r="M13" s="44">
        <v>12.3</v>
      </c>
      <c r="O13" s="44">
        <v>12.7</v>
      </c>
      <c r="Q13" s="44">
        <v>15.4</v>
      </c>
      <c r="S13" s="45">
        <f t="shared" si="1"/>
        <v>3003.7</v>
      </c>
      <c r="U13" s="46">
        <f t="shared" si="2"/>
        <v>2943.6259999999997</v>
      </c>
      <c r="W13" s="48">
        <f t="shared" ref="W13:W20" si="5">(S13-S12)/S12</f>
        <v>2.2890778286460646E-3</v>
      </c>
      <c r="Y13" s="47">
        <f t="shared" si="3"/>
        <v>0.98</v>
      </c>
    </row>
    <row r="14" spans="1:28" x14ac:dyDescent="0.2">
      <c r="A14" s="31">
        <v>2019</v>
      </c>
      <c r="C14" s="39">
        <v>3082</v>
      </c>
      <c r="E14" s="49">
        <v>23014000</v>
      </c>
      <c r="G14" s="40">
        <f t="shared" si="0"/>
        <v>7467.2290720311485</v>
      </c>
      <c r="I14" s="47">
        <f t="shared" si="4"/>
        <v>7.1541603341704646E-2</v>
      </c>
      <c r="K14" s="43">
        <v>238</v>
      </c>
      <c r="M14" s="44">
        <v>12.4</v>
      </c>
      <c r="O14" s="44">
        <v>12.9</v>
      </c>
      <c r="Q14" s="44">
        <v>15.6</v>
      </c>
      <c r="S14" s="45">
        <f t="shared" si="1"/>
        <v>3020.36</v>
      </c>
      <c r="U14" s="46">
        <f t="shared" si="2"/>
        <v>2959.9528</v>
      </c>
      <c r="W14" s="48">
        <f t="shared" si="5"/>
        <v>5.5464926590539365E-3</v>
      </c>
      <c r="Y14" s="47">
        <f t="shared" si="3"/>
        <v>0.98</v>
      </c>
    </row>
    <row r="15" spans="1:28" x14ac:dyDescent="0.2">
      <c r="A15" s="31">
        <v>2018</v>
      </c>
      <c r="C15" s="39">
        <v>3075</v>
      </c>
      <c r="E15" s="49">
        <v>23329000</v>
      </c>
      <c r="G15" s="40">
        <f t="shared" si="0"/>
        <v>7586.666666666667</v>
      </c>
      <c r="I15" s="47">
        <f t="shared" si="4"/>
        <v>1.59949016540657E-2</v>
      </c>
      <c r="K15" s="43">
        <v>240</v>
      </c>
      <c r="M15" s="44">
        <v>12.2</v>
      </c>
      <c r="O15" s="44">
        <v>12.9</v>
      </c>
      <c r="Q15" s="44">
        <v>15.7</v>
      </c>
      <c r="S15" s="45">
        <f t="shared" si="1"/>
        <v>3013.5</v>
      </c>
      <c r="U15" s="46">
        <f t="shared" si="2"/>
        <v>2953.23</v>
      </c>
      <c r="W15" s="48">
        <f t="shared" si="5"/>
        <v>-2.2712524334847924E-3</v>
      </c>
      <c r="Y15" s="47">
        <f t="shared" si="3"/>
        <v>0.98</v>
      </c>
    </row>
    <row r="16" spans="1:28" x14ac:dyDescent="0.2">
      <c r="A16" s="31">
        <v>2017</v>
      </c>
      <c r="C16" s="39">
        <v>3080</v>
      </c>
      <c r="E16" s="49">
        <v>23940000</v>
      </c>
      <c r="G16" s="40">
        <f t="shared" si="0"/>
        <v>7772.727272727273</v>
      </c>
      <c r="I16" s="47">
        <f t="shared" si="4"/>
        <v>2.4524684454385676E-2</v>
      </c>
      <c r="K16" s="43">
        <v>242</v>
      </c>
      <c r="M16" s="44">
        <v>12.2</v>
      </c>
      <c r="O16" s="44">
        <v>13</v>
      </c>
      <c r="Q16" s="44">
        <v>16.100000000000001</v>
      </c>
      <c r="S16" s="45">
        <f t="shared" si="1"/>
        <v>3018.4</v>
      </c>
      <c r="U16" s="46">
        <f t="shared" si="2"/>
        <v>2958.0320000000002</v>
      </c>
      <c r="W16" s="48">
        <f t="shared" si="5"/>
        <v>1.6260162601626318E-3</v>
      </c>
      <c r="Y16" s="47">
        <f t="shared" si="3"/>
        <v>0.98</v>
      </c>
    </row>
    <row r="17" spans="1:25" x14ac:dyDescent="0.2">
      <c r="A17" s="31">
        <v>2016</v>
      </c>
      <c r="C17" s="39">
        <v>3130</v>
      </c>
      <c r="E17" s="49">
        <v>25105000</v>
      </c>
      <c r="G17" s="40">
        <f t="shared" si="0"/>
        <v>8020.766773162939</v>
      </c>
      <c r="I17" s="47">
        <f t="shared" si="4"/>
        <v>3.1911514675933637E-2</v>
      </c>
      <c r="K17" s="43">
        <v>250</v>
      </c>
      <c r="M17" s="44">
        <v>12</v>
      </c>
      <c r="O17" s="44">
        <v>13</v>
      </c>
      <c r="Q17" s="44">
        <v>16.2</v>
      </c>
      <c r="S17" s="45">
        <f t="shared" si="1"/>
        <v>3067.4</v>
      </c>
      <c r="U17" s="46">
        <f t="shared" si="2"/>
        <v>3006.0520000000001</v>
      </c>
      <c r="W17" s="48">
        <f t="shared" si="5"/>
        <v>1.6233766233766232E-2</v>
      </c>
      <c r="Y17" s="47">
        <f t="shared" si="3"/>
        <v>0.98</v>
      </c>
    </row>
    <row r="18" spans="1:25" x14ac:dyDescent="0.2">
      <c r="A18" s="31">
        <v>2015</v>
      </c>
      <c r="C18" s="39">
        <v>3200</v>
      </c>
      <c r="E18" s="49">
        <v>26235000</v>
      </c>
      <c r="G18" s="40">
        <f t="shared" si="0"/>
        <v>8198.4375</v>
      </c>
      <c r="I18" s="47">
        <f t="shared" si="4"/>
        <v>2.2151339374626607E-2</v>
      </c>
      <c r="K18" s="43">
        <v>251</v>
      </c>
      <c r="M18" s="44">
        <v>12.6</v>
      </c>
      <c r="O18" s="44">
        <v>14.1</v>
      </c>
      <c r="Q18" s="44">
        <v>16.5</v>
      </c>
      <c r="S18" s="45">
        <f t="shared" si="1"/>
        <v>3136</v>
      </c>
      <c r="U18" s="46">
        <f t="shared" si="2"/>
        <v>3073.2799999999997</v>
      </c>
      <c r="W18" s="48">
        <f t="shared" si="5"/>
        <v>2.2364217252396137E-2</v>
      </c>
      <c r="Y18" s="47">
        <f t="shared" si="3"/>
        <v>0.97999999999999987</v>
      </c>
    </row>
    <row r="19" spans="1:25" x14ac:dyDescent="0.2">
      <c r="A19" s="31">
        <v>2014</v>
      </c>
      <c r="C19" s="39">
        <v>3600</v>
      </c>
      <c r="E19" s="49">
        <v>25574669</v>
      </c>
      <c r="G19" s="40">
        <f t="shared" si="0"/>
        <v>7104.0747222222226</v>
      </c>
      <c r="I19" s="47">
        <f t="shared" si="4"/>
        <v>-0.1334843106113546</v>
      </c>
      <c r="K19" s="43">
        <v>270</v>
      </c>
      <c r="M19" s="44">
        <v>12.7</v>
      </c>
      <c r="O19" s="44">
        <v>14.2</v>
      </c>
      <c r="Q19" s="44">
        <v>16.8</v>
      </c>
      <c r="S19" s="45">
        <f t="shared" si="1"/>
        <v>3528</v>
      </c>
      <c r="U19" s="46">
        <f t="shared" si="2"/>
        <v>3457.44</v>
      </c>
      <c r="W19" s="48">
        <f t="shared" si="5"/>
        <v>0.125</v>
      </c>
      <c r="Y19" s="47">
        <f t="shared" si="3"/>
        <v>0.98</v>
      </c>
    </row>
    <row r="20" spans="1:25" x14ac:dyDescent="0.2">
      <c r="A20" s="31">
        <v>2013</v>
      </c>
      <c r="C20" s="39">
        <v>3800</v>
      </c>
      <c r="E20" s="49">
        <v>27065788</v>
      </c>
      <c r="G20" s="40">
        <f t="shared" si="0"/>
        <v>7122.5757894736844</v>
      </c>
      <c r="I20" s="47">
        <f t="shared" si="4"/>
        <v>2.6042895063573429E-3</v>
      </c>
      <c r="K20" s="43">
        <v>280</v>
      </c>
      <c r="M20" s="44">
        <v>13.1</v>
      </c>
      <c r="O20" s="44">
        <v>14.5</v>
      </c>
      <c r="Q20" s="44">
        <v>17</v>
      </c>
      <c r="S20" s="45">
        <f t="shared" si="1"/>
        <v>3724</v>
      </c>
      <c r="U20" s="46">
        <f t="shared" si="2"/>
        <v>3649.52</v>
      </c>
      <c r="W20" s="48">
        <f t="shared" si="5"/>
        <v>5.5555555555555552E-2</v>
      </c>
      <c r="Y20" s="47">
        <f t="shared" si="3"/>
        <v>0.98</v>
      </c>
    </row>
    <row r="21" spans="1:25" x14ac:dyDescent="0.2">
      <c r="A21" s="31" t="s">
        <v>117</v>
      </c>
      <c r="C21" s="32"/>
      <c r="E21" s="50"/>
      <c r="G21" s="32"/>
      <c r="I21" s="51"/>
      <c r="Y21" s="33"/>
    </row>
    <row r="22" spans="1:25" x14ac:dyDescent="0.2">
      <c r="A22" s="31" t="s">
        <v>117</v>
      </c>
      <c r="C22" s="34"/>
      <c r="D22" s="34"/>
      <c r="E22" s="35"/>
      <c r="G22" s="52"/>
      <c r="I22" s="32"/>
      <c r="Y22" s="33"/>
    </row>
    <row r="23" spans="1:25" x14ac:dyDescent="0.2">
      <c r="A23" s="27"/>
      <c r="C23" s="34"/>
      <c r="D23" s="34"/>
      <c r="E23" s="35"/>
      <c r="G23" s="52"/>
      <c r="I23" s="53"/>
      <c r="Y23" s="33"/>
    </row>
    <row r="24" spans="1:25" x14ac:dyDescent="0.2">
      <c r="A24" s="27"/>
      <c r="I24" s="54"/>
    </row>
    <row r="25" spans="1:25" ht="15" x14ac:dyDescent="0.25">
      <c r="A25" s="23" t="s">
        <v>123</v>
      </c>
    </row>
    <row r="27" spans="1:25" ht="15" x14ac:dyDescent="0.25">
      <c r="A27" s="23" t="s">
        <v>124</v>
      </c>
    </row>
    <row r="29" spans="1:25" x14ac:dyDescent="0.2">
      <c r="A29" s="55" t="s">
        <v>25</v>
      </c>
      <c r="C29" s="24" t="s">
        <v>54</v>
      </c>
      <c r="E29" s="54"/>
    </row>
    <row r="30" spans="1:25" x14ac:dyDescent="0.2">
      <c r="A30" s="55" t="s">
        <v>26</v>
      </c>
      <c r="C30" s="24" t="s">
        <v>53</v>
      </c>
    </row>
    <row r="31" spans="1:25" x14ac:dyDescent="0.2">
      <c r="A31" s="55" t="s">
        <v>52</v>
      </c>
      <c r="C31" s="54" t="s">
        <v>56</v>
      </c>
    </row>
  </sheetData>
  <mergeCells count="1">
    <mergeCell ref="M7:Q7"/>
  </mergeCells>
  <phoneticPr fontId="2" type="noConversion"/>
  <pageMargins left="0.75" right="0.75" top="1" bottom="0.75" header="0.5" footer="0.25"/>
  <pageSetup scale="65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53"/>
  <sheetViews>
    <sheetView zoomScale="75" zoomScaleNormal="75" workbookViewId="0">
      <selection activeCell="T39" sqref="T39"/>
    </sheetView>
  </sheetViews>
  <sheetFormatPr defaultRowHeight="14.25" x14ac:dyDescent="0.2"/>
  <cols>
    <col min="1" max="1" width="3.42578125" style="24" customWidth="1"/>
    <col min="2" max="2" width="34" style="24" customWidth="1"/>
    <col min="3" max="3" width="1.42578125" style="24" customWidth="1"/>
    <col min="4" max="4" width="10.5703125" style="24" customWidth="1"/>
    <col min="5" max="5" width="1.42578125" style="24" customWidth="1"/>
    <col min="6" max="6" width="10.5703125" style="24" customWidth="1"/>
    <col min="7" max="7" width="1.42578125" style="24" customWidth="1"/>
    <col min="8" max="8" width="10.42578125" style="24" customWidth="1"/>
    <col min="9" max="9" width="1.7109375" style="24" customWidth="1"/>
    <col min="10" max="10" width="10.5703125" style="24" customWidth="1"/>
    <col min="11" max="11" width="1.42578125" style="24" customWidth="1"/>
    <col min="12" max="12" width="10.42578125" style="24" customWidth="1"/>
    <col min="13" max="13" width="1.42578125" style="24" customWidth="1"/>
    <col min="14" max="14" width="10.42578125" style="24" customWidth="1"/>
    <col min="15" max="15" width="1.5703125" style="24" customWidth="1"/>
    <col min="16" max="16" width="10.42578125" style="24" customWidth="1"/>
    <col min="17" max="17" width="1.42578125" style="24" customWidth="1"/>
    <col min="18" max="18" width="10.42578125" style="24" customWidth="1"/>
    <col min="19" max="19" width="1.5703125" style="24" customWidth="1"/>
    <col min="20" max="20" width="10.42578125" style="24" customWidth="1"/>
    <col min="21" max="21" width="1.5703125" style="24" customWidth="1"/>
    <col min="22" max="22" width="16" style="24" customWidth="1"/>
    <col min="23" max="23" width="3.85546875" style="24" customWidth="1"/>
    <col min="24" max="24" width="4.5703125" style="24" customWidth="1"/>
    <col min="25" max="25" width="1.85546875" style="24" customWidth="1"/>
    <col min="26" max="26" width="12.7109375" style="24" customWidth="1"/>
    <col min="27" max="16384" width="9.140625" style="24"/>
  </cols>
  <sheetData>
    <row r="1" spans="1:30" ht="38.25" customHeight="1" x14ac:dyDescent="0.25">
      <c r="A1" s="23" t="s">
        <v>33</v>
      </c>
      <c r="V1" s="68" t="s">
        <v>59</v>
      </c>
      <c r="W1" s="68"/>
      <c r="X1" s="68"/>
    </row>
    <row r="2" spans="1:30" ht="15" x14ac:dyDescent="0.25">
      <c r="A2" s="23" t="s">
        <v>36</v>
      </c>
      <c r="V2" s="69">
        <v>45107</v>
      </c>
    </row>
    <row r="3" spans="1:30" ht="15" x14ac:dyDescent="0.25">
      <c r="A3" s="23" t="s">
        <v>43</v>
      </c>
      <c r="P3" s="23"/>
      <c r="Q3" s="23"/>
      <c r="R3" s="23"/>
      <c r="S3" s="23"/>
      <c r="T3" s="23"/>
      <c r="U3" s="23"/>
      <c r="V3" s="23"/>
      <c r="W3" s="23"/>
      <c r="X3" s="23"/>
      <c r="Y3" s="23"/>
      <c r="Z3" s="27"/>
    </row>
    <row r="4" spans="1:30" ht="12" customHeight="1" x14ac:dyDescent="0.25">
      <c r="A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7"/>
    </row>
    <row r="5" spans="1:30" ht="15" x14ac:dyDescent="0.25">
      <c r="A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7"/>
    </row>
    <row r="6" spans="1:30" ht="15" x14ac:dyDescent="0.25">
      <c r="B6" s="27"/>
      <c r="C6" s="27"/>
      <c r="D6" s="28">
        <v>2022</v>
      </c>
      <c r="E6" s="27"/>
      <c r="F6" s="28">
        <v>2021</v>
      </c>
      <c r="G6" s="27"/>
      <c r="H6" s="28">
        <v>2020</v>
      </c>
      <c r="I6" s="27"/>
      <c r="J6" s="28">
        <v>2019</v>
      </c>
      <c r="K6" s="27"/>
      <c r="L6" s="28">
        <v>2018</v>
      </c>
      <c r="M6" s="27"/>
      <c r="N6" s="28">
        <v>2017</v>
      </c>
      <c r="O6" s="27"/>
      <c r="P6" s="28">
        <v>2016</v>
      </c>
      <c r="Q6" s="27"/>
      <c r="R6" s="28">
        <v>2015</v>
      </c>
      <c r="S6" s="27"/>
      <c r="T6" s="28">
        <v>2014</v>
      </c>
      <c r="U6" s="23"/>
      <c r="V6" s="28">
        <v>2013</v>
      </c>
      <c r="W6" s="23"/>
      <c r="X6" s="23"/>
      <c r="Y6" s="23"/>
      <c r="Z6" s="23"/>
      <c r="AA6" s="23"/>
      <c r="AB6" s="29"/>
      <c r="AC6" s="23"/>
      <c r="AD6" s="29"/>
    </row>
    <row r="7" spans="1:30" ht="15" x14ac:dyDescent="0.25">
      <c r="A7" s="30" t="s">
        <v>29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25"/>
      <c r="Q7" s="23"/>
      <c r="R7" s="29"/>
      <c r="S7" s="23"/>
      <c r="T7" s="29"/>
      <c r="U7" s="23"/>
      <c r="V7" s="29"/>
      <c r="W7" s="23"/>
      <c r="X7" s="23"/>
      <c r="Y7" s="23"/>
      <c r="Z7" s="29"/>
    </row>
    <row r="8" spans="1:30" x14ac:dyDescent="0.2">
      <c r="A8" s="71" t="s">
        <v>37</v>
      </c>
      <c r="B8" s="71"/>
      <c r="P8" s="31"/>
      <c r="R8" s="27"/>
      <c r="T8" s="31"/>
      <c r="V8" s="31"/>
      <c r="X8" s="27"/>
    </row>
    <row r="9" spans="1:30" x14ac:dyDescent="0.2">
      <c r="A9" s="24" t="s">
        <v>20</v>
      </c>
      <c r="P9" s="32"/>
      <c r="T9" s="33"/>
      <c r="V9" s="33"/>
      <c r="X9" s="53"/>
      <c r="Z9" s="37"/>
    </row>
    <row r="10" spans="1:30" x14ac:dyDescent="0.2">
      <c r="B10" s="24" t="s">
        <v>18</v>
      </c>
      <c r="D10" s="32">
        <v>25220</v>
      </c>
      <c r="F10" s="32">
        <v>25220</v>
      </c>
      <c r="H10" s="32">
        <v>25220</v>
      </c>
      <c r="J10" s="32">
        <v>25220</v>
      </c>
      <c r="L10" s="32">
        <v>25220</v>
      </c>
      <c r="N10" s="32">
        <v>25220</v>
      </c>
      <c r="P10" s="32">
        <v>25220</v>
      </c>
      <c r="R10" s="32">
        <v>25220</v>
      </c>
      <c r="S10" s="32"/>
      <c r="T10" s="32">
        <v>25220</v>
      </c>
      <c r="V10" s="32">
        <v>25220</v>
      </c>
      <c r="X10" s="53"/>
      <c r="Z10" s="37"/>
    </row>
    <row r="11" spans="1:30" x14ac:dyDescent="0.2">
      <c r="B11" s="24" t="s">
        <v>19</v>
      </c>
      <c r="D11" s="32">
        <v>300</v>
      </c>
      <c r="F11" s="32">
        <v>300</v>
      </c>
      <c r="H11" s="32">
        <v>300</v>
      </c>
      <c r="J11" s="32">
        <v>300</v>
      </c>
      <c r="L11" s="32">
        <v>300</v>
      </c>
      <c r="N11" s="32">
        <v>300</v>
      </c>
      <c r="P11" s="32">
        <v>300</v>
      </c>
      <c r="R11" s="32">
        <v>300</v>
      </c>
      <c r="S11" s="32"/>
      <c r="T11" s="32">
        <v>300</v>
      </c>
      <c r="V11" s="32">
        <v>300</v>
      </c>
      <c r="X11" s="34"/>
      <c r="Z11" s="37"/>
    </row>
    <row r="12" spans="1:30" x14ac:dyDescent="0.2">
      <c r="B12" s="24" t="s">
        <v>14</v>
      </c>
      <c r="D12" s="32">
        <v>450</v>
      </c>
      <c r="F12" s="32">
        <v>281</v>
      </c>
      <c r="H12" s="32">
        <v>279</v>
      </c>
      <c r="J12" s="32">
        <v>285</v>
      </c>
      <c r="L12" s="32">
        <v>290</v>
      </c>
      <c r="N12" s="32">
        <v>291</v>
      </c>
      <c r="P12" s="32">
        <v>290</v>
      </c>
      <c r="R12" s="32">
        <v>293</v>
      </c>
      <c r="S12" s="32"/>
      <c r="T12" s="32">
        <v>290</v>
      </c>
      <c r="V12" s="32">
        <v>289</v>
      </c>
      <c r="X12" s="34"/>
      <c r="Z12" s="37"/>
    </row>
    <row r="13" spans="1:30" x14ac:dyDescent="0.2">
      <c r="A13" s="24" t="s">
        <v>21</v>
      </c>
      <c r="D13" s="32"/>
      <c r="F13" s="32"/>
      <c r="H13" s="32"/>
      <c r="J13" s="32"/>
      <c r="L13" s="32"/>
      <c r="N13" s="32"/>
      <c r="P13" s="32"/>
      <c r="R13" s="32"/>
      <c r="S13" s="32"/>
      <c r="T13" s="32"/>
      <c r="V13" s="32"/>
      <c r="X13" s="35"/>
      <c r="Z13" s="37"/>
    </row>
    <row r="14" spans="1:30" x14ac:dyDescent="0.2">
      <c r="B14" s="24" t="s">
        <v>18</v>
      </c>
      <c r="D14" s="32">
        <v>20000</v>
      </c>
      <c r="F14" s="32">
        <v>20000</v>
      </c>
      <c r="H14" s="32">
        <v>20000</v>
      </c>
      <c r="J14" s="32">
        <v>20000</v>
      </c>
      <c r="L14" s="32">
        <v>20000</v>
      </c>
      <c r="N14" s="32">
        <v>20000</v>
      </c>
      <c r="P14" s="32">
        <v>20000</v>
      </c>
      <c r="R14" s="32">
        <v>20000</v>
      </c>
      <c r="S14" s="32"/>
      <c r="T14" s="32">
        <v>0</v>
      </c>
      <c r="V14" s="32">
        <v>0</v>
      </c>
      <c r="X14" s="34"/>
      <c r="Z14" s="37"/>
    </row>
    <row r="15" spans="1:30" x14ac:dyDescent="0.2">
      <c r="B15" s="24" t="s">
        <v>19</v>
      </c>
      <c r="D15" s="32">
        <v>150</v>
      </c>
      <c r="F15" s="32">
        <v>150</v>
      </c>
      <c r="H15" s="32">
        <v>150</v>
      </c>
      <c r="J15" s="32">
        <v>150</v>
      </c>
      <c r="L15" s="32">
        <v>150</v>
      </c>
      <c r="N15" s="32">
        <v>150</v>
      </c>
      <c r="P15" s="32">
        <v>150</v>
      </c>
      <c r="R15" s="32">
        <v>150</v>
      </c>
      <c r="S15" s="32"/>
      <c r="T15" s="32">
        <v>0</v>
      </c>
      <c r="V15" s="32">
        <v>0</v>
      </c>
      <c r="X15" s="35"/>
      <c r="Z15" s="37"/>
    </row>
    <row r="16" spans="1:30" ht="16.5" x14ac:dyDescent="0.2">
      <c r="B16" s="24" t="s">
        <v>125</v>
      </c>
      <c r="D16" s="32">
        <v>200</v>
      </c>
      <c r="F16" s="32">
        <v>140</v>
      </c>
      <c r="H16" s="32">
        <v>138</v>
      </c>
      <c r="J16" s="32">
        <v>135</v>
      </c>
      <c r="L16" s="32">
        <v>128</v>
      </c>
      <c r="N16" s="32">
        <v>118</v>
      </c>
      <c r="P16" s="32">
        <v>80</v>
      </c>
      <c r="R16" s="32">
        <v>0</v>
      </c>
      <c r="S16" s="32"/>
      <c r="T16" s="32">
        <v>0</v>
      </c>
      <c r="V16" s="32">
        <v>0</v>
      </c>
      <c r="X16" s="34"/>
      <c r="Z16" s="37"/>
    </row>
    <row r="17" spans="1:26" x14ac:dyDescent="0.2">
      <c r="A17" s="24" t="s">
        <v>47</v>
      </c>
      <c r="D17" s="32"/>
      <c r="F17" s="32"/>
      <c r="H17" s="32"/>
      <c r="J17" s="32"/>
      <c r="L17" s="32"/>
      <c r="N17" s="32"/>
      <c r="P17" s="32"/>
      <c r="R17" s="32"/>
      <c r="S17" s="32"/>
      <c r="T17" s="32"/>
      <c r="V17" s="32"/>
      <c r="X17" s="34"/>
      <c r="Z17" s="37"/>
    </row>
    <row r="18" spans="1:26" x14ac:dyDescent="0.2">
      <c r="B18" s="24" t="s">
        <v>18</v>
      </c>
      <c r="D18" s="57" t="s">
        <v>48</v>
      </c>
      <c r="F18" s="32">
        <v>42646</v>
      </c>
      <c r="H18" s="32">
        <v>42646</v>
      </c>
      <c r="J18" s="32">
        <v>42646</v>
      </c>
      <c r="L18" s="32">
        <v>42646</v>
      </c>
      <c r="N18" s="32">
        <v>42646</v>
      </c>
      <c r="P18" s="32">
        <v>50000</v>
      </c>
      <c r="R18" s="32">
        <v>50000</v>
      </c>
      <c r="S18" s="32"/>
      <c r="T18" s="32">
        <v>50000</v>
      </c>
      <c r="V18" s="32">
        <v>50000</v>
      </c>
      <c r="X18" s="34"/>
      <c r="Z18" s="37"/>
    </row>
    <row r="19" spans="1:26" x14ac:dyDescent="0.2">
      <c r="B19" s="24" t="s">
        <v>19</v>
      </c>
      <c r="D19" s="57" t="s">
        <v>48</v>
      </c>
      <c r="F19" s="32">
        <v>570</v>
      </c>
      <c r="H19" s="32">
        <v>570</v>
      </c>
      <c r="J19" s="32">
        <v>570</v>
      </c>
      <c r="L19" s="32">
        <v>570</v>
      </c>
      <c r="N19" s="32">
        <v>570</v>
      </c>
      <c r="P19" s="32">
        <v>660</v>
      </c>
      <c r="R19" s="32">
        <v>660</v>
      </c>
      <c r="S19" s="32"/>
      <c r="T19" s="32">
        <v>660</v>
      </c>
      <c r="V19" s="32">
        <v>660</v>
      </c>
      <c r="X19" s="34"/>
      <c r="Z19" s="37"/>
    </row>
    <row r="20" spans="1:26" x14ac:dyDescent="0.2">
      <c r="B20" s="24" t="s">
        <v>14</v>
      </c>
      <c r="D20" s="57" t="s">
        <v>48</v>
      </c>
      <c r="F20" s="32">
        <v>320</v>
      </c>
      <c r="H20" s="32">
        <v>325</v>
      </c>
      <c r="J20" s="32">
        <v>327</v>
      </c>
      <c r="L20" s="32">
        <v>330</v>
      </c>
      <c r="N20" s="32">
        <v>335</v>
      </c>
      <c r="P20" s="32">
        <v>370</v>
      </c>
      <c r="R20" s="32">
        <v>472</v>
      </c>
      <c r="S20" s="32"/>
      <c r="T20" s="32">
        <v>480</v>
      </c>
      <c r="V20" s="32">
        <v>500</v>
      </c>
      <c r="X20" s="34"/>
      <c r="Z20" s="37"/>
    </row>
    <row r="21" spans="1:26" x14ac:dyDescent="0.2">
      <c r="D21" s="58"/>
      <c r="F21" s="32"/>
      <c r="H21" s="32"/>
      <c r="J21" s="32"/>
      <c r="L21" s="32"/>
      <c r="N21" s="32"/>
      <c r="P21" s="32"/>
      <c r="R21" s="32"/>
      <c r="S21" s="32"/>
      <c r="T21" s="32"/>
      <c r="V21" s="32"/>
      <c r="X21" s="34"/>
      <c r="Z21" s="37"/>
    </row>
    <row r="22" spans="1:26" x14ac:dyDescent="0.2">
      <c r="A22" s="59" t="s">
        <v>38</v>
      </c>
      <c r="D22" s="58"/>
      <c r="F22" s="32"/>
      <c r="H22" s="32"/>
      <c r="J22" s="32"/>
      <c r="L22" s="32"/>
      <c r="N22" s="32"/>
      <c r="P22" s="32"/>
      <c r="R22" s="32"/>
      <c r="S22" s="32"/>
      <c r="T22" s="32"/>
      <c r="V22" s="32"/>
      <c r="X22" s="34"/>
      <c r="Z22" s="37"/>
    </row>
    <row r="23" spans="1:26" x14ac:dyDescent="0.2">
      <c r="A23" s="24" t="s">
        <v>65</v>
      </c>
      <c r="D23" s="32"/>
      <c r="F23" s="32"/>
      <c r="H23" s="32"/>
      <c r="J23" s="32"/>
      <c r="L23" s="32"/>
      <c r="N23" s="32"/>
      <c r="P23" s="32"/>
      <c r="R23" s="32"/>
      <c r="S23" s="32"/>
      <c r="T23" s="32"/>
      <c r="V23" s="32"/>
      <c r="X23" s="35"/>
      <c r="Z23" s="37"/>
    </row>
    <row r="24" spans="1:26" x14ac:dyDescent="0.2">
      <c r="B24" s="24" t="s">
        <v>18</v>
      </c>
      <c r="D24" s="32">
        <v>90000</v>
      </c>
      <c r="F24" s="32">
        <v>90000</v>
      </c>
      <c r="H24" s="32">
        <v>90000</v>
      </c>
      <c r="J24" s="32">
        <v>90000</v>
      </c>
      <c r="L24" s="32">
        <v>90000</v>
      </c>
      <c r="N24" s="32">
        <v>90000</v>
      </c>
      <c r="P24" s="32">
        <v>90000</v>
      </c>
      <c r="Q24" s="32"/>
      <c r="R24" s="32">
        <v>90000</v>
      </c>
      <c r="S24" s="32"/>
      <c r="T24" s="32">
        <v>90000</v>
      </c>
      <c r="V24" s="32">
        <v>90000</v>
      </c>
      <c r="X24" s="34"/>
      <c r="Z24" s="37"/>
    </row>
    <row r="25" spans="1:26" x14ac:dyDescent="0.2">
      <c r="B25" s="24" t="s">
        <v>19</v>
      </c>
      <c r="D25" s="32">
        <v>710</v>
      </c>
      <c r="F25" s="32">
        <v>710</v>
      </c>
      <c r="H25" s="32">
        <v>710</v>
      </c>
      <c r="J25" s="32">
        <v>710</v>
      </c>
      <c r="L25" s="32">
        <v>710</v>
      </c>
      <c r="N25" s="32">
        <v>710</v>
      </c>
      <c r="P25" s="32">
        <v>710</v>
      </c>
      <c r="Q25" s="32"/>
      <c r="R25" s="32">
        <v>710</v>
      </c>
      <c r="S25" s="32"/>
      <c r="T25" s="32">
        <v>710</v>
      </c>
      <c r="V25" s="32">
        <v>710</v>
      </c>
      <c r="X25" s="34"/>
      <c r="Z25" s="37"/>
    </row>
    <row r="26" spans="1:26" x14ac:dyDescent="0.2">
      <c r="B26" s="24" t="s">
        <v>14</v>
      </c>
      <c r="D26" s="32">
        <v>730</v>
      </c>
      <c r="F26" s="32">
        <v>728</v>
      </c>
      <c r="H26" s="32">
        <v>731</v>
      </c>
      <c r="J26" s="32">
        <v>740</v>
      </c>
      <c r="L26" s="32">
        <v>743</v>
      </c>
      <c r="N26" s="32">
        <v>746</v>
      </c>
      <c r="P26" s="32">
        <v>750</v>
      </c>
      <c r="Q26" s="32"/>
      <c r="R26" s="32">
        <v>720</v>
      </c>
      <c r="S26" s="32"/>
      <c r="T26" s="32">
        <v>710</v>
      </c>
      <c r="V26" s="32">
        <v>708</v>
      </c>
      <c r="X26" s="34"/>
      <c r="Z26" s="37"/>
    </row>
    <row r="27" spans="1:26" x14ac:dyDescent="0.2">
      <c r="D27" s="32"/>
      <c r="F27" s="32"/>
      <c r="H27" s="32"/>
      <c r="J27" s="32"/>
      <c r="L27" s="32"/>
      <c r="N27" s="32"/>
      <c r="P27" s="32"/>
      <c r="Q27" s="32"/>
      <c r="R27" s="32"/>
      <c r="S27" s="32"/>
      <c r="T27" s="32"/>
      <c r="V27" s="32"/>
      <c r="X27" s="34"/>
      <c r="Z27" s="37"/>
    </row>
    <row r="28" spans="1:26" x14ac:dyDescent="0.2">
      <c r="A28" s="59" t="s">
        <v>57</v>
      </c>
      <c r="D28" s="32"/>
      <c r="F28" s="32"/>
      <c r="H28" s="32"/>
      <c r="J28" s="32"/>
      <c r="L28" s="32"/>
      <c r="N28" s="32"/>
      <c r="P28" s="32"/>
      <c r="Q28" s="32"/>
      <c r="R28" s="32"/>
      <c r="S28" s="32"/>
      <c r="T28" s="32"/>
      <c r="V28" s="32"/>
      <c r="X28" s="34"/>
      <c r="Z28" s="37"/>
    </row>
    <row r="29" spans="1:26" x14ac:dyDescent="0.2">
      <c r="A29" s="24" t="s">
        <v>49</v>
      </c>
      <c r="X29" s="34"/>
      <c r="Z29" s="36"/>
    </row>
    <row r="30" spans="1:26" x14ac:dyDescent="0.2">
      <c r="B30" s="24" t="s">
        <v>18</v>
      </c>
      <c r="D30" s="32">
        <v>320000</v>
      </c>
      <c r="F30" s="32">
        <v>320000</v>
      </c>
      <c r="H30" s="32">
        <v>320000</v>
      </c>
      <c r="J30" s="32">
        <v>320000</v>
      </c>
      <c r="L30" s="32">
        <v>320000</v>
      </c>
      <c r="N30" s="32">
        <v>320000</v>
      </c>
      <c r="P30" s="32">
        <v>320000</v>
      </c>
      <c r="Q30" s="32"/>
      <c r="R30" s="32">
        <v>320000</v>
      </c>
      <c r="S30" s="32"/>
      <c r="T30" s="32">
        <v>500000</v>
      </c>
      <c r="V30" s="32">
        <v>500000</v>
      </c>
      <c r="X30" s="34"/>
      <c r="Z30" s="37"/>
    </row>
    <row r="31" spans="1:26" x14ac:dyDescent="0.2">
      <c r="B31" s="24" t="s">
        <v>19</v>
      </c>
      <c r="D31" s="32">
        <v>1800</v>
      </c>
      <c r="F31" s="32">
        <v>1800</v>
      </c>
      <c r="H31" s="32">
        <v>1800</v>
      </c>
      <c r="J31" s="32">
        <v>1800</v>
      </c>
      <c r="L31" s="32">
        <v>2000</v>
      </c>
      <c r="N31" s="32">
        <v>2000</v>
      </c>
      <c r="P31" s="32">
        <v>2000</v>
      </c>
      <c r="Q31" s="32"/>
      <c r="R31" s="32">
        <v>2000</v>
      </c>
      <c r="S31" s="32"/>
      <c r="T31" s="32">
        <v>2900</v>
      </c>
      <c r="V31" s="32">
        <v>2900</v>
      </c>
      <c r="X31" s="34"/>
      <c r="Z31" s="37"/>
    </row>
    <row r="32" spans="1:26" x14ac:dyDescent="0.2">
      <c r="B32" s="24" t="s">
        <v>14</v>
      </c>
      <c r="D32" s="32">
        <v>1672</v>
      </c>
      <c r="F32" s="32">
        <v>1589</v>
      </c>
      <c r="H32" s="32">
        <v>1592</v>
      </c>
      <c r="J32" s="32">
        <v>1595</v>
      </c>
      <c r="L32" s="32">
        <v>1584</v>
      </c>
      <c r="N32" s="32">
        <v>1590</v>
      </c>
      <c r="P32" s="32">
        <v>1640</v>
      </c>
      <c r="Q32" s="32"/>
      <c r="R32" s="32">
        <v>1715</v>
      </c>
      <c r="S32" s="32"/>
      <c r="T32" s="32">
        <v>2120</v>
      </c>
      <c r="V32" s="32">
        <v>2303</v>
      </c>
    </row>
    <row r="33" spans="1:22" x14ac:dyDescent="0.2">
      <c r="D33" s="32"/>
      <c r="F33" s="32"/>
      <c r="H33" s="32"/>
      <c r="J33" s="32"/>
      <c r="L33" s="32"/>
      <c r="N33" s="32"/>
      <c r="P33" s="32"/>
      <c r="Q33" s="32"/>
      <c r="R33" s="32"/>
      <c r="S33" s="32"/>
      <c r="T33" s="32"/>
      <c r="V33" s="32"/>
    </row>
    <row r="34" spans="1:22" x14ac:dyDescent="0.2">
      <c r="A34" s="59" t="s">
        <v>58</v>
      </c>
      <c r="B34" s="59"/>
      <c r="D34" s="32"/>
      <c r="F34" s="32"/>
      <c r="H34" s="32"/>
      <c r="J34" s="32"/>
      <c r="L34" s="32"/>
      <c r="N34" s="32"/>
      <c r="P34" s="32"/>
      <c r="Q34" s="32"/>
      <c r="R34" s="32"/>
      <c r="S34" s="32"/>
      <c r="T34" s="32"/>
      <c r="V34" s="32"/>
    </row>
    <row r="35" spans="1:22" x14ac:dyDescent="0.2">
      <c r="A35" s="24" t="s">
        <v>22</v>
      </c>
      <c r="D35" s="32"/>
      <c r="F35" s="32"/>
      <c r="H35" s="32"/>
      <c r="J35" s="32"/>
      <c r="L35" s="32"/>
      <c r="N35" s="32"/>
      <c r="P35" s="32"/>
      <c r="Q35" s="32"/>
      <c r="R35" s="32"/>
      <c r="S35" s="32"/>
      <c r="T35" s="32"/>
      <c r="V35" s="32"/>
    </row>
    <row r="36" spans="1:22" x14ac:dyDescent="0.2">
      <c r="B36" s="24" t="s">
        <v>18</v>
      </c>
      <c r="D36" s="32">
        <v>4500</v>
      </c>
      <c r="F36" s="32">
        <v>4500</v>
      </c>
      <c r="H36" s="32">
        <v>4500</v>
      </c>
      <c r="J36" s="32">
        <v>4500</v>
      </c>
      <c r="L36" s="32">
        <v>4500</v>
      </c>
      <c r="N36" s="32">
        <v>4500</v>
      </c>
      <c r="P36" s="32">
        <v>4500</v>
      </c>
      <c r="Q36" s="32"/>
      <c r="R36" s="32">
        <v>4500</v>
      </c>
      <c r="S36" s="32"/>
      <c r="T36" s="32">
        <v>4500</v>
      </c>
      <c r="V36" s="32">
        <v>4500</v>
      </c>
    </row>
    <row r="37" spans="1:22" x14ac:dyDescent="0.2">
      <c r="A37" s="24" t="s">
        <v>23</v>
      </c>
      <c r="D37" s="32"/>
      <c r="F37" s="32"/>
      <c r="H37" s="32"/>
      <c r="J37" s="32"/>
      <c r="L37" s="32"/>
      <c r="N37" s="32"/>
      <c r="P37" s="32"/>
      <c r="Q37" s="32"/>
      <c r="R37" s="32"/>
      <c r="S37" s="32"/>
      <c r="T37" s="32"/>
      <c r="V37" s="32"/>
    </row>
    <row r="38" spans="1:22" x14ac:dyDescent="0.2">
      <c r="B38" s="24" t="s">
        <v>18</v>
      </c>
      <c r="D38" s="32">
        <v>13500</v>
      </c>
      <c r="F38" s="32">
        <v>13500</v>
      </c>
      <c r="H38" s="32">
        <v>13500</v>
      </c>
      <c r="J38" s="32">
        <v>13500</v>
      </c>
      <c r="L38" s="32">
        <v>13500</v>
      </c>
      <c r="N38" s="32">
        <v>13500</v>
      </c>
      <c r="P38" s="32">
        <v>13500</v>
      </c>
      <c r="Q38" s="32"/>
      <c r="R38" s="32">
        <v>13500</v>
      </c>
      <c r="S38" s="32"/>
      <c r="T38" s="32">
        <v>13500</v>
      </c>
      <c r="V38" s="32">
        <v>13500</v>
      </c>
    </row>
    <row r="39" spans="1:22" ht="16.5" x14ac:dyDescent="0.2">
      <c r="A39" s="24" t="s">
        <v>126</v>
      </c>
      <c r="D39" s="32"/>
      <c r="F39" s="32"/>
      <c r="H39" s="32"/>
      <c r="J39" s="32"/>
      <c r="L39" s="32"/>
      <c r="N39" s="32"/>
      <c r="P39" s="32"/>
      <c r="Q39" s="32"/>
      <c r="R39" s="32"/>
      <c r="S39" s="32"/>
      <c r="T39" s="32"/>
      <c r="V39" s="32"/>
    </row>
    <row r="40" spans="1:22" x14ac:dyDescent="0.2">
      <c r="B40" s="24" t="s">
        <v>18</v>
      </c>
      <c r="D40" s="32">
        <v>0</v>
      </c>
      <c r="F40" s="32">
        <v>0</v>
      </c>
      <c r="H40" s="32">
        <v>0</v>
      </c>
      <c r="J40" s="32">
        <v>0</v>
      </c>
      <c r="L40" s="32">
        <v>5000</v>
      </c>
      <c r="N40" s="32">
        <v>5000</v>
      </c>
      <c r="P40" s="32">
        <v>5000</v>
      </c>
      <c r="Q40" s="32"/>
      <c r="R40" s="32">
        <v>5000</v>
      </c>
      <c r="S40" s="32"/>
      <c r="T40" s="32">
        <v>5000</v>
      </c>
      <c r="V40" s="32">
        <v>5000</v>
      </c>
    </row>
    <row r="42" spans="1:22" x14ac:dyDescent="0.2">
      <c r="A42" s="24" t="s">
        <v>116</v>
      </c>
    </row>
    <row r="43" spans="1:22" x14ac:dyDescent="0.2">
      <c r="B43" s="24" t="s">
        <v>46</v>
      </c>
    </row>
    <row r="44" spans="1:22" x14ac:dyDescent="0.2">
      <c r="B44" s="24" t="s">
        <v>44</v>
      </c>
    </row>
    <row r="45" spans="1:22" x14ac:dyDescent="0.2">
      <c r="B45" s="24" t="s">
        <v>45</v>
      </c>
    </row>
    <row r="46" spans="1:22" x14ac:dyDescent="0.2">
      <c r="B46" s="24" t="s">
        <v>55</v>
      </c>
    </row>
    <row r="48" spans="1:22" ht="15" x14ac:dyDescent="0.25">
      <c r="A48" s="23" t="s">
        <v>127</v>
      </c>
    </row>
    <row r="49" spans="1:2" x14ac:dyDescent="0.2">
      <c r="A49" s="24" t="s">
        <v>24</v>
      </c>
    </row>
    <row r="50" spans="1:2" x14ac:dyDescent="0.2">
      <c r="B50" s="24" t="s">
        <v>50</v>
      </c>
    </row>
    <row r="52" spans="1:2" x14ac:dyDescent="0.2">
      <c r="A52" s="24" t="s">
        <v>117</v>
      </c>
      <c r="B52" s="24" t="s">
        <v>117</v>
      </c>
    </row>
    <row r="53" spans="1:2" x14ac:dyDescent="0.2">
      <c r="A53" s="24" t="s">
        <v>117</v>
      </c>
      <c r="B53" s="24" t="s">
        <v>117</v>
      </c>
    </row>
  </sheetData>
  <mergeCells count="1">
    <mergeCell ref="A8:B8"/>
  </mergeCells>
  <phoneticPr fontId="2" type="noConversion"/>
  <pageMargins left="0.75" right="0.75" top="1" bottom="0.75" header="0.5" footer="0.25"/>
  <pageSetup scale="65" orientation="landscape" cellComments="asDisplayed" r:id="rId1"/>
  <headerFooter alignWithMargins="0">
    <oddHeader xml:space="preserve">&amp;R&amp;"Arial,Bold"
&amp;"Arial,Regular"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E33"/>
  <sheetViews>
    <sheetView zoomScaleNormal="100" workbookViewId="0">
      <selection activeCell="W11" sqref="W11"/>
    </sheetView>
  </sheetViews>
  <sheetFormatPr defaultColWidth="10.28515625" defaultRowHeight="12.75" x14ac:dyDescent="0.2"/>
  <cols>
    <col min="1" max="1" width="3.42578125" style="3" customWidth="1"/>
    <col min="2" max="2" width="10.140625" style="3" customWidth="1"/>
    <col min="3" max="3" width="2.42578125" style="3" customWidth="1"/>
    <col min="4" max="4" width="12.140625" style="3" customWidth="1"/>
    <col min="5" max="5" width="1.7109375" style="3" customWidth="1"/>
    <col min="6" max="6" width="10.5703125" style="3" hidden="1" customWidth="1"/>
    <col min="7" max="7" width="3" style="3" hidden="1" customWidth="1"/>
    <col min="8" max="8" width="12.7109375" style="3" hidden="1" customWidth="1"/>
    <col min="9" max="9" width="3" style="3" hidden="1" customWidth="1"/>
    <col min="10" max="10" width="11.5703125" style="3" hidden="1" customWidth="1"/>
    <col min="11" max="11" width="3" style="3" hidden="1" customWidth="1"/>
    <col min="12" max="12" width="0" style="3" hidden="1" customWidth="1"/>
    <col min="13" max="13" width="3" style="3" hidden="1" customWidth="1"/>
    <col min="14" max="14" width="0" style="3" hidden="1" customWidth="1"/>
    <col min="15" max="15" width="3" style="3" hidden="1" customWidth="1"/>
    <col min="16" max="16" width="0" style="3" hidden="1" customWidth="1"/>
    <col min="17" max="17" width="3" style="3" hidden="1" customWidth="1"/>
    <col min="18" max="18" width="0" style="3" hidden="1" customWidth="1"/>
    <col min="19" max="19" width="3" style="3" hidden="1" customWidth="1"/>
    <col min="20" max="20" width="0" style="3" hidden="1" customWidth="1"/>
    <col min="21" max="21" width="11.85546875" style="3" customWidth="1"/>
    <col min="22" max="22" width="1.7109375" style="3" customWidth="1"/>
    <col min="23" max="23" width="11.85546875" style="3" customWidth="1"/>
    <col min="24" max="24" width="1.7109375" style="3" customWidth="1"/>
    <col min="25" max="25" width="11.85546875" style="3" customWidth="1"/>
    <col min="26" max="26" width="1.7109375" style="3" customWidth="1"/>
    <col min="27" max="27" width="11.85546875" style="3" customWidth="1"/>
    <col min="28" max="28" width="1.7109375" style="3" customWidth="1"/>
    <col min="29" max="29" width="11.85546875" style="3" customWidth="1"/>
    <col min="30" max="30" width="1.7109375" style="3" customWidth="1"/>
    <col min="31" max="31" width="11.7109375" style="3" customWidth="1"/>
    <col min="32" max="16384" width="10.28515625" style="3"/>
  </cols>
  <sheetData>
    <row r="1" spans="1:31" x14ac:dyDescent="0.2">
      <c r="A1" s="2" t="s">
        <v>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 t="s">
        <v>66</v>
      </c>
    </row>
    <row r="2" spans="1:31" x14ac:dyDescent="0.2">
      <c r="A2" s="2" t="s">
        <v>67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1">
        <v>45107</v>
      </c>
    </row>
    <row r="3" spans="1:31" x14ac:dyDescent="0.2">
      <c r="A3" s="2" t="s">
        <v>68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4"/>
    </row>
    <row r="4" spans="1:3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6" spans="1:31" x14ac:dyDescent="0.2">
      <c r="B6" s="2"/>
      <c r="C6" s="2"/>
      <c r="H6" s="4"/>
    </row>
    <row r="7" spans="1:31" x14ac:dyDescent="0.2">
      <c r="B7" s="3" t="s">
        <v>69</v>
      </c>
      <c r="C7" s="2"/>
      <c r="H7" s="4"/>
    </row>
    <row r="8" spans="1:31" x14ac:dyDescent="0.2">
      <c r="B8" s="3" t="s">
        <v>70</v>
      </c>
      <c r="C8" s="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31" x14ac:dyDescent="0.2">
      <c r="B9" s="4" t="s">
        <v>71</v>
      </c>
      <c r="T9" s="6"/>
    </row>
    <row r="10" spans="1:31" x14ac:dyDescent="0.2">
      <c r="B10" s="4"/>
      <c r="T10" s="6"/>
    </row>
    <row r="11" spans="1:31" x14ac:dyDescent="0.2">
      <c r="B11" s="7" t="s">
        <v>72</v>
      </c>
      <c r="C11" s="3" t="s">
        <v>73</v>
      </c>
      <c r="F11" s="4">
        <v>2010</v>
      </c>
      <c r="G11" s="4"/>
      <c r="H11" s="4">
        <v>2009</v>
      </c>
      <c r="I11" s="4"/>
      <c r="J11" s="4">
        <v>2008</v>
      </c>
      <c r="K11" s="4"/>
      <c r="L11" s="4">
        <v>2007</v>
      </c>
      <c r="M11" s="4"/>
      <c r="N11" s="4">
        <v>2006</v>
      </c>
      <c r="O11" s="4"/>
      <c r="P11" s="4">
        <v>2005</v>
      </c>
      <c r="Q11" s="4"/>
      <c r="R11" s="4">
        <v>2004</v>
      </c>
      <c r="S11" s="4"/>
      <c r="T11" s="4">
        <v>2003</v>
      </c>
      <c r="U11" s="4" t="s">
        <v>74</v>
      </c>
      <c r="V11" s="4"/>
      <c r="W11" s="4" t="s">
        <v>75</v>
      </c>
      <c r="X11" s="4"/>
      <c r="Y11" s="4" t="s">
        <v>76</v>
      </c>
      <c r="Z11" s="4"/>
      <c r="AA11" s="4" t="s">
        <v>77</v>
      </c>
      <c r="AB11" s="4"/>
      <c r="AC11" s="4" t="s">
        <v>78</v>
      </c>
      <c r="AD11" s="4"/>
      <c r="AE11" s="4" t="s">
        <v>30</v>
      </c>
    </row>
    <row r="12" spans="1:31" ht="25.5" x14ac:dyDescent="0.2">
      <c r="C12" s="3" t="s">
        <v>79</v>
      </c>
      <c r="F12" s="8" t="s">
        <v>80</v>
      </c>
      <c r="G12" s="4"/>
      <c r="H12" s="8" t="s">
        <v>81</v>
      </c>
      <c r="I12" s="4"/>
      <c r="J12" s="8" t="s">
        <v>82</v>
      </c>
      <c r="K12" s="4"/>
      <c r="L12" s="8" t="s">
        <v>83</v>
      </c>
      <c r="M12" s="4"/>
      <c r="N12" s="8" t="s">
        <v>84</v>
      </c>
      <c r="O12" s="4"/>
      <c r="P12" s="8" t="s">
        <v>85</v>
      </c>
      <c r="Q12" s="4"/>
      <c r="R12" s="8" t="s">
        <v>86</v>
      </c>
      <c r="S12" s="4"/>
      <c r="T12" s="8" t="s">
        <v>87</v>
      </c>
      <c r="U12" s="8"/>
      <c r="V12" s="4"/>
      <c r="W12" s="9" t="s">
        <v>88</v>
      </c>
      <c r="X12" s="4"/>
      <c r="Y12" s="8"/>
      <c r="Z12" s="4"/>
      <c r="AA12" s="10" t="s">
        <v>89</v>
      </c>
      <c r="AC12" s="11"/>
      <c r="AE12" s="11"/>
    </row>
    <row r="13" spans="1:31" x14ac:dyDescent="0.2">
      <c r="T13" s="12"/>
      <c r="AC13" s="15"/>
      <c r="AD13" s="15"/>
      <c r="AE13" s="15"/>
    </row>
    <row r="14" spans="1:31" x14ac:dyDescent="0.2">
      <c r="B14" s="1">
        <v>2022</v>
      </c>
      <c r="F14" s="12">
        <v>0</v>
      </c>
      <c r="G14" s="12"/>
      <c r="H14" s="12">
        <v>0</v>
      </c>
      <c r="J14" s="12">
        <v>0</v>
      </c>
      <c r="L14" s="12">
        <v>0</v>
      </c>
      <c r="M14" s="13"/>
      <c r="N14" s="12">
        <v>0</v>
      </c>
      <c r="O14" s="13"/>
      <c r="P14" s="12">
        <v>0</v>
      </c>
      <c r="Q14" s="12"/>
      <c r="R14" s="12">
        <v>0</v>
      </c>
      <c r="S14" s="14"/>
      <c r="T14" s="12">
        <v>0</v>
      </c>
      <c r="U14" s="13">
        <v>80000</v>
      </c>
      <c r="V14" s="12"/>
      <c r="W14" s="13">
        <v>180000</v>
      </c>
      <c r="X14" s="12"/>
      <c r="Y14" s="13">
        <v>47000</v>
      </c>
      <c r="Z14" s="12"/>
      <c r="AA14" s="13">
        <v>120000</v>
      </c>
      <c r="AB14" s="13"/>
      <c r="AC14" s="13">
        <v>155000</v>
      </c>
      <c r="AD14" s="13"/>
      <c r="AE14" s="13">
        <f t="shared" ref="AE14:AE23" si="0">SUM(U14+W14+Y14+AA14+AC14)</f>
        <v>582000</v>
      </c>
    </row>
    <row r="15" spans="1:31" x14ac:dyDescent="0.2">
      <c r="B15" s="1">
        <v>2021</v>
      </c>
      <c r="F15" s="12"/>
      <c r="G15" s="12"/>
      <c r="H15" s="12"/>
      <c r="J15" s="12"/>
      <c r="L15" s="12"/>
      <c r="M15" s="13"/>
      <c r="N15" s="12"/>
      <c r="O15" s="13"/>
      <c r="P15" s="12"/>
      <c r="Q15" s="12"/>
      <c r="R15" s="12"/>
      <c r="S15" s="14"/>
      <c r="T15" s="12"/>
      <c r="U15" s="15">
        <v>81000</v>
      </c>
      <c r="V15" s="12"/>
      <c r="W15" s="15">
        <v>160000</v>
      </c>
      <c r="X15" s="12"/>
      <c r="Y15" s="15">
        <v>10000</v>
      </c>
      <c r="Z15" s="12"/>
      <c r="AA15" s="15">
        <v>60000</v>
      </c>
      <c r="AB15" s="13"/>
      <c r="AC15" s="15">
        <v>0</v>
      </c>
      <c r="AD15" s="15"/>
      <c r="AE15" s="15">
        <f t="shared" si="0"/>
        <v>311000</v>
      </c>
    </row>
    <row r="16" spans="1:31" x14ac:dyDescent="0.2">
      <c r="B16" s="1">
        <v>2020</v>
      </c>
      <c r="F16" s="12"/>
      <c r="G16" s="12"/>
      <c r="H16" s="12"/>
      <c r="J16" s="12"/>
      <c r="L16" s="12"/>
      <c r="M16" s="13"/>
      <c r="N16" s="12"/>
      <c r="O16" s="13"/>
      <c r="P16" s="12"/>
      <c r="Q16" s="12"/>
      <c r="R16" s="12"/>
      <c r="S16" s="14"/>
      <c r="T16" s="12"/>
      <c r="U16" s="15">
        <v>82000</v>
      </c>
      <c r="V16" s="12"/>
      <c r="W16" s="15">
        <v>170000</v>
      </c>
      <c r="X16" s="12"/>
      <c r="Y16" s="15">
        <v>20000</v>
      </c>
      <c r="Z16" s="12"/>
      <c r="AA16" s="15">
        <v>11111</v>
      </c>
      <c r="AB16" s="13"/>
      <c r="AC16" s="15">
        <v>50000</v>
      </c>
      <c r="AD16" s="15"/>
      <c r="AE16" s="15">
        <f t="shared" si="0"/>
        <v>333111</v>
      </c>
    </row>
    <row r="17" spans="1:31" x14ac:dyDescent="0.2">
      <c r="B17" s="1">
        <v>2019</v>
      </c>
      <c r="F17" s="12"/>
      <c r="G17" s="12"/>
      <c r="H17" s="12"/>
      <c r="J17" s="12"/>
      <c r="L17" s="12"/>
      <c r="M17" s="13"/>
      <c r="N17" s="12"/>
      <c r="O17" s="13"/>
      <c r="P17" s="12"/>
      <c r="Q17" s="12"/>
      <c r="R17" s="12"/>
      <c r="S17" s="14"/>
      <c r="T17" s="12"/>
      <c r="U17" s="15">
        <v>83000</v>
      </c>
      <c r="V17" s="12"/>
      <c r="W17" s="15">
        <v>120000</v>
      </c>
      <c r="X17" s="12"/>
      <c r="Y17" s="15">
        <v>30000</v>
      </c>
      <c r="Z17" s="12"/>
      <c r="AA17" s="15">
        <v>12000</v>
      </c>
      <c r="AB17" s="13"/>
      <c r="AC17" s="15">
        <v>40000</v>
      </c>
      <c r="AD17" s="15"/>
      <c r="AE17" s="15">
        <f t="shared" si="0"/>
        <v>285000</v>
      </c>
    </row>
    <row r="18" spans="1:31" x14ac:dyDescent="0.2">
      <c r="B18" s="1">
        <v>2018</v>
      </c>
      <c r="F18" s="12"/>
      <c r="G18" s="12"/>
      <c r="H18" s="12"/>
      <c r="J18" s="12"/>
      <c r="L18" s="12"/>
      <c r="M18" s="13"/>
      <c r="N18" s="12"/>
      <c r="O18" s="13"/>
      <c r="P18" s="12"/>
      <c r="Q18" s="12"/>
      <c r="R18" s="12"/>
      <c r="S18" s="14"/>
      <c r="T18" s="12"/>
      <c r="U18" s="15">
        <v>84000</v>
      </c>
      <c r="V18" s="12"/>
      <c r="W18" s="15">
        <v>0</v>
      </c>
      <c r="X18" s="12"/>
      <c r="Y18" s="15">
        <v>40000</v>
      </c>
      <c r="Z18" s="12"/>
      <c r="AA18" s="15">
        <v>50000</v>
      </c>
      <c r="AB18" s="13"/>
      <c r="AC18" s="15">
        <v>30000</v>
      </c>
      <c r="AD18" s="15"/>
      <c r="AE18" s="15">
        <f t="shared" si="0"/>
        <v>204000</v>
      </c>
    </row>
    <row r="19" spans="1:31" x14ac:dyDescent="0.2">
      <c r="B19" s="1">
        <v>2017</v>
      </c>
      <c r="F19" s="15">
        <v>0</v>
      </c>
      <c r="G19" s="15"/>
      <c r="H19" s="15">
        <v>0</v>
      </c>
      <c r="J19" s="15">
        <v>0</v>
      </c>
      <c r="L19" s="15">
        <v>0</v>
      </c>
      <c r="M19" s="16"/>
      <c r="N19" s="15">
        <v>0</v>
      </c>
      <c r="O19" s="15"/>
      <c r="P19" s="15">
        <v>0</v>
      </c>
      <c r="Q19" s="15"/>
      <c r="R19" s="15">
        <v>0</v>
      </c>
      <c r="S19" s="15"/>
      <c r="T19" s="15">
        <v>0</v>
      </c>
      <c r="U19" s="15">
        <v>85000</v>
      </c>
      <c r="V19" s="15"/>
      <c r="W19" s="15">
        <v>150000</v>
      </c>
      <c r="X19" s="15"/>
      <c r="Y19" s="15">
        <v>50000</v>
      </c>
      <c r="Z19" s="15"/>
      <c r="AA19" s="15">
        <v>123000</v>
      </c>
      <c r="AB19" s="15"/>
      <c r="AC19" s="15">
        <v>160000</v>
      </c>
      <c r="AD19" s="15"/>
      <c r="AE19" s="15">
        <f t="shared" si="0"/>
        <v>568000</v>
      </c>
    </row>
    <row r="20" spans="1:31" ht="14.25" customHeight="1" x14ac:dyDescent="0.2">
      <c r="B20" s="1">
        <v>2016</v>
      </c>
      <c r="F20" s="15">
        <v>0</v>
      </c>
      <c r="G20" s="15"/>
      <c r="H20" s="15">
        <v>0</v>
      </c>
      <c r="J20" s="15">
        <v>0</v>
      </c>
      <c r="L20" s="15">
        <v>0</v>
      </c>
      <c r="M20" s="16"/>
      <c r="N20" s="15">
        <v>0</v>
      </c>
      <c r="O20" s="15"/>
      <c r="P20" s="15">
        <v>0</v>
      </c>
      <c r="Q20" s="15"/>
      <c r="R20" s="15">
        <v>0</v>
      </c>
      <c r="S20" s="15"/>
      <c r="T20" s="15">
        <v>0</v>
      </c>
      <c r="U20" s="15">
        <v>89000</v>
      </c>
      <c r="V20" s="15"/>
      <c r="W20" s="15">
        <v>47000</v>
      </c>
      <c r="X20" s="15"/>
      <c r="Y20" s="15">
        <v>65000</v>
      </c>
      <c r="Z20" s="15"/>
      <c r="AA20" s="15">
        <v>125000</v>
      </c>
      <c r="AB20" s="15"/>
      <c r="AC20" s="15">
        <v>163000</v>
      </c>
      <c r="AD20" s="15"/>
      <c r="AE20" s="15">
        <f t="shared" si="0"/>
        <v>489000</v>
      </c>
    </row>
    <row r="21" spans="1:31" x14ac:dyDescent="0.2">
      <c r="B21" s="1">
        <v>2015</v>
      </c>
      <c r="F21" s="17">
        <v>0</v>
      </c>
      <c r="G21" s="15"/>
      <c r="H21" s="17">
        <v>0</v>
      </c>
      <c r="J21" s="17">
        <v>0</v>
      </c>
      <c r="L21" s="17">
        <v>0</v>
      </c>
      <c r="M21" s="16"/>
      <c r="N21" s="17">
        <v>0</v>
      </c>
      <c r="O21" s="15"/>
      <c r="P21" s="17">
        <v>0</v>
      </c>
      <c r="Q21" s="15"/>
      <c r="R21" s="17">
        <v>0</v>
      </c>
      <c r="S21" s="15"/>
      <c r="T21" s="17">
        <v>0</v>
      </c>
      <c r="U21" s="15">
        <v>90000</v>
      </c>
      <c r="V21" s="15"/>
      <c r="W21" s="18">
        <v>0</v>
      </c>
      <c r="X21" s="15"/>
      <c r="Y21" s="15">
        <v>70000</v>
      </c>
      <c r="Z21" s="15"/>
      <c r="AA21" s="15">
        <v>128000</v>
      </c>
      <c r="AB21" s="15"/>
      <c r="AC21" s="15">
        <v>165000</v>
      </c>
      <c r="AD21" s="15"/>
      <c r="AE21" s="15">
        <f t="shared" si="0"/>
        <v>453000</v>
      </c>
    </row>
    <row r="22" spans="1:31" x14ac:dyDescent="0.2">
      <c r="B22" s="1">
        <v>2014</v>
      </c>
      <c r="F22" s="17">
        <f>SUM(F14:F19)</f>
        <v>0</v>
      </c>
      <c r="G22" s="15"/>
      <c r="H22" s="17">
        <f>SUM(H14:H19)</f>
        <v>0</v>
      </c>
      <c r="J22" s="17">
        <f>SUM(J14:J19)</f>
        <v>0</v>
      </c>
      <c r="L22" s="19">
        <f>H22-J22</f>
        <v>0</v>
      </c>
      <c r="M22" s="16"/>
      <c r="N22" s="17">
        <f>SUM(N14:N19)</f>
        <v>0</v>
      </c>
      <c r="O22" s="15"/>
      <c r="P22" s="17">
        <f>SUM(P14:P19)</f>
        <v>0</v>
      </c>
      <c r="Q22" s="15"/>
      <c r="R22" s="17">
        <f>SUM(R14:R19)</f>
        <v>0</v>
      </c>
      <c r="S22" s="15"/>
      <c r="T22" s="17">
        <f>SUM(T14:T19)</f>
        <v>0</v>
      </c>
      <c r="U22" s="15">
        <v>92000</v>
      </c>
      <c r="V22" s="15"/>
      <c r="W22" s="18">
        <v>0</v>
      </c>
      <c r="X22" s="15"/>
      <c r="Y22" s="15">
        <v>72000</v>
      </c>
      <c r="Z22" s="13"/>
      <c r="AA22" s="15">
        <v>130000</v>
      </c>
      <c r="AB22" s="13"/>
      <c r="AC22" s="15">
        <v>168000</v>
      </c>
      <c r="AD22" s="13"/>
      <c r="AE22" s="15">
        <f t="shared" si="0"/>
        <v>462000</v>
      </c>
    </row>
    <row r="23" spans="1:31" x14ac:dyDescent="0.2">
      <c r="B23" s="1">
        <v>2013</v>
      </c>
      <c r="U23" s="15">
        <v>98000</v>
      </c>
      <c r="W23" s="18">
        <v>0</v>
      </c>
      <c r="Y23" s="15">
        <v>75000</v>
      </c>
      <c r="AA23" s="15">
        <v>135000</v>
      </c>
      <c r="AC23" s="15">
        <v>171200</v>
      </c>
      <c r="AE23" s="15">
        <f t="shared" si="0"/>
        <v>479200</v>
      </c>
    </row>
    <row r="24" spans="1:31" x14ac:dyDescent="0.2">
      <c r="B24" s="22" t="s">
        <v>117</v>
      </c>
      <c r="W24" s="17"/>
      <c r="Y24" s="17"/>
      <c r="AA24" s="15"/>
      <c r="AC24" s="15"/>
    </row>
    <row r="25" spans="1:31" ht="13.5" thickBot="1" x14ac:dyDescent="0.25">
      <c r="B25" s="3" t="s">
        <v>90</v>
      </c>
      <c r="U25" s="20">
        <f>SUM(U14:U23)</f>
        <v>864000</v>
      </c>
      <c r="W25" s="20">
        <f>SUM(W14:W24)</f>
        <v>827000</v>
      </c>
      <c r="Y25" s="20">
        <f>SUM(Y14:Y24)</f>
        <v>479000</v>
      </c>
      <c r="AA25" s="20">
        <f>SUM(AA14:AA24)</f>
        <v>894111</v>
      </c>
      <c r="AC25" s="20">
        <f>SUM(AC14:AC24)</f>
        <v>1102200</v>
      </c>
      <c r="AE25" s="20">
        <f>SUM(AE14:AE24)</f>
        <v>4166311</v>
      </c>
    </row>
    <row r="26" spans="1:31" ht="13.5" thickTop="1" x14ac:dyDescent="0.2"/>
    <row r="29" spans="1:31" x14ac:dyDescent="0.2">
      <c r="A29" s="7" t="s">
        <v>72</v>
      </c>
      <c r="B29" s="3" t="s">
        <v>91</v>
      </c>
    </row>
    <row r="30" spans="1:31" x14ac:dyDescent="0.2">
      <c r="B30" s="3" t="s">
        <v>92</v>
      </c>
    </row>
    <row r="33" spans="2:2" x14ac:dyDescent="0.2">
      <c r="B33" s="3" t="s">
        <v>93</v>
      </c>
    </row>
  </sheetData>
  <phoneticPr fontId="5" type="noConversion"/>
  <printOptions horizontalCentered="1"/>
  <pageMargins left="0.5" right="0.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0"/>
  <sheetViews>
    <sheetView workbookViewId="0">
      <selection activeCell="K15" sqref="K15"/>
    </sheetView>
  </sheetViews>
  <sheetFormatPr defaultColWidth="10.28515625" defaultRowHeight="14.25" x14ac:dyDescent="0.2"/>
  <cols>
    <col min="1" max="5" width="10.28515625" style="61" customWidth="1"/>
    <col min="6" max="6" width="15.140625" style="61" bestFit="1" customWidth="1"/>
    <col min="7" max="7" width="4.7109375" style="61" customWidth="1"/>
    <col min="8" max="8" width="12.85546875" style="61" customWidth="1"/>
    <col min="9" max="16384" width="10.28515625" style="61"/>
  </cols>
  <sheetData>
    <row r="1" spans="1:8" ht="15" x14ac:dyDescent="0.25">
      <c r="A1" s="60" t="s">
        <v>33</v>
      </c>
      <c r="H1" s="60" t="s">
        <v>94</v>
      </c>
    </row>
    <row r="2" spans="1:8" ht="15" x14ac:dyDescent="0.25">
      <c r="A2" s="60" t="s">
        <v>95</v>
      </c>
      <c r="H2" s="26">
        <v>45107</v>
      </c>
    </row>
    <row r="3" spans="1:8" ht="15" x14ac:dyDescent="0.25">
      <c r="A3" s="60" t="s">
        <v>96</v>
      </c>
      <c r="H3" s="62"/>
    </row>
    <row r="6" spans="1:8" x14ac:dyDescent="0.2">
      <c r="F6" s="63" t="s">
        <v>97</v>
      </c>
      <c r="H6" s="63" t="s">
        <v>98</v>
      </c>
    </row>
    <row r="8" spans="1:8" x14ac:dyDescent="0.2">
      <c r="A8" s="61" t="s">
        <v>99</v>
      </c>
    </row>
    <row r="9" spans="1:8" x14ac:dyDescent="0.2">
      <c r="B9" s="61" t="s">
        <v>100</v>
      </c>
      <c r="F9" s="64">
        <v>290000000</v>
      </c>
      <c r="H9" s="64">
        <v>5000</v>
      </c>
    </row>
    <row r="10" spans="1:8" x14ac:dyDescent="0.2">
      <c r="B10" s="61" t="s">
        <v>101</v>
      </c>
      <c r="F10" s="65">
        <v>75000000</v>
      </c>
      <c r="H10" s="65">
        <v>5000</v>
      </c>
    </row>
    <row r="11" spans="1:8" x14ac:dyDescent="0.2">
      <c r="B11" s="61" t="s">
        <v>102</v>
      </c>
      <c r="F11" s="65">
        <v>1000000</v>
      </c>
      <c r="H11" s="65">
        <v>1000</v>
      </c>
    </row>
    <row r="12" spans="1:8" x14ac:dyDescent="0.2">
      <c r="B12" s="61" t="s">
        <v>103</v>
      </c>
      <c r="F12" s="65">
        <v>1000000</v>
      </c>
      <c r="H12" s="65">
        <v>10000</v>
      </c>
    </row>
    <row r="13" spans="1:8" x14ac:dyDescent="0.2">
      <c r="B13" s="61" t="s">
        <v>104</v>
      </c>
      <c r="F13" s="65">
        <v>2000000</v>
      </c>
      <c r="H13" s="65">
        <v>0</v>
      </c>
    </row>
    <row r="14" spans="1:8" x14ac:dyDescent="0.2">
      <c r="B14" s="61" t="s">
        <v>105</v>
      </c>
      <c r="F14" s="65">
        <v>2000000</v>
      </c>
      <c r="H14" s="65">
        <v>0</v>
      </c>
    </row>
    <row r="16" spans="1:8" x14ac:dyDescent="0.2">
      <c r="A16" s="61" t="s">
        <v>106</v>
      </c>
      <c r="F16" s="65">
        <v>1000000</v>
      </c>
      <c r="H16" s="65">
        <v>1000</v>
      </c>
    </row>
    <row r="18" spans="1:8" x14ac:dyDescent="0.2">
      <c r="A18" s="61" t="s">
        <v>107</v>
      </c>
    </row>
    <row r="19" spans="1:8" x14ac:dyDescent="0.2">
      <c r="B19" s="61" t="s">
        <v>108</v>
      </c>
      <c r="F19" s="65">
        <v>218000</v>
      </c>
      <c r="H19" s="66" t="s">
        <v>48</v>
      </c>
    </row>
    <row r="20" spans="1:8" x14ac:dyDescent="0.2">
      <c r="B20" s="61" t="s">
        <v>109</v>
      </c>
      <c r="F20" s="65">
        <v>3000</v>
      </c>
      <c r="H20" s="66" t="s">
        <v>48</v>
      </c>
    </row>
    <row r="21" spans="1:8" x14ac:dyDescent="0.2">
      <c r="B21" s="61" t="s">
        <v>110</v>
      </c>
      <c r="F21" s="65">
        <v>3000</v>
      </c>
      <c r="H21" s="66" t="s">
        <v>48</v>
      </c>
    </row>
    <row r="24" spans="1:8" x14ac:dyDescent="0.2">
      <c r="A24" s="67" t="s">
        <v>111</v>
      </c>
      <c r="B24" s="61" t="s">
        <v>112</v>
      </c>
    </row>
    <row r="25" spans="1:8" x14ac:dyDescent="0.2">
      <c r="A25" s="67" t="s">
        <v>113</v>
      </c>
      <c r="B25" s="61" t="s">
        <v>114</v>
      </c>
      <c r="F25" s="66"/>
    </row>
    <row r="26" spans="1:8" x14ac:dyDescent="0.2">
      <c r="A26" s="67" t="s">
        <v>115</v>
      </c>
      <c r="B26" s="61" t="s">
        <v>114</v>
      </c>
    </row>
    <row r="30" spans="1:8" x14ac:dyDescent="0.2">
      <c r="A30" s="61" t="s">
        <v>93</v>
      </c>
    </row>
  </sheetData>
  <phoneticPr fontId="2" type="noConversion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J-16</vt:lpstr>
      <vt:lpstr>J-17</vt:lpstr>
      <vt:lpstr>J-18</vt:lpstr>
      <vt:lpstr>J-19 </vt:lpstr>
      <vt:lpstr>J-20</vt:lpstr>
    </vt:vector>
  </TitlesOfParts>
  <Company>NJDOE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pscott</dc:creator>
  <cp:lastModifiedBy>Grama, Jacqueline</cp:lastModifiedBy>
  <cp:lastPrinted>2006-09-05T18:32:56Z</cp:lastPrinted>
  <dcterms:created xsi:type="dcterms:W3CDTF">2005-02-02T14:01:05Z</dcterms:created>
  <dcterms:modified xsi:type="dcterms:W3CDTF">2023-08-18T17:12:50Z</dcterms:modified>
</cp:coreProperties>
</file>