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24226"/>
  <mc:AlternateContent xmlns:mc="http://schemas.openxmlformats.org/markup-compatibility/2006">
    <mc:Choice Requires="x15">
      <x15ac:absPath xmlns:x15ac="http://schemas.microsoft.com/office/spreadsheetml/2010/11/ac" url="O:\Policy\Board Secretary Report\2022-23 Draft\"/>
    </mc:Choice>
  </mc:AlternateContent>
  <xr:revisionPtr revIDLastSave="0" documentId="13_ncr:1_{776FA5D4-74B9-46E8-A9F7-5813F6C3381F}" xr6:coauthVersionLast="45" xr6:coauthVersionMax="47" xr10:uidLastSave="{00000000-0000-0000-0000-000000000000}"/>
  <bookViews>
    <workbookView xWindow="-110" yWindow="-110" windowWidth="19420" windowHeight="10420" tabRatio="593" xr2:uid="{00000000-000D-0000-FFFF-FFFF00000000}"/>
  </bookViews>
  <sheets>
    <sheet name="Balance Sheet" sheetId="1" r:id="rId1"/>
    <sheet name="Summary Budget to Actual " sheetId="5" r:id="rId2"/>
    <sheet name="Schedule of Revenues" sheetId="6" r:id="rId3"/>
    <sheet name="Statement of Appropriations" sheetId="7" r:id="rId4"/>
  </sheets>
  <definedNames>
    <definedName name="_xlnm.Print_Titles" localSheetId="2">'Schedule of Revenues'!$8:$8</definedName>
    <definedName name="_xlnm.Print_Titles" localSheetId="3">'Statement of Appropriations'!$9:$9</definedName>
    <definedName name="_xlnm.Print_Titles" localSheetId="1">'Summary Budget to Actual '!$18:$18</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J11" i="1" l="1"/>
  <c r="H57" i="1"/>
  <c r="M69" i="5" l="1"/>
  <c r="K69" i="5"/>
  <c r="I69" i="5"/>
  <c r="G69" i="5"/>
  <c r="E69" i="5"/>
  <c r="D69" i="5"/>
  <c r="M68" i="5"/>
  <c r="K68" i="5"/>
  <c r="I68" i="5"/>
  <c r="G68" i="5"/>
  <c r="E68" i="5"/>
  <c r="D68" i="5"/>
  <c r="M67" i="5"/>
  <c r="K67" i="5"/>
  <c r="I67" i="5"/>
  <c r="G67" i="5"/>
  <c r="E67" i="5"/>
  <c r="D67" i="5"/>
  <c r="M66" i="5"/>
  <c r="K66" i="5"/>
  <c r="I66" i="5"/>
  <c r="G66" i="5"/>
  <c r="E66" i="5"/>
  <c r="D66" i="5"/>
  <c r="M65" i="5"/>
  <c r="K65" i="5"/>
  <c r="I65" i="5"/>
  <c r="G65" i="5"/>
  <c r="E65" i="5"/>
  <c r="D65" i="5"/>
  <c r="M64" i="5"/>
  <c r="K64" i="5"/>
  <c r="I64" i="5"/>
  <c r="G64" i="5"/>
  <c r="E64" i="5"/>
  <c r="D64" i="5"/>
  <c r="M63" i="5"/>
  <c r="K63" i="5"/>
  <c r="I63" i="5"/>
  <c r="G63" i="5"/>
  <c r="E63" i="5"/>
  <c r="D63" i="5"/>
  <c r="M62" i="5"/>
  <c r="K62" i="5"/>
  <c r="I62" i="5"/>
  <c r="G62" i="5"/>
  <c r="E62" i="5"/>
  <c r="D62" i="5"/>
  <c r="M61" i="5"/>
  <c r="K61" i="5"/>
  <c r="I61" i="5"/>
  <c r="G61" i="5"/>
  <c r="E61" i="5"/>
  <c r="D61" i="5"/>
  <c r="M60" i="5"/>
  <c r="K60" i="5"/>
  <c r="I60" i="5"/>
  <c r="G60" i="5"/>
  <c r="E60" i="5"/>
  <c r="D60" i="5"/>
  <c r="M59" i="5"/>
  <c r="K59" i="5"/>
  <c r="I59" i="5"/>
  <c r="G59" i="5"/>
  <c r="E59" i="5"/>
  <c r="D59" i="5"/>
  <c r="M58" i="5"/>
  <c r="K58" i="5"/>
  <c r="I58" i="5"/>
  <c r="G58" i="5"/>
  <c r="E58" i="5"/>
  <c r="D58" i="5"/>
  <c r="M57" i="5"/>
  <c r="K57" i="5"/>
  <c r="I57" i="5"/>
  <c r="G57" i="5"/>
  <c r="E57" i="5"/>
  <c r="D57" i="5"/>
  <c r="M56" i="5"/>
  <c r="K56" i="5"/>
  <c r="I56" i="5"/>
  <c r="G56" i="5"/>
  <c r="E56" i="5"/>
  <c r="D56" i="5"/>
  <c r="M55" i="5"/>
  <c r="K55" i="5"/>
  <c r="I55" i="5"/>
  <c r="G55" i="5"/>
  <c r="E55" i="5"/>
  <c r="D55" i="5"/>
  <c r="M54" i="5"/>
  <c r="K54" i="5"/>
  <c r="I54" i="5"/>
  <c r="G54" i="5"/>
  <c r="E54" i="5"/>
  <c r="D54" i="5"/>
  <c r="M53" i="5"/>
  <c r="K53" i="5"/>
  <c r="I53" i="5"/>
  <c r="G53" i="5"/>
  <c r="E53" i="5"/>
  <c r="D53" i="5"/>
  <c r="M52" i="5"/>
  <c r="K52" i="5"/>
  <c r="I52" i="5"/>
  <c r="G52" i="5"/>
  <c r="E52" i="5"/>
  <c r="D52" i="5"/>
  <c r="M51" i="5"/>
  <c r="K51" i="5"/>
  <c r="I51" i="5"/>
  <c r="G51" i="5"/>
  <c r="E51" i="5"/>
  <c r="D51" i="5"/>
  <c r="M50" i="5"/>
  <c r="K50" i="5"/>
  <c r="I50" i="5"/>
  <c r="G50" i="5"/>
  <c r="E50" i="5"/>
  <c r="D50" i="5"/>
  <c r="M49" i="5"/>
  <c r="M48" i="5"/>
  <c r="M47" i="5"/>
  <c r="M46" i="5"/>
  <c r="M45" i="5"/>
  <c r="M44" i="5"/>
  <c r="M43" i="5"/>
  <c r="M42" i="5"/>
  <c r="M40" i="5"/>
  <c r="K49" i="5"/>
  <c r="K48" i="5"/>
  <c r="K47" i="5"/>
  <c r="K46" i="5"/>
  <c r="K45" i="5"/>
  <c r="K44" i="5"/>
  <c r="K43" i="5"/>
  <c r="K42" i="5"/>
  <c r="K40" i="5"/>
  <c r="I49" i="5"/>
  <c r="I48" i="5"/>
  <c r="I47" i="5"/>
  <c r="I46" i="5"/>
  <c r="I45" i="5"/>
  <c r="I44" i="5"/>
  <c r="I43" i="5"/>
  <c r="I42" i="5"/>
  <c r="I40" i="5"/>
  <c r="G49" i="5"/>
  <c r="G48" i="5"/>
  <c r="G47" i="5"/>
  <c r="G46" i="5"/>
  <c r="G45" i="5"/>
  <c r="G44" i="5"/>
  <c r="G43" i="5"/>
  <c r="G42" i="5"/>
  <c r="G40" i="5"/>
  <c r="E49" i="5"/>
  <c r="E48" i="5"/>
  <c r="E47" i="5"/>
  <c r="E46" i="5"/>
  <c r="E45" i="5"/>
  <c r="E44" i="5"/>
  <c r="E43" i="5"/>
  <c r="E42" i="5"/>
  <c r="E41" i="5"/>
  <c r="E40" i="5"/>
  <c r="E70" i="5" s="1"/>
  <c r="D49" i="5"/>
  <c r="D48" i="5"/>
  <c r="D47" i="5"/>
  <c r="D46" i="5"/>
  <c r="D45" i="5"/>
  <c r="D44" i="5"/>
  <c r="D43" i="5"/>
  <c r="D42" i="5"/>
  <c r="D40" i="5"/>
  <c r="M36" i="5" l="1"/>
  <c r="K36" i="5"/>
  <c r="I36" i="5"/>
  <c r="G36" i="5"/>
  <c r="E36" i="5"/>
  <c r="D36" i="5"/>
  <c r="M35" i="5"/>
  <c r="K35" i="5"/>
  <c r="I35" i="5"/>
  <c r="G35" i="5"/>
  <c r="E35" i="5"/>
  <c r="D35" i="5"/>
  <c r="M34" i="5"/>
  <c r="K34" i="5"/>
  <c r="I34" i="5"/>
  <c r="G34" i="5"/>
  <c r="E34" i="5"/>
  <c r="D34" i="5"/>
  <c r="M33" i="5"/>
  <c r="K33" i="5"/>
  <c r="I33" i="5"/>
  <c r="G33" i="5"/>
  <c r="E33" i="5"/>
  <c r="D33" i="5"/>
  <c r="M32" i="5"/>
  <c r="K32" i="5"/>
  <c r="I32" i="5"/>
  <c r="G32" i="5"/>
  <c r="E32" i="5"/>
  <c r="D32" i="5"/>
  <c r="M31" i="5"/>
  <c r="K31" i="5"/>
  <c r="I31" i="5"/>
  <c r="G31" i="5"/>
  <c r="E31" i="5"/>
  <c r="D31" i="5"/>
  <c r="M30" i="5"/>
  <c r="K30" i="5"/>
  <c r="I30" i="5"/>
  <c r="G30" i="5"/>
  <c r="E30" i="5"/>
  <c r="D30" i="5"/>
  <c r="M29" i="5"/>
  <c r="K29" i="5"/>
  <c r="I29" i="5"/>
  <c r="G29" i="5"/>
  <c r="E29" i="5"/>
  <c r="D29" i="5"/>
  <c r="M28" i="5"/>
  <c r="K28" i="5"/>
  <c r="I28" i="5"/>
  <c r="G28" i="5"/>
  <c r="E28" i="5"/>
  <c r="D28" i="5"/>
  <c r="M27" i="5"/>
  <c r="K27" i="5"/>
  <c r="I27" i="5"/>
  <c r="G27" i="5"/>
  <c r="E27" i="5"/>
  <c r="D27" i="5"/>
  <c r="M26" i="5"/>
  <c r="K26" i="5"/>
  <c r="I26" i="5"/>
  <c r="G26" i="5"/>
  <c r="E26" i="5"/>
  <c r="D26" i="5"/>
  <c r="M25" i="5"/>
  <c r="K25" i="5"/>
  <c r="I25" i="5"/>
  <c r="G25" i="5"/>
  <c r="E25" i="5"/>
  <c r="D25" i="5"/>
  <c r="M24" i="5"/>
  <c r="K24" i="5"/>
  <c r="I24" i="5"/>
  <c r="G24" i="5"/>
  <c r="E24" i="5"/>
  <c r="D24" i="5"/>
  <c r="M23" i="5"/>
  <c r="K23" i="5"/>
  <c r="I23" i="5"/>
  <c r="G23" i="5"/>
  <c r="E23" i="5"/>
  <c r="D23" i="5"/>
  <c r="M22" i="5"/>
  <c r="K22" i="5"/>
  <c r="I22" i="5"/>
  <c r="I37" i="5" s="1"/>
  <c r="G22" i="5"/>
  <c r="E22" i="5"/>
  <c r="D22" i="5"/>
  <c r="M21" i="5"/>
  <c r="K21" i="5"/>
  <c r="I21" i="5"/>
  <c r="G21" i="5"/>
  <c r="E21" i="5"/>
  <c r="D21" i="5"/>
  <c r="M19" i="5"/>
  <c r="K19" i="5"/>
  <c r="I19" i="5"/>
  <c r="G19" i="5"/>
  <c r="E19" i="5"/>
  <c r="D19" i="5"/>
  <c r="M37" i="5" l="1"/>
  <c r="M38" i="5" s="1"/>
  <c r="K37" i="5"/>
  <c r="K38" i="5" s="1"/>
  <c r="E37" i="5"/>
  <c r="E38" i="5" s="1"/>
  <c r="E71" i="5" s="1"/>
  <c r="D37" i="5"/>
  <c r="D38" i="5" s="1"/>
  <c r="G37" i="5"/>
  <c r="G38" i="5" s="1"/>
  <c r="I38" i="5"/>
  <c r="M12" i="5" l="1"/>
  <c r="M15" i="5"/>
  <c r="M14" i="5"/>
  <c r="M13" i="5"/>
  <c r="E15" i="5"/>
  <c r="E14" i="5"/>
  <c r="E13" i="5"/>
  <c r="E12" i="5"/>
  <c r="D15" i="5"/>
  <c r="D14" i="5"/>
  <c r="D13" i="5"/>
  <c r="D12" i="5"/>
  <c r="G58" i="6"/>
  <c r="G57" i="6"/>
  <c r="G56" i="6"/>
  <c r="G55" i="6"/>
  <c r="G54" i="6"/>
  <c r="K54" i="6" s="1"/>
  <c r="G53" i="6"/>
  <c r="K53" i="6" s="1"/>
  <c r="G52" i="6"/>
  <c r="G51" i="6"/>
  <c r="G50" i="6"/>
  <c r="G49" i="6"/>
  <c r="G48" i="6"/>
  <c r="G47" i="6"/>
  <c r="G46" i="6"/>
  <c r="G45" i="6"/>
  <c r="G44" i="6"/>
  <c r="G43" i="6"/>
  <c r="G42" i="6"/>
  <c r="G41" i="6"/>
  <c r="G40" i="6"/>
  <c r="G39" i="6"/>
  <c r="G38" i="6"/>
  <c r="G37" i="6"/>
  <c r="G36" i="6"/>
  <c r="G35" i="6"/>
  <c r="G34" i="6"/>
  <c r="G33" i="6"/>
  <c r="G30" i="6"/>
  <c r="G29" i="6"/>
  <c r="G28" i="6"/>
  <c r="G27" i="6"/>
  <c r="G26" i="6"/>
  <c r="G25" i="6"/>
  <c r="G24" i="6"/>
  <c r="G23" i="6"/>
  <c r="G20" i="6"/>
  <c r="K20" i="6" s="1"/>
  <c r="G19" i="6"/>
  <c r="G18" i="6"/>
  <c r="G17" i="6"/>
  <c r="G16" i="6"/>
  <c r="G15" i="6"/>
  <c r="G14" i="6"/>
  <c r="G11" i="6"/>
  <c r="K11" i="6" s="1"/>
  <c r="G10" i="6"/>
  <c r="E59" i="6"/>
  <c r="E31" i="6"/>
  <c r="E21" i="6"/>
  <c r="E12" i="6"/>
  <c r="D60" i="6"/>
  <c r="D59" i="6"/>
  <c r="D31" i="6"/>
  <c r="D21" i="6"/>
  <c r="D12" i="6"/>
  <c r="K57" i="6"/>
  <c r="K56" i="6"/>
  <c r="K55" i="6"/>
  <c r="K52" i="6"/>
  <c r="I12" i="6"/>
  <c r="K19" i="6"/>
  <c r="K18" i="6"/>
  <c r="K17" i="6"/>
  <c r="K16" i="6"/>
  <c r="E16" i="5" l="1"/>
  <c r="D16" i="5"/>
  <c r="G12" i="6"/>
  <c r="K10" i="6"/>
  <c r="K12" i="6"/>
  <c r="E60" i="6"/>
  <c r="K23" i="6"/>
  <c r="K223" i="7" l="1"/>
  <c r="I223" i="7"/>
  <c r="E223" i="7"/>
  <c r="D223" i="7"/>
  <c r="K207" i="7"/>
  <c r="I207" i="7"/>
  <c r="E207" i="7"/>
  <c r="D207" i="7"/>
  <c r="K191" i="7"/>
  <c r="I191" i="7"/>
  <c r="E191" i="7"/>
  <c r="D191" i="7"/>
  <c r="K175" i="7"/>
  <c r="I175" i="7"/>
  <c r="E175" i="7"/>
  <c r="D175" i="7"/>
  <c r="K157" i="7"/>
  <c r="I157" i="7"/>
  <c r="E157" i="7"/>
  <c r="D157" i="7"/>
  <c r="K141" i="7"/>
  <c r="I141" i="7"/>
  <c r="E141" i="7"/>
  <c r="D141" i="7"/>
  <c r="K125" i="7"/>
  <c r="I125" i="7"/>
  <c r="E125" i="7"/>
  <c r="D125" i="7"/>
  <c r="G245" i="7"/>
  <c r="M245" i="7" s="1"/>
  <c r="G244" i="7"/>
  <c r="M244" i="7" s="1"/>
  <c r="G243" i="7"/>
  <c r="M243" i="7" s="1"/>
  <c r="G242" i="7"/>
  <c r="M242" i="7" s="1"/>
  <c r="G241" i="7"/>
  <c r="M241" i="7" s="1"/>
  <c r="G240" i="7"/>
  <c r="M240" i="7" s="1"/>
  <c r="G239" i="7"/>
  <c r="M239" i="7" s="1"/>
  <c r="G238" i="7"/>
  <c r="M238" i="7" s="1"/>
  <c r="G237" i="7"/>
  <c r="M237" i="7" s="1"/>
  <c r="G236" i="7"/>
  <c r="M236" i="7" s="1"/>
  <c r="G235" i="7"/>
  <c r="M235" i="7" s="1"/>
  <c r="G234" i="7"/>
  <c r="M234" i="7" s="1"/>
  <c r="G233" i="7"/>
  <c r="M233" i="7" s="1"/>
  <c r="G232" i="7"/>
  <c r="M232" i="7" s="1"/>
  <c r="G231" i="7"/>
  <c r="M231" i="7" s="1"/>
  <c r="G230" i="7"/>
  <c r="M230" i="7" s="1"/>
  <c r="G222" i="7"/>
  <c r="M222" i="7" s="1"/>
  <c r="G221" i="7"/>
  <c r="M221" i="7" s="1"/>
  <c r="G220" i="7"/>
  <c r="M220" i="7" s="1"/>
  <c r="G219" i="7"/>
  <c r="M219" i="7" s="1"/>
  <c r="G218" i="7"/>
  <c r="M218" i="7" s="1"/>
  <c r="G217" i="7"/>
  <c r="M217" i="7" s="1"/>
  <c r="G216" i="7"/>
  <c r="M216" i="7" s="1"/>
  <c r="G215" i="7"/>
  <c r="M215" i="7" s="1"/>
  <c r="G214" i="7"/>
  <c r="M214" i="7" s="1"/>
  <c r="G213" i="7"/>
  <c r="M213" i="7" s="1"/>
  <c r="G212" i="7"/>
  <c r="M212" i="7" s="1"/>
  <c r="G211" i="7"/>
  <c r="M211" i="7" s="1"/>
  <c r="G210" i="7"/>
  <c r="M210" i="7" s="1"/>
  <c r="G209" i="7"/>
  <c r="M209" i="7" s="1"/>
  <c r="M223" i="7" s="1"/>
  <c r="G229" i="7"/>
  <c r="M229" i="7" s="1"/>
  <c r="G206" i="7"/>
  <c r="M206" i="7" s="1"/>
  <c r="G205" i="7"/>
  <c r="M205" i="7" s="1"/>
  <c r="G204" i="7"/>
  <c r="M204" i="7" s="1"/>
  <c r="G203" i="7"/>
  <c r="M203" i="7" s="1"/>
  <c r="G202" i="7"/>
  <c r="M202" i="7" s="1"/>
  <c r="G201" i="7"/>
  <c r="M201" i="7" s="1"/>
  <c r="G200" i="7"/>
  <c r="M200" i="7" s="1"/>
  <c r="G199" i="7"/>
  <c r="M199" i="7" s="1"/>
  <c r="G198" i="7"/>
  <c r="M198" i="7" s="1"/>
  <c r="G197" i="7"/>
  <c r="M197" i="7" s="1"/>
  <c r="G196" i="7"/>
  <c r="M196" i="7" s="1"/>
  <c r="G195" i="7"/>
  <c r="M195" i="7" s="1"/>
  <c r="G194" i="7"/>
  <c r="M194" i="7" s="1"/>
  <c r="G193" i="7"/>
  <c r="M193" i="7" s="1"/>
  <c r="M207" i="7" s="1"/>
  <c r="G228" i="7"/>
  <c r="M228" i="7" s="1"/>
  <c r="G227" i="7"/>
  <c r="M227" i="7" s="1"/>
  <c r="G226" i="7"/>
  <c r="M226" i="7" s="1"/>
  <c r="G225" i="7"/>
  <c r="M225" i="7" s="1"/>
  <c r="G190" i="7"/>
  <c r="M190" i="7" s="1"/>
  <c r="G189" i="7"/>
  <c r="M189" i="7" s="1"/>
  <c r="G188" i="7"/>
  <c r="M188" i="7" s="1"/>
  <c r="G187" i="7"/>
  <c r="M187" i="7" s="1"/>
  <c r="G186" i="7"/>
  <c r="M186" i="7" s="1"/>
  <c r="G185" i="7"/>
  <c r="M185" i="7" s="1"/>
  <c r="G184" i="7"/>
  <c r="M184" i="7" s="1"/>
  <c r="G183" i="7"/>
  <c r="M183" i="7" s="1"/>
  <c r="G182" i="7"/>
  <c r="M182" i="7" s="1"/>
  <c r="G181" i="7"/>
  <c r="M181" i="7" s="1"/>
  <c r="G180" i="7"/>
  <c r="M180" i="7" s="1"/>
  <c r="G179" i="7"/>
  <c r="M179" i="7" s="1"/>
  <c r="G178" i="7"/>
  <c r="M178" i="7" s="1"/>
  <c r="G177" i="7"/>
  <c r="M177" i="7" s="1"/>
  <c r="M191" i="7" s="1"/>
  <c r="G174" i="7"/>
  <c r="M174" i="7" s="1"/>
  <c r="G173" i="7"/>
  <c r="M173" i="7" s="1"/>
  <c r="G172" i="7"/>
  <c r="M172" i="7" s="1"/>
  <c r="G171" i="7"/>
  <c r="M171" i="7" s="1"/>
  <c r="G170" i="7"/>
  <c r="M170" i="7" s="1"/>
  <c r="G169" i="7"/>
  <c r="M169" i="7" s="1"/>
  <c r="G168" i="7"/>
  <c r="M168" i="7" s="1"/>
  <c r="G167" i="7"/>
  <c r="M167" i="7" s="1"/>
  <c r="G166" i="7"/>
  <c r="M166" i="7" s="1"/>
  <c r="G165" i="7"/>
  <c r="M165" i="7" s="1"/>
  <c r="G164" i="7"/>
  <c r="M164" i="7" s="1"/>
  <c r="G163" i="7"/>
  <c r="M163" i="7" s="1"/>
  <c r="G162" i="7"/>
  <c r="M162" i="7" s="1"/>
  <c r="G161" i="7"/>
  <c r="M161" i="7" s="1"/>
  <c r="G160" i="7"/>
  <c r="M160" i="7" s="1"/>
  <c r="G159" i="7"/>
  <c r="M159" i="7" s="1"/>
  <c r="M175" i="7" s="1"/>
  <c r="G156" i="7"/>
  <c r="M156" i="7" s="1"/>
  <c r="G155" i="7"/>
  <c r="M155" i="7" s="1"/>
  <c r="G154" i="7"/>
  <c r="M154" i="7" s="1"/>
  <c r="G153" i="7"/>
  <c r="M153" i="7" s="1"/>
  <c r="G152" i="7"/>
  <c r="M152" i="7" s="1"/>
  <c r="G151" i="7"/>
  <c r="M151" i="7" s="1"/>
  <c r="G150" i="7"/>
  <c r="M150" i="7" s="1"/>
  <c r="G149" i="7"/>
  <c r="M149" i="7" s="1"/>
  <c r="G148" i="7"/>
  <c r="M148" i="7" s="1"/>
  <c r="G147" i="7"/>
  <c r="M147" i="7" s="1"/>
  <c r="G146" i="7"/>
  <c r="M146" i="7" s="1"/>
  <c r="G145" i="7"/>
  <c r="M145" i="7" s="1"/>
  <c r="G144" i="7"/>
  <c r="M144" i="7" s="1"/>
  <c r="G143" i="7"/>
  <c r="M143" i="7" s="1"/>
  <c r="M157" i="7" s="1"/>
  <c r="G140" i="7"/>
  <c r="M140" i="7" s="1"/>
  <c r="G139" i="7"/>
  <c r="M139" i="7" s="1"/>
  <c r="G138" i="7"/>
  <c r="M138" i="7" s="1"/>
  <c r="G137" i="7"/>
  <c r="M137" i="7" s="1"/>
  <c r="G136" i="7"/>
  <c r="M136" i="7" s="1"/>
  <c r="G135" i="7"/>
  <c r="M135" i="7" s="1"/>
  <c r="G134" i="7"/>
  <c r="M134" i="7" s="1"/>
  <c r="G133" i="7"/>
  <c r="M133" i="7" s="1"/>
  <c r="G132" i="7"/>
  <c r="M132" i="7" s="1"/>
  <c r="G131" i="7"/>
  <c r="M131" i="7" s="1"/>
  <c r="G130" i="7"/>
  <c r="M130" i="7" s="1"/>
  <c r="G129" i="7"/>
  <c r="M129" i="7" s="1"/>
  <c r="G128" i="7"/>
  <c r="M128" i="7" s="1"/>
  <c r="G127" i="7"/>
  <c r="M127" i="7" s="1"/>
  <c r="M141" i="7" s="1"/>
  <c r="G124" i="7"/>
  <c r="M124" i="7" s="1"/>
  <c r="G123" i="7"/>
  <c r="M123" i="7" s="1"/>
  <c r="G122" i="7"/>
  <c r="M122" i="7" s="1"/>
  <c r="G121" i="7"/>
  <c r="M121" i="7" s="1"/>
  <c r="G120" i="7"/>
  <c r="M120" i="7" s="1"/>
  <c r="G119" i="7"/>
  <c r="M119" i="7" s="1"/>
  <c r="G118" i="7"/>
  <c r="M118" i="7" s="1"/>
  <c r="G117" i="7"/>
  <c r="M117" i="7" s="1"/>
  <c r="G116" i="7"/>
  <c r="M116" i="7" s="1"/>
  <c r="G115" i="7"/>
  <c r="M115" i="7" s="1"/>
  <c r="G114" i="7"/>
  <c r="M114" i="7" s="1"/>
  <c r="G113" i="7"/>
  <c r="M113" i="7" s="1"/>
  <c r="G112" i="7"/>
  <c r="M112" i="7" s="1"/>
  <c r="G111" i="7"/>
  <c r="M111" i="7" s="1"/>
  <c r="M125" i="7" s="1"/>
  <c r="G108" i="7"/>
  <c r="M108" i="7" s="1"/>
  <c r="G107" i="7"/>
  <c r="M107" i="7" s="1"/>
  <c r="G106" i="7"/>
  <c r="M106" i="7" s="1"/>
  <c r="G105" i="7"/>
  <c r="M105" i="7" s="1"/>
  <c r="G104" i="7"/>
  <c r="M104" i="7" s="1"/>
  <c r="G103" i="7"/>
  <c r="M103" i="7" s="1"/>
  <c r="G102" i="7"/>
  <c r="M102" i="7" s="1"/>
  <c r="G101" i="7"/>
  <c r="M101" i="7" s="1"/>
  <c r="G100" i="7"/>
  <c r="M100" i="7" s="1"/>
  <c r="G99" i="7"/>
  <c r="M99" i="7" s="1"/>
  <c r="G98" i="7"/>
  <c r="M98" i="7" s="1"/>
  <c r="G97" i="7"/>
  <c r="M97" i="7" s="1"/>
  <c r="G96" i="7"/>
  <c r="M96" i="7" s="1"/>
  <c r="G95" i="7"/>
  <c r="K109" i="7"/>
  <c r="K41" i="5" s="1"/>
  <c r="I109" i="7"/>
  <c r="I41" i="5" s="1"/>
  <c r="E109" i="7"/>
  <c r="D109" i="7"/>
  <c r="D41" i="5" s="1"/>
  <c r="D70" i="5" s="1"/>
  <c r="D71" i="5" s="1"/>
  <c r="G80" i="7"/>
  <c r="M80" i="7" s="1"/>
  <c r="G81" i="7"/>
  <c r="M81" i="7" s="1"/>
  <c r="G82" i="7"/>
  <c r="M82" i="7" s="1"/>
  <c r="G83" i="7"/>
  <c r="M83" i="7" s="1"/>
  <c r="G84" i="7"/>
  <c r="M84" i="7" s="1"/>
  <c r="G85" i="7"/>
  <c r="M85" i="7" s="1"/>
  <c r="G86" i="7"/>
  <c r="M86" i="7" s="1"/>
  <c r="G87" i="7"/>
  <c r="M87" i="7" s="1"/>
  <c r="G88" i="7"/>
  <c r="M88" i="7" s="1"/>
  <c r="G89" i="7"/>
  <c r="M89" i="7" s="1"/>
  <c r="G90" i="7"/>
  <c r="M90" i="7" s="1"/>
  <c r="G91" i="7"/>
  <c r="M91" i="7" s="1"/>
  <c r="G92" i="7"/>
  <c r="M92" i="7" s="1"/>
  <c r="G79" i="7"/>
  <c r="M79" i="7" s="1"/>
  <c r="K93" i="7"/>
  <c r="K246" i="7" s="1"/>
  <c r="I93" i="7"/>
  <c r="E93" i="7"/>
  <c r="E246" i="7" s="1"/>
  <c r="D93" i="7"/>
  <c r="B216" i="7"/>
  <c r="B217" i="7" s="1"/>
  <c r="B218" i="7" s="1"/>
  <c r="B219" i="7" s="1"/>
  <c r="B220" i="7" s="1"/>
  <c r="B221" i="7" s="1"/>
  <c r="B222" i="7" s="1"/>
  <c r="B210" i="7"/>
  <c r="B211" i="7" s="1"/>
  <c r="B212" i="7" s="1"/>
  <c r="B213" i="7" s="1"/>
  <c r="B214" i="7" s="1"/>
  <c r="B184" i="7"/>
  <c r="B185" i="7" s="1"/>
  <c r="B186" i="7" s="1"/>
  <c r="B187" i="7" s="1"/>
  <c r="B188" i="7" s="1"/>
  <c r="B189" i="7" s="1"/>
  <c r="B190" i="7" s="1"/>
  <c r="B178" i="7"/>
  <c r="B179" i="7" s="1"/>
  <c r="B180" i="7" s="1"/>
  <c r="B181" i="7" s="1"/>
  <c r="B182" i="7" s="1"/>
  <c r="B168" i="7"/>
  <c r="B169" i="7" s="1"/>
  <c r="B170" i="7" s="1"/>
  <c r="B171" i="7" s="1"/>
  <c r="B172" i="7" s="1"/>
  <c r="B173" i="7" s="1"/>
  <c r="B174" i="7" s="1"/>
  <c r="B160" i="7"/>
  <c r="B161" i="7" s="1"/>
  <c r="B162" i="7" s="1"/>
  <c r="B163" i="7" s="1"/>
  <c r="B164" i="7" s="1"/>
  <c r="B165" i="7" s="1"/>
  <c r="B166" i="7" s="1"/>
  <c r="B150" i="7"/>
  <c r="B151" i="7" s="1"/>
  <c r="B152" i="7" s="1"/>
  <c r="B153" i="7" s="1"/>
  <c r="B154" i="7" s="1"/>
  <c r="B155" i="7" s="1"/>
  <c r="B156" i="7" s="1"/>
  <c r="B144" i="7"/>
  <c r="B145" i="7" s="1"/>
  <c r="B146" i="7" s="1"/>
  <c r="B147" i="7" s="1"/>
  <c r="B148" i="7" s="1"/>
  <c r="B134" i="7"/>
  <c r="B135" i="7" s="1"/>
  <c r="B136" i="7" s="1"/>
  <c r="B137" i="7" s="1"/>
  <c r="B138" i="7" s="1"/>
  <c r="B139" i="7" s="1"/>
  <c r="B140" i="7" s="1"/>
  <c r="B128" i="7"/>
  <c r="B129" i="7" s="1"/>
  <c r="B130" i="7" s="1"/>
  <c r="B131" i="7" s="1"/>
  <c r="B132" i="7" s="1"/>
  <c r="B118" i="7"/>
  <c r="B119" i="7" s="1"/>
  <c r="B120" i="7" s="1"/>
  <c r="B121" i="7" s="1"/>
  <c r="B122" i="7" s="1"/>
  <c r="B123" i="7" s="1"/>
  <c r="B124" i="7" s="1"/>
  <c r="B113" i="7"/>
  <c r="B114" i="7" s="1"/>
  <c r="B115" i="7" s="1"/>
  <c r="B116" i="7" s="1"/>
  <c r="B102" i="7"/>
  <c r="B103" i="7" s="1"/>
  <c r="B104" i="7" s="1"/>
  <c r="B105" i="7" s="1"/>
  <c r="B106" i="7" s="1"/>
  <c r="B107" i="7" s="1"/>
  <c r="B108" i="7" s="1"/>
  <c r="B97" i="7"/>
  <c r="B98" i="7" s="1"/>
  <c r="B99" i="7" s="1"/>
  <c r="B100" i="7" s="1"/>
  <c r="B86" i="7"/>
  <c r="B87" i="7" s="1"/>
  <c r="B88" i="7" s="1"/>
  <c r="B89" i="7" s="1"/>
  <c r="B90" i="7" s="1"/>
  <c r="B91" i="7" s="1"/>
  <c r="B92" i="7" s="1"/>
  <c r="B81" i="7"/>
  <c r="B82" i="7" s="1"/>
  <c r="B83" i="7" s="1"/>
  <c r="B84" i="7" s="1"/>
  <c r="K75" i="7"/>
  <c r="I75" i="7"/>
  <c r="E75" i="7"/>
  <c r="D75" i="7"/>
  <c r="G74" i="7"/>
  <c r="G73" i="7"/>
  <c r="G72" i="7"/>
  <c r="G71" i="7"/>
  <c r="M71" i="7" s="1"/>
  <c r="G70" i="7"/>
  <c r="M70" i="7" s="1"/>
  <c r="G69" i="7"/>
  <c r="M69" i="7" s="1"/>
  <c r="G68" i="7"/>
  <c r="M68" i="7" s="1"/>
  <c r="G67" i="7"/>
  <c r="M67" i="7" s="1"/>
  <c r="G66" i="7"/>
  <c r="G65" i="7"/>
  <c r="M65" i="7" s="1"/>
  <c r="G64" i="7"/>
  <c r="M64" i="7" s="1"/>
  <c r="G63" i="7"/>
  <c r="M63" i="7" s="1"/>
  <c r="G62" i="7"/>
  <c r="M62" i="7" s="1"/>
  <c r="G61" i="7"/>
  <c r="G60" i="7"/>
  <c r="M60" i="7" s="1"/>
  <c r="G57" i="7"/>
  <c r="G56" i="7"/>
  <c r="G55" i="7"/>
  <c r="G53" i="7"/>
  <c r="G52" i="7"/>
  <c r="G49" i="7"/>
  <c r="G48" i="7"/>
  <c r="G47" i="7"/>
  <c r="G46" i="7"/>
  <c r="G45" i="7"/>
  <c r="G44" i="7"/>
  <c r="G43" i="7"/>
  <c r="G42" i="7"/>
  <c r="G41" i="7"/>
  <c r="G40" i="7"/>
  <c r="G39" i="7"/>
  <c r="G38" i="7"/>
  <c r="G37" i="7"/>
  <c r="G36" i="7"/>
  <c r="G35" i="7"/>
  <c r="G34" i="7"/>
  <c r="G33" i="7"/>
  <c r="G32" i="7"/>
  <c r="G31" i="7"/>
  <c r="G30" i="7"/>
  <c r="G29" i="7"/>
  <c r="G26" i="7"/>
  <c r="G25" i="7"/>
  <c r="G24" i="7"/>
  <c r="G23" i="7"/>
  <c r="G22" i="7"/>
  <c r="G21" i="7"/>
  <c r="G20" i="7"/>
  <c r="G19" i="7"/>
  <c r="E54" i="7"/>
  <c r="E50" i="7"/>
  <c r="E27" i="7"/>
  <c r="D54" i="7"/>
  <c r="D50" i="7"/>
  <c r="D27" i="7"/>
  <c r="M61" i="7"/>
  <c r="M66" i="7"/>
  <c r="E15" i="7"/>
  <c r="D15" i="7"/>
  <c r="G12" i="7"/>
  <c r="M12" i="7" s="1"/>
  <c r="G13" i="7"/>
  <c r="M13" i="7" s="1"/>
  <c r="G14" i="7"/>
  <c r="M14" i="7" s="1"/>
  <c r="G11" i="7"/>
  <c r="M11" i="7" s="1"/>
  <c r="K15" i="7"/>
  <c r="I15" i="7"/>
  <c r="I246" i="7" l="1"/>
  <c r="D246" i="7"/>
  <c r="G125" i="7"/>
  <c r="G141" i="7"/>
  <c r="G175" i="7"/>
  <c r="G157" i="7"/>
  <c r="G191" i="7"/>
  <c r="G207" i="7"/>
  <c r="G223" i="7"/>
  <c r="G93" i="7"/>
  <c r="G109" i="7"/>
  <c r="G41" i="5" s="1"/>
  <c r="M93" i="7"/>
  <c r="M95" i="7"/>
  <c r="M109" i="7" s="1"/>
  <c r="M41" i="5" s="1"/>
  <c r="D58" i="7"/>
  <c r="D76" i="7" s="1"/>
  <c r="G75" i="7"/>
  <c r="E58" i="7"/>
  <c r="E76" i="7" s="1"/>
  <c r="E247" i="7" s="1"/>
  <c r="G15" i="7"/>
  <c r="M15" i="7"/>
  <c r="D247" i="7" l="1"/>
  <c r="G246" i="7"/>
  <c r="M246" i="7"/>
  <c r="M73" i="7" l="1"/>
  <c r="M74" i="7"/>
  <c r="M72" i="7"/>
  <c r="M57" i="7"/>
  <c r="M75" i="7" l="1"/>
  <c r="K37" i="6"/>
  <c r="K38" i="6"/>
  <c r="K39" i="6"/>
  <c r="K40" i="6"/>
  <c r="K41" i="6"/>
  <c r="K42" i="6"/>
  <c r="K43" i="6"/>
  <c r="K35" i="6"/>
  <c r="K36" i="6"/>
  <c r="K33" i="6" l="1"/>
  <c r="I59" i="6" l="1"/>
  <c r="G59" i="6"/>
  <c r="K28" i="6"/>
  <c r="K27" i="6"/>
  <c r="K26" i="6"/>
  <c r="K59" i="6" l="1"/>
  <c r="K70" i="5"/>
  <c r="I70" i="5"/>
  <c r="M56" i="7"/>
  <c r="K51" i="6"/>
  <c r="I31" i="6"/>
  <c r="I14" i="5" s="1"/>
  <c r="G31" i="6"/>
  <c r="G14" i="5" s="1"/>
  <c r="K30" i="6"/>
  <c r="K54" i="7"/>
  <c r="I54" i="7"/>
  <c r="G54" i="7"/>
  <c r="M22" i="7"/>
  <c r="M21" i="7"/>
  <c r="K58" i="6"/>
  <c r="K50" i="6"/>
  <c r="K49" i="6"/>
  <c r="K48" i="6"/>
  <c r="K47" i="6"/>
  <c r="K46" i="6"/>
  <c r="K45" i="6"/>
  <c r="K44" i="6"/>
  <c r="K34" i="6"/>
  <c r="K29" i="6"/>
  <c r="K25" i="6"/>
  <c r="K24" i="6"/>
  <c r="K15" i="6"/>
  <c r="M55" i="7"/>
  <c r="M32" i="7"/>
  <c r="M33" i="7"/>
  <c r="M34" i="7"/>
  <c r="M35" i="7"/>
  <c r="M37" i="7"/>
  <c r="M38" i="7"/>
  <c r="M39" i="7"/>
  <c r="M40" i="7"/>
  <c r="M41" i="7"/>
  <c r="M42" i="7"/>
  <c r="M43" i="7"/>
  <c r="M44" i="7"/>
  <c r="M45" i="7"/>
  <c r="M46" i="7"/>
  <c r="M47" i="7"/>
  <c r="M48" i="7"/>
  <c r="M49" i="7"/>
  <c r="I12" i="5"/>
  <c r="G12" i="5"/>
  <c r="I27" i="7"/>
  <c r="G27" i="7"/>
  <c r="M23" i="7"/>
  <c r="M19" i="7"/>
  <c r="J54" i="1"/>
  <c r="G50" i="7"/>
  <c r="I50" i="7"/>
  <c r="M24" i="7"/>
  <c r="M20" i="7"/>
  <c r="K50" i="7"/>
  <c r="M26" i="7"/>
  <c r="M25" i="7"/>
  <c r="M29" i="7"/>
  <c r="M30" i="7"/>
  <c r="M31" i="7"/>
  <c r="M52" i="7"/>
  <c r="M53" i="7"/>
  <c r="G15" i="5"/>
  <c r="K14" i="6"/>
  <c r="I21" i="6"/>
  <c r="I13" i="5" s="1"/>
  <c r="G21" i="6"/>
  <c r="G60" i="6" s="1"/>
  <c r="F73" i="1" s="1"/>
  <c r="J24" i="1"/>
  <c r="K27" i="7"/>
  <c r="I15" i="5"/>
  <c r="K12" i="5" l="1"/>
  <c r="G13" i="5"/>
  <c r="G58" i="7"/>
  <c r="I58" i="7"/>
  <c r="K58" i="7"/>
  <c r="M50" i="7"/>
  <c r="M54" i="7"/>
  <c r="M27" i="7"/>
  <c r="K14" i="5"/>
  <c r="K21" i="6"/>
  <c r="K31" i="6"/>
  <c r="H32" i="1"/>
  <c r="K15" i="5"/>
  <c r="I16" i="5"/>
  <c r="M70" i="5"/>
  <c r="G70" i="5"/>
  <c r="I60" i="6"/>
  <c r="G16" i="5" l="1"/>
  <c r="K16" i="5" s="1"/>
  <c r="K13" i="5"/>
  <c r="I71" i="5"/>
  <c r="D64" i="1" s="1"/>
  <c r="I76" i="7"/>
  <c r="I247" i="7" s="1"/>
  <c r="K71" i="5"/>
  <c r="D65" i="1" s="1"/>
  <c r="K76" i="7"/>
  <c r="K247" i="7" s="1"/>
  <c r="G76" i="7"/>
  <c r="G247" i="7" s="1"/>
  <c r="K60" i="6"/>
  <c r="M58" i="7"/>
  <c r="M76" i="7" s="1"/>
  <c r="M247" i="7" s="1"/>
  <c r="M16" i="5"/>
  <c r="H73" i="1"/>
  <c r="J73" i="1" s="1"/>
  <c r="H33" i="1"/>
  <c r="J33" i="1" s="1"/>
  <c r="J34" i="1" s="1"/>
  <c r="F65" i="1" l="1"/>
  <c r="M71" i="5"/>
  <c r="H72" i="1"/>
  <c r="H74" i="1" s="1"/>
  <c r="H76" i="1" s="1"/>
  <c r="G71" i="5"/>
  <c r="F72" i="1" s="1"/>
  <c r="F63" i="1" l="1"/>
  <c r="H65" i="1" s="1"/>
  <c r="H66" i="1" s="1"/>
  <c r="J67" i="1" s="1"/>
  <c r="J68" i="1" s="1"/>
  <c r="J72" i="1"/>
  <c r="J74" i="1" s="1"/>
  <c r="J76" i="1" s="1"/>
  <c r="F74" i="1"/>
  <c r="F76" i="1" s="1"/>
</calcChain>
</file>

<file path=xl/sharedStrings.xml><?xml version="1.0" encoding="utf-8"?>
<sst xmlns="http://schemas.openxmlformats.org/spreadsheetml/2006/main" count="836" uniqueCount="421">
  <si>
    <t>The worksheet below shows an example of the Interim Balance Sheet for Fund 20. The worksheet has three tables: Assets; Liabilities and Fund Equities; and Recapitulation of Budgeted Fund Balance. The columns "Ref", "Ref2", "Ref3", and "Ref4" contain cross-reference information for cells that should agree in the reports.</t>
  </si>
  <si>
    <t>Report of the Secretary</t>
  </si>
  <si>
    <t xml:space="preserve">To the Board of Education of the District of </t>
  </si>
  <si>
    <t>Anytown</t>
  </si>
  <si>
    <t>Special Revenue Fund - Fund 20</t>
  </si>
  <si>
    <t>Interim Balance Sheet</t>
  </si>
  <si>
    <t>July 31, 2022</t>
  </si>
  <si>
    <t>Assets and Resources</t>
  </si>
  <si>
    <t>Account Number</t>
  </si>
  <si>
    <t>Account Name</t>
  </si>
  <si>
    <t>N/A</t>
  </si>
  <si>
    <t>N/A2</t>
  </si>
  <si>
    <t>N/A3</t>
  </si>
  <si>
    <t>N/A4</t>
  </si>
  <si>
    <t>Ref</t>
  </si>
  <si>
    <t>Sub Balance</t>
  </si>
  <si>
    <t>Ref2</t>
  </si>
  <si>
    <t>Balance</t>
  </si>
  <si>
    <t>Assets: (subheader for rows 11 through 30)</t>
  </si>
  <si>
    <t>Cash in Bank</t>
  </si>
  <si>
    <t>102-106</t>
  </si>
  <si>
    <t>Cash Equivalents</t>
  </si>
  <si>
    <t>Investments</t>
  </si>
  <si>
    <t>Unamortized Premiums on Investments</t>
  </si>
  <si>
    <t>Unamortized Discounts on Investments (Credit)</t>
  </si>
  <si>
    <t>Interest Receivable on Investments</t>
  </si>
  <si>
    <t>Accrued Interest on Investments Purchased</t>
  </si>
  <si>
    <t>subtitle</t>
  </si>
  <si>
    <t>Accounts Receivable:</t>
  </si>
  <si>
    <t xml:space="preserve">    Interfund Accounts Receivable</t>
  </si>
  <si>
    <t>Intergovernmental Accounts Receivable:</t>
  </si>
  <si>
    <t xml:space="preserve">    Intergovernmental - State</t>
  </si>
  <si>
    <t xml:space="preserve">    Intergovernmental - Federal</t>
  </si>
  <si>
    <t xml:space="preserve">    Intergovernmental - Other</t>
  </si>
  <si>
    <t xml:space="preserve">    Other (net of estimated uncollectible of $ 0)</t>
  </si>
  <si>
    <t>Inventories for Consumption</t>
  </si>
  <si>
    <t>Inventories for Resale</t>
  </si>
  <si>
    <t>Prepaid Expenses</t>
  </si>
  <si>
    <t>Deposits</t>
  </si>
  <si>
    <t>Deferred Expenditures</t>
  </si>
  <si>
    <t>xxx</t>
  </si>
  <si>
    <t>Other Current Assets</t>
  </si>
  <si>
    <t>Resources: (subheader for rows 32 and 33)</t>
  </si>
  <si>
    <t>Estimated Revenues</t>
  </si>
  <si>
    <t xml:space="preserve">    Less Revenues</t>
  </si>
  <si>
    <t>Total</t>
  </si>
  <si>
    <t>Total Assets and Resources</t>
  </si>
  <si>
    <t>Liabilities and Fund Equity</t>
  </si>
  <si>
    <t>Sub Balance2</t>
  </si>
  <si>
    <t>Ref3</t>
  </si>
  <si>
    <t>Sub Balance3</t>
  </si>
  <si>
    <t>Ref4</t>
  </si>
  <si>
    <t>Liabilities: (subheader for rows 38 through 54)</t>
  </si>
  <si>
    <r>
      <t xml:space="preserve">Cash Overdraft </t>
    </r>
    <r>
      <rPr>
        <i/>
        <sz val="11"/>
        <rFont val="Arial"/>
        <family val="2"/>
      </rPr>
      <t>(Note: Only overdrawn cash is shown as a liability)</t>
    </r>
  </si>
  <si>
    <t>Interfund Loans Payable</t>
  </si>
  <si>
    <t>Interfund Accounts Payable</t>
  </si>
  <si>
    <t>Intergovernmental Accounts Payable - State</t>
  </si>
  <si>
    <t>Intergovernmental Accounts Payable - Federal</t>
  </si>
  <si>
    <t>Intergovernmental Accounts Payable - Other</t>
  </si>
  <si>
    <t>Accounts Payable</t>
  </si>
  <si>
    <t>Judgements Payable</t>
  </si>
  <si>
    <t>Compensated Absences Payable</t>
  </si>
  <si>
    <t>Contracts Payable</t>
  </si>
  <si>
    <t>Loans Payable</t>
  </si>
  <si>
    <t>Interest Payable</t>
  </si>
  <si>
    <t>Accrued Salaries and Benefits</t>
  </si>
  <si>
    <t>Deferred Revenues</t>
  </si>
  <si>
    <t>Deposits Payable</t>
  </si>
  <si>
    <t>Other Current Liabilities</t>
  </si>
  <si>
    <t>Total Liabilities</t>
  </si>
  <si>
    <t>Fund Balance: (subheader for rows 56 through 67)</t>
  </si>
  <si>
    <t>Appropriated:</t>
  </si>
  <si>
    <t>Reserve for Encumbrances - Current Year</t>
  </si>
  <si>
    <t>Reserve for Encumbrances - Prior Year</t>
  </si>
  <si>
    <t>Reserved Fund Balance:</t>
  </si>
  <si>
    <t>Student Activity Fund</t>
  </si>
  <si>
    <t>Scholarship Fund</t>
  </si>
  <si>
    <t>751,76x</t>
  </si>
  <si>
    <t>Other Reserves</t>
  </si>
  <si>
    <t>Appropriations</t>
  </si>
  <si>
    <t>Less:  Expenditures</t>
  </si>
  <si>
    <t>Encumbrances</t>
  </si>
  <si>
    <t>Subtotal</t>
  </si>
  <si>
    <t xml:space="preserve">  Total Appropriated</t>
  </si>
  <si>
    <t>Total Fund Balance</t>
  </si>
  <si>
    <t>Total Liabilities and Fund Equity</t>
  </si>
  <si>
    <t>Recapitulation of Budgeted Fund Balance:</t>
  </si>
  <si>
    <t>Budgeted</t>
  </si>
  <si>
    <t>Actual</t>
  </si>
  <si>
    <t>Variance</t>
  </si>
  <si>
    <t>Revenues</t>
  </si>
  <si>
    <t>Less:  Adjustment for prior year encumbrances</t>
  </si>
  <si>
    <t>Budgeted Fund Balance</t>
  </si>
  <si>
    <t>End of worksheet</t>
  </si>
  <si>
    <t>The worksheet below shows an example of Summary Budget to Actual for Fund 20. This worksheet contains two tables, each spanning columns A through M. The columns "Ref", "Ref2", "Ref3", and "Ref4" contain cross-reference information for cells that should agree in the reports in this workbook.</t>
  </si>
  <si>
    <t>Interim Statements Comparing</t>
  </si>
  <si>
    <t>Budgeted Revenue with Actual to Date and</t>
  </si>
  <si>
    <t>Appropriations with Expenditures and Encumbrances to Date</t>
  </si>
  <si>
    <t>(For the one month period ending July 31, 2022)</t>
  </si>
  <si>
    <t>Line Number (for reference only)</t>
  </si>
  <si>
    <t>Revenues/Sources of Funds</t>
  </si>
  <si>
    <t>Original Budget Certified for Taxes</t>
  </si>
  <si>
    <t>Budget Transfers</t>
  </si>
  <si>
    <t>Budgeted Estimated</t>
  </si>
  <si>
    <t>Actual to Date</t>
  </si>
  <si>
    <t>Note:  Over or (Under)</t>
  </si>
  <si>
    <t>Unrealized Balance</t>
  </si>
  <si>
    <t>52xx</t>
  </si>
  <si>
    <t>835 + 836</t>
  </si>
  <si>
    <t>From Transfers</t>
  </si>
  <si>
    <t>1xxx</t>
  </si>
  <si>
    <t>From Local Sources</t>
  </si>
  <si>
    <t>3xxx</t>
  </si>
  <si>
    <t>From State Sources</t>
  </si>
  <si>
    <t>4xxx</t>
  </si>
  <si>
    <t>From Federal Sources</t>
  </si>
  <si>
    <t>Total Revenues/Sources Of Funds</t>
  </si>
  <si>
    <t>Expenditures</t>
  </si>
  <si>
    <t>Expenditure Description</t>
  </si>
  <si>
    <t>Available Balance</t>
  </si>
  <si>
    <t>Local Projects</t>
  </si>
  <si>
    <t>State Projects (subheader for rows 21 through 38)</t>
  </si>
  <si>
    <t>20-218-xxx-xxx</t>
  </si>
  <si>
    <t>Preschool Education Aid</t>
  </si>
  <si>
    <t>20-xxx-xxx-xxx</t>
  </si>
  <si>
    <t>Nonpublic Textbooks</t>
  </si>
  <si>
    <t>Nonpublic Auxiliary Services</t>
  </si>
  <si>
    <t>Nonpublic Handicapped Services</t>
  </si>
  <si>
    <t>Nonpublic Nursing Services</t>
  </si>
  <si>
    <t>Nonpublic Technology Initiative</t>
  </si>
  <si>
    <t>Nonpublic Security Aid</t>
  </si>
  <si>
    <t>Adult Education</t>
  </si>
  <si>
    <t>Vocational Education</t>
  </si>
  <si>
    <t>20-470-xxx-xxx</t>
  </si>
  <si>
    <t>Recovery High School Access Grant</t>
  </si>
  <si>
    <t>20-481-xxx-xxx</t>
  </si>
  <si>
    <t>Nonpublic Teacher STEM Grant</t>
  </si>
  <si>
    <t>20-492-xxx-xxx</t>
  </si>
  <si>
    <t>SDA Emergent Needs and Capital Maintenance in School Districts</t>
  </si>
  <si>
    <t>20-493-xxx-xxx</t>
  </si>
  <si>
    <t>Preschool and Charter School Security Compliance Grant</t>
  </si>
  <si>
    <t>20-494-xxx-xxx</t>
  </si>
  <si>
    <t>Preschool Facilities Lead Remediation Grant</t>
  </si>
  <si>
    <t>Other</t>
  </si>
  <si>
    <t>20-xxx-520-930</t>
  </si>
  <si>
    <t>Contribution to SBB - Other State Projects</t>
  </si>
  <si>
    <t>Total Other State Projects</t>
  </si>
  <si>
    <t>Total State Projects</t>
  </si>
  <si>
    <t>Federal Projects (subheader for rows 40 through 70)</t>
  </si>
  <si>
    <t>Title I</t>
  </si>
  <si>
    <t>Title II</t>
  </si>
  <si>
    <t>Title III</t>
  </si>
  <si>
    <t>Title IV</t>
  </si>
  <si>
    <t>Title VI</t>
  </si>
  <si>
    <t>I.D.E.A. Part B (Handicapped)</t>
  </si>
  <si>
    <t>20-477-xxx-xxx</t>
  </si>
  <si>
    <t>CARES Act Education Stabilization Fund</t>
  </si>
  <si>
    <t>Other Restricted Federal Entitlements</t>
  </si>
  <si>
    <t>20-223-xxx-xxx</t>
  </si>
  <si>
    <t>ARP-IDEA Basic grant program</t>
  </si>
  <si>
    <t>20-224-xxx-xxx</t>
  </si>
  <si>
    <t>ARP-IDEA Preschool grant program</t>
  </si>
  <si>
    <t>20-390-xxx-xxx</t>
  </si>
  <si>
    <t>Middle Grades Career Awareness and Exploration Program</t>
  </si>
  <si>
    <t>Private Industry Council (JTPA/WIOA)</t>
  </si>
  <si>
    <t>20-478-xxx-xxx</t>
  </si>
  <si>
    <t>Bridging the Digital Divide Program</t>
  </si>
  <si>
    <t>20-479-xxx-xxx</t>
  </si>
  <si>
    <t>Coronavirus Relief Fund (CRF) Grant</t>
  </si>
  <si>
    <t>20-482-xxx-xxx</t>
  </si>
  <si>
    <t>Nonpublic Technology Funds under CRF</t>
  </si>
  <si>
    <t>20-480-xxx-xxx</t>
  </si>
  <si>
    <t>Addressing Student Learning Loss Grant</t>
  </si>
  <si>
    <t>20-483-xxx-xxx</t>
  </si>
  <si>
    <t>CRRSA Act - ESSER II Grant Program</t>
  </si>
  <si>
    <t>20-484-xxx-xxx</t>
  </si>
  <si>
    <t xml:space="preserve">CRRSA Act - Learning Acceleration Grant Program  </t>
  </si>
  <si>
    <t>20-485-xxx-xxx</t>
  </si>
  <si>
    <t>CRRSA Act - Mental Health Grant Program</t>
  </si>
  <si>
    <t>20-486-xxx-xxx</t>
  </si>
  <si>
    <t>Additional or Compensatory Special Education and Related Services (ACSERS) Program</t>
  </si>
  <si>
    <t>20-487-xxx-xxx</t>
  </si>
  <si>
    <t>ARP ESSER Grant Program</t>
  </si>
  <si>
    <t>20-488-xxx-xxx</t>
  </si>
  <si>
    <t>ARP ESSER Subgrant Accelerated Learning Coaching and Educator Support Grant</t>
  </si>
  <si>
    <t>20-489-xxx-xxx</t>
  </si>
  <si>
    <t>ARP ESSER Subgrant Evidence-Based Summer Learning and Enrichment Activities Grant</t>
  </si>
  <si>
    <t>20-490-xxx-xxx</t>
  </si>
  <si>
    <t>ARP ESSER Subgrant Evidence-Based Comprehensive Beyond the School Day Activities Grant</t>
  </si>
  <si>
    <t>20-491-xxx-xxx</t>
  </si>
  <si>
    <t>ARP ESSER Subgrant New Jersey Tiered System of Supports (NJTSS) Mental Health Support Staffing Grant</t>
  </si>
  <si>
    <t>20-495-xxx-xxx</t>
  </si>
  <si>
    <t>ARP Homeless Children and Youth I Grant</t>
  </si>
  <si>
    <t>20-496-xxx-xxx</t>
  </si>
  <si>
    <t>ARP Homeless Children and Youth II Grant</t>
  </si>
  <si>
    <t>Contribution to SBB - Other Federal Projects</t>
  </si>
  <si>
    <t>Total Federal Projects</t>
  </si>
  <si>
    <t>Total Special Revenue Fund Expenditures</t>
  </si>
  <si>
    <t>The worksheet below shows an example of Schedule of Revenues for Fund 20. There is one table with multiple subheaders and each of the subheaders is identifying the different source of revenue. The columns "Ref", "Ref2", and "Ref3" contain cross-reference information for cells that should agree in the reports in this workbook.</t>
  </si>
  <si>
    <t>Schedule of Revenues - Actual Compared with Estimated</t>
  </si>
  <si>
    <t>Line number (for reference only)</t>
  </si>
  <si>
    <t xml:space="preserve"> Original Budget Certified for Taxes</t>
  </si>
  <si>
    <t>Estimated</t>
  </si>
  <si>
    <t>Unrealized</t>
  </si>
  <si>
    <t>Transfers from Other Funds</t>
  </si>
  <si>
    <t>20-5200</t>
  </si>
  <si>
    <t>Transfers from Operating Budget- Preschool</t>
  </si>
  <si>
    <t>Transfers from Operating Budget- Preschool Sp Ed</t>
  </si>
  <si>
    <t>subtotal</t>
  </si>
  <si>
    <t>Total Transfers from Other Funds</t>
  </si>
  <si>
    <t>Local Sources  (subheader for rows 14 through 17)</t>
  </si>
  <si>
    <t>Tuition - Preschool</t>
  </si>
  <si>
    <t>Tuition from LEAs - Preschool</t>
  </si>
  <si>
    <t>Interest on Investments</t>
  </si>
  <si>
    <t>1760</t>
  </si>
  <si>
    <t>Student Activity Fund Revenue</t>
  </si>
  <si>
    <t>1770</t>
  </si>
  <si>
    <t>Scholarship Fund Revenue</t>
  </si>
  <si>
    <t>1921</t>
  </si>
  <si>
    <t>Donations to Address Digital Divide</t>
  </si>
  <si>
    <t>Other Revenue from Local Sources</t>
  </si>
  <si>
    <t>Total Local Sources</t>
  </si>
  <si>
    <t>State Sources  (subheader for rows 21 through 27)</t>
  </si>
  <si>
    <t>Preschool Education Aid - Prior Year Carryover</t>
  </si>
  <si>
    <t>32xx</t>
  </si>
  <si>
    <t>Other Restricted Entitlements</t>
  </si>
  <si>
    <t>State Grants Through Intermediate Sources</t>
  </si>
  <si>
    <t>Total State Sources</t>
  </si>
  <si>
    <t>Federal Sources  (subheader for rows 31 through 52)</t>
  </si>
  <si>
    <t>4411 to 4414</t>
  </si>
  <si>
    <t>4451 to 4455</t>
  </si>
  <si>
    <t>4491 to 4494</t>
  </si>
  <si>
    <t>4471 to 4474</t>
  </si>
  <si>
    <t>4415 to 4416</t>
  </si>
  <si>
    <t>ARP-IDEA Preschool</t>
  </si>
  <si>
    <t>ARP-IDEA Basic</t>
  </si>
  <si>
    <t>4420 to 4429</t>
  </si>
  <si>
    <t>ARP ESSER</t>
  </si>
  <si>
    <t>Adult Basic Education</t>
  </si>
  <si>
    <t>Private Industry Council (JTPA)</t>
  </si>
  <si>
    <t>CARES - Digital Divide Grant</t>
  </si>
  <si>
    <t>CRRSA Act - ESSER II</t>
  </si>
  <si>
    <t>CRRSA Act - Learning Acceleration Grant</t>
  </si>
  <si>
    <t>CRRSA Act - Mental Health Grant</t>
  </si>
  <si>
    <t>Additional or Compensatory Special Education and Related Services (ACSERS)</t>
  </si>
  <si>
    <t>Total Federal Sources</t>
  </si>
  <si>
    <t>Total Revenues/Sources of Funds</t>
  </si>
  <si>
    <t>The worksheet below shows an example of Statement of Appropriations for Fund 20. The worksheet has one table with several subheaders. Each subheader is labled with the program name. The columns "Ref", "Ref2", "Ref3" and "Ref4" contain cross-reference information for cells that should agree in the reports in this workbook.</t>
  </si>
  <si>
    <t>Statement of Appropriations - Restricted State and Federal Entitlements Compared with Expenditures and Encumbrances</t>
  </si>
  <si>
    <t>Appropriations/Expenditures:</t>
  </si>
  <si>
    <t>Line Number</t>
  </si>
  <si>
    <t>Local Projects (subheader for rows 11 through 15):</t>
  </si>
  <si>
    <t>Disposition of Program Income</t>
  </si>
  <si>
    <t>20-475-xxx-xxx</t>
  </si>
  <si>
    <t>20-476-xxx-xxx</t>
  </si>
  <si>
    <t>Total Local Projects</t>
  </si>
  <si>
    <t>State Projects:</t>
  </si>
  <si>
    <t>Preschool Education Aid (subheader for rows 18 through 58)</t>
  </si>
  <si>
    <t>PEA - Instruction (subheader for rows 19 through 27)</t>
  </si>
  <si>
    <t>20-218-100-101</t>
  </si>
  <si>
    <t>Salaries of Teachers</t>
  </si>
  <si>
    <t>20-218-100-106</t>
  </si>
  <si>
    <t>Other Salaries for Instruction</t>
  </si>
  <si>
    <t>20-218-100-199</t>
  </si>
  <si>
    <t>Unused Vacation Payment to Terminated/Retired Staff</t>
  </si>
  <si>
    <t>20-218-100-321</t>
  </si>
  <si>
    <t>Purchased Professional-Educational Services</t>
  </si>
  <si>
    <t>20-218-100-500</t>
  </si>
  <si>
    <t>Other Purchased Services (400-500 series)</t>
  </si>
  <si>
    <t>20-218-100-561</t>
  </si>
  <si>
    <t>Tuition to Other LEAs Within State - Regular</t>
  </si>
  <si>
    <t>20-218-100-600</t>
  </si>
  <si>
    <t>General Supplies</t>
  </si>
  <si>
    <t>20-218-100-800</t>
  </si>
  <si>
    <t>Other Objects</t>
  </si>
  <si>
    <t>20-218-100-xxx</t>
  </si>
  <si>
    <t>Total Preschool Education Aid - Instruction</t>
  </si>
  <si>
    <t>PEA - Support Services (subheader for rows 29 through 50)</t>
  </si>
  <si>
    <t>20-218-200-102</t>
  </si>
  <si>
    <t>Salaries of Supervisors of Instruction</t>
  </si>
  <si>
    <t>20-218-200-103</t>
  </si>
  <si>
    <t>Salaries of Program Directors</t>
  </si>
  <si>
    <t>20-218-200-104</t>
  </si>
  <si>
    <t>Salaries of Other Professional Staff</t>
  </si>
  <si>
    <t>20-218-200-105</t>
  </si>
  <si>
    <t>Salaries of Secretarial and Clerical Assistants</t>
  </si>
  <si>
    <t>20-218-200-110</t>
  </si>
  <si>
    <t>Other Salaries</t>
  </si>
  <si>
    <t>20-218-200-173</t>
  </si>
  <si>
    <t>Salaries of Community Parent Involvement Specialist</t>
  </si>
  <si>
    <t>20-218-200-176</t>
  </si>
  <si>
    <t>Salaries of Master Teachers</t>
  </si>
  <si>
    <t>20-218-200-199</t>
  </si>
  <si>
    <t>20-218-200-200</t>
  </si>
  <si>
    <t>Personal Services - Employee Benefits</t>
  </si>
  <si>
    <t>20-218-200-321</t>
  </si>
  <si>
    <t>Purchased Educational Services - Contracted Pre-K</t>
  </si>
  <si>
    <t>20-218-200-325</t>
  </si>
  <si>
    <t>Purchsed Educational Services - Head Start</t>
  </si>
  <si>
    <t>20-218-200-329</t>
  </si>
  <si>
    <t>Other Purchased Educational Services</t>
  </si>
  <si>
    <t>20-218-200-330</t>
  </si>
  <si>
    <t>Other Purchased Professional Services</t>
  </si>
  <si>
    <t>20-218-200-420</t>
  </si>
  <si>
    <t>Cleaning, Repair &amp; Maintenance Services</t>
  </si>
  <si>
    <t>20-218-200-440</t>
  </si>
  <si>
    <t>Rentals</t>
  </si>
  <si>
    <t>20-218-200-511</t>
  </si>
  <si>
    <t>Contracted Services-Transportation (Bet. Home &amp; School)</t>
  </si>
  <si>
    <t>20-218-200-516</t>
  </si>
  <si>
    <t>Contracted Services - Transportation (Field Trips)</t>
  </si>
  <si>
    <t>20-218-200-580</t>
  </si>
  <si>
    <t>Travel</t>
  </si>
  <si>
    <t>20-218-200-590</t>
  </si>
  <si>
    <t>Miscellaneous Purchased Services</t>
  </si>
  <si>
    <t>20-218-200-600</t>
  </si>
  <si>
    <t>Supplies and Materials</t>
  </si>
  <si>
    <t>20-218-200-800</t>
  </si>
  <si>
    <t>20-218-200-xxx</t>
  </si>
  <si>
    <t>Total Preschool Education Aid - Support Services</t>
  </si>
  <si>
    <t>PEA - Facilities Acquisition and Contruction Services (subheader for rows 52 through 54)</t>
  </si>
  <si>
    <t>20-218-400-731</t>
  </si>
  <si>
    <t>Instructional Equipment</t>
  </si>
  <si>
    <t>20-218-400-732</t>
  </si>
  <si>
    <t>Noninstructional Equipment</t>
  </si>
  <si>
    <t>20-218-400-xxx</t>
  </si>
  <si>
    <t>Total Preschool Education Aid - Facilities Acquisition &amp; Construction Services</t>
  </si>
  <si>
    <t>20-218-100-56X</t>
  </si>
  <si>
    <t>Contribution to Charter Schools</t>
  </si>
  <si>
    <t>20-218-100-571</t>
  </si>
  <si>
    <t>Contribution to Renaissance Schools</t>
  </si>
  <si>
    <t>20-218-520-930</t>
  </si>
  <si>
    <t>Transfer to General Fund</t>
  </si>
  <si>
    <t>Total Preschool Education Aid</t>
  </si>
  <si>
    <t>Other State Projects (subheader for rows 60 through 75)</t>
  </si>
  <si>
    <t>20-XXX-XXX-XXX</t>
  </si>
  <si>
    <t>20-470-XXX-XXX</t>
  </si>
  <si>
    <t>20-481-XXX-XXX</t>
  </si>
  <si>
    <t>20-492-XXX-XXX</t>
  </si>
  <si>
    <t>20-493-XXX-XXX</t>
  </si>
  <si>
    <t>20-494-XXX-XXX</t>
  </si>
  <si>
    <t>20-XXX-520-930</t>
  </si>
  <si>
    <t>Federal Projects</t>
  </si>
  <si>
    <t>Title I (subheader for rows 79 through 93)</t>
  </si>
  <si>
    <t>20-XXX-100-101</t>
  </si>
  <si>
    <t>Salaries- Instruction- Salaries of Teacher</t>
  </si>
  <si>
    <t>20-XXX-100-110</t>
  </si>
  <si>
    <t>Salaries- Other Salaries</t>
  </si>
  <si>
    <t>20-XXX-100-300</t>
  </si>
  <si>
    <t>Purchased Services- Instruction</t>
  </si>
  <si>
    <t>20-XXX-100-500</t>
  </si>
  <si>
    <t>Other Purchased Services- Instruction (400-500 series)</t>
  </si>
  <si>
    <t>20-XXX-100-600</t>
  </si>
  <si>
    <t>Instructional Supplies- Instruction</t>
  </si>
  <si>
    <t>20-XXX-100-800</t>
  </si>
  <si>
    <t>Other Objects-Instruction</t>
  </si>
  <si>
    <t>20-XXX-200-100</t>
  </si>
  <si>
    <t>Salaries-Support</t>
  </si>
  <si>
    <t>20-XXX-200-200</t>
  </si>
  <si>
    <t>Benefits</t>
  </si>
  <si>
    <t>20-XXX-200-300</t>
  </si>
  <si>
    <t>Professional Tech Services-Support</t>
  </si>
  <si>
    <t>20-XXX-200-400</t>
  </si>
  <si>
    <t>Purchased Property-Support</t>
  </si>
  <si>
    <t>20-XXX-200-500</t>
  </si>
  <si>
    <t>Other Purchased Services - Support</t>
  </si>
  <si>
    <t>20-XXX-200-600</t>
  </si>
  <si>
    <t>Supplies and Materials-Support</t>
  </si>
  <si>
    <t>20-XXX-200-800</t>
  </si>
  <si>
    <t>Other Objects-Support</t>
  </si>
  <si>
    <t xml:space="preserve">Other Federal Expenditures </t>
  </si>
  <si>
    <t>Total Title I</t>
  </si>
  <si>
    <t>Title II (subheader for rows 95 through 109)</t>
  </si>
  <si>
    <t>Total Title II</t>
  </si>
  <si>
    <t>Title III (subheader for rows 111 through 125)</t>
  </si>
  <si>
    <t>Total Title III</t>
  </si>
  <si>
    <t>Title IV (subheader for rows 127 through 141)</t>
  </si>
  <si>
    <t>Total Title IV</t>
  </si>
  <si>
    <t>Title VI (subheader for rows 143 through 157)</t>
  </si>
  <si>
    <t>Total Title VI</t>
  </si>
  <si>
    <t>I.D.E.A. Part B (Handicapped) (subheader for rows 159 through 175)</t>
  </si>
  <si>
    <t>20-XXX-100-56X</t>
  </si>
  <si>
    <t xml:space="preserve">Tuition-  Private/Out of State (Includes APPSD's) </t>
  </si>
  <si>
    <t>20-XXX-100-562</t>
  </si>
  <si>
    <t>Tuition- other NJ LEA's (includes CSSD's)</t>
  </si>
  <si>
    <t>Other Purchased Services -Support</t>
  </si>
  <si>
    <t>Total I.D.E.A. Part B (Handicapped)</t>
  </si>
  <si>
    <t>Vocational Education (subheader for rows 177 through 191)</t>
  </si>
  <si>
    <t>Total Vocational Education</t>
  </si>
  <si>
    <t>CARES Act Education Stabilization Fund (subheader for rows 193 through 207)</t>
  </si>
  <si>
    <t>20-477-100-101</t>
  </si>
  <si>
    <t>20-477-100-110</t>
  </si>
  <si>
    <t>Salaries - Other</t>
  </si>
  <si>
    <t>20-477-100-300</t>
  </si>
  <si>
    <t>20-477-100-500</t>
  </si>
  <si>
    <t>20-477-100-600</t>
  </si>
  <si>
    <t>20-477-100-800</t>
  </si>
  <si>
    <t>20-477-200-100</t>
  </si>
  <si>
    <t>20-477-200-200</t>
  </si>
  <si>
    <t>20-477-200-300</t>
  </si>
  <si>
    <t>20-477-200-400</t>
  </si>
  <si>
    <t>20-477-200-500</t>
  </si>
  <si>
    <t>Other Purchased Services-Support</t>
  </si>
  <si>
    <t>20-477-200-600</t>
  </si>
  <si>
    <t>20-477-200-800</t>
  </si>
  <si>
    <t>20-477-XXX-XXX</t>
  </si>
  <si>
    <t>Total CARES Act Education Stabilization Fund</t>
  </si>
  <si>
    <t>Other Federal Grant Programs (subheader for rows 209 through 223)</t>
  </si>
  <si>
    <t>Total Other Federal Grant Programs</t>
  </si>
  <si>
    <t>Additional Federal Grants (subheader for rows 225 through 245)</t>
  </si>
  <si>
    <t>20-223-XXX-XXX</t>
  </si>
  <si>
    <t>20-224-XXX-XXX</t>
  </si>
  <si>
    <t>20-390-XXX-XXX</t>
  </si>
  <si>
    <t>20-478-XXX-XXX</t>
  </si>
  <si>
    <t>20-479-XXX-XXX</t>
  </si>
  <si>
    <t>20-482-XXX-XXX</t>
  </si>
  <si>
    <t>20-480-XXX-XXX</t>
  </si>
  <si>
    <t>20-483-XXX-XXX</t>
  </si>
  <si>
    <t>20-484-XXX-XXX</t>
  </si>
  <si>
    <t>20-485-XXX-XXX</t>
  </si>
  <si>
    <t>Total Special Revenue Fund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</si>
</sst>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00\-000\-000\-000"/>
    <numFmt numFmtId="165" formatCode="00\-000\-000\-\x\x\x"/>
  </numFmts>
  <fonts count="12" x14ac:knownFonts="1">
    <font>
      <sz val="10"/>
      <name val="Arial"/>
    </font>
    <font>
      <sz val="10"/>
      <name val="Arial"/>
      <family val="2"/>
    </font>
    <font>
      <sz val="8"/>
      <name val="Arial"/>
      <family val="2"/>
    </font>
    <font>
      <sz val="11"/>
      <name val="Arial"/>
      <family val="2"/>
    </font>
    <font>
      <b/>
      <sz val="11"/>
      <name val="Arial"/>
      <family val="2"/>
    </font>
    <font>
      <b/>
      <i/>
      <sz val="11"/>
      <name val="Arial"/>
      <family val="2"/>
    </font>
    <font>
      <i/>
      <sz val="11"/>
      <name val="Arial"/>
      <family val="2"/>
    </font>
    <font>
      <b/>
      <sz val="11"/>
      <color theme="1"/>
      <name val="Arial"/>
      <family val="2"/>
    </font>
    <font>
      <b/>
      <sz val="11"/>
      <color theme="0"/>
      <name val="Arial"/>
      <family val="2"/>
    </font>
    <font>
      <sz val="11"/>
      <color theme="0"/>
      <name val="Arial"/>
      <family val="2"/>
    </font>
    <font>
      <sz val="11"/>
      <name val="Calibri"/>
      <family val="2"/>
      <scheme val="minor"/>
    </font>
    <font>
      <sz val="11"/>
      <color theme="1"/>
      <name val="Arial"/>
      <family val="2"/>
    </font>
  </fonts>
  <fills count="2">
    <fill>
      <patternFill patternType="none"/>
    </fill>
    <fill>
      <patternFill patternType="gray125"/>
    </fill>
  </fills>
  <borders count="11">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top/>
      <bottom style="double">
        <color indexed="64"/>
      </bottom>
      <diagonal/>
    </border>
    <border>
      <left/>
      <right/>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double">
        <color indexed="64"/>
      </bottom>
      <diagonal/>
    </border>
  </borders>
  <cellStyleXfs count="3">
    <xf numFmtId="0" fontId="0" fillId="0" borderId="0"/>
    <xf numFmtId="43" fontId="1" fillId="0" borderId="0" applyFont="0" applyFill="0" applyBorder="0" applyAlignment="0" applyProtection="0"/>
    <xf numFmtId="44" fontId="1" fillId="0" borderId="0" applyFont="0" applyFill="0" applyBorder="0" applyAlignment="0" applyProtection="0"/>
  </cellStyleXfs>
  <cellXfs count="134">
    <xf numFmtId="0" fontId="0" fillId="0" borderId="0" xfId="0"/>
    <xf numFmtId="0" fontId="3" fillId="0" borderId="0" xfId="0" applyFont="1"/>
    <xf numFmtId="0" fontId="3" fillId="0" borderId="0" xfId="0" applyFont="1" applyAlignment="1">
      <alignment wrapText="1"/>
    </xf>
    <xf numFmtId="0" fontId="4" fillId="0" borderId="0" xfId="0" applyFont="1"/>
    <xf numFmtId="43" fontId="4" fillId="0" borderId="0" xfId="1" applyFont="1" applyFill="1" applyAlignment="1">
      <alignment horizontal="center"/>
    </xf>
    <xf numFmtId="0" fontId="3" fillId="0" borderId="0" xfId="0" applyFont="1" applyAlignment="1">
      <alignment horizontal="left"/>
    </xf>
    <xf numFmtId="43" fontId="3" fillId="0" borderId="0" xfId="1" applyFont="1" applyFill="1"/>
    <xf numFmtId="43" fontId="3" fillId="0" borderId="0" xfId="1" applyFont="1" applyFill="1" applyBorder="1"/>
    <xf numFmtId="3" fontId="3" fillId="0" borderId="0" xfId="0" applyNumberFormat="1" applyFont="1" applyAlignment="1">
      <alignment horizontal="left"/>
    </xf>
    <xf numFmtId="43" fontId="3" fillId="0" borderId="5" xfId="1" applyFont="1" applyFill="1" applyBorder="1"/>
    <xf numFmtId="0" fontId="4" fillId="0" borderId="0" xfId="0" applyFont="1" applyAlignment="1">
      <alignment horizontal="left"/>
    </xf>
    <xf numFmtId="0" fontId="3" fillId="0" borderId="1" xfId="0" applyFont="1" applyBorder="1" applyAlignment="1">
      <alignment horizontal="center"/>
    </xf>
    <xf numFmtId="0" fontId="3" fillId="0" borderId="0" xfId="0" applyFont="1" applyAlignment="1">
      <alignment horizontal="center"/>
    </xf>
    <xf numFmtId="0" fontId="4" fillId="0" borderId="0" xfId="0" applyFont="1" applyAlignment="1">
      <alignment horizontal="right"/>
    </xf>
    <xf numFmtId="43" fontId="4" fillId="0" borderId="2" xfId="1" applyFont="1" applyFill="1" applyBorder="1"/>
    <xf numFmtId="43" fontId="4" fillId="0" borderId="0" xfId="1" applyFont="1" applyBorder="1"/>
    <xf numFmtId="43" fontId="6" fillId="0" borderId="0" xfId="1" applyFont="1"/>
    <xf numFmtId="43" fontId="3" fillId="0" borderId="0" xfId="1" applyFont="1"/>
    <xf numFmtId="0" fontId="3" fillId="0" borderId="0" xfId="0" applyFont="1" applyAlignment="1">
      <alignment horizontal="right"/>
    </xf>
    <xf numFmtId="43" fontId="3" fillId="0" borderId="0" xfId="1" applyFont="1" applyAlignment="1">
      <alignment horizontal="right"/>
    </xf>
    <xf numFmtId="0" fontId="3" fillId="0" borderId="0" xfId="0" applyFont="1" applyAlignment="1">
      <alignment horizontal="left" indent="1"/>
    </xf>
    <xf numFmtId="0" fontId="3" fillId="0" borderId="9" xfId="0" applyFont="1" applyBorder="1" applyAlignment="1">
      <alignment horizontal="center" vertical="distributed"/>
    </xf>
    <xf numFmtId="0" fontId="3" fillId="0" borderId="7" xfId="0" applyFont="1" applyBorder="1" applyAlignment="1">
      <alignment vertical="distributed"/>
    </xf>
    <xf numFmtId="43" fontId="3" fillId="0" borderId="8" xfId="1" applyFont="1" applyFill="1" applyBorder="1"/>
    <xf numFmtId="43" fontId="3" fillId="0" borderId="6" xfId="1" applyFont="1" applyFill="1" applyBorder="1" applyAlignment="1">
      <alignment horizontal="left"/>
    </xf>
    <xf numFmtId="43" fontId="3" fillId="0" borderId="6" xfId="1" applyFont="1" applyFill="1" applyBorder="1"/>
    <xf numFmtId="43" fontId="3" fillId="0" borderId="0" xfId="0" applyNumberFormat="1" applyFont="1"/>
    <xf numFmtId="43" fontId="3" fillId="0" borderId="7" xfId="1" applyFont="1" applyFill="1" applyBorder="1"/>
    <xf numFmtId="43" fontId="3" fillId="0" borderId="2" xfId="1" applyFont="1" applyFill="1" applyBorder="1"/>
    <xf numFmtId="43" fontId="3" fillId="0" borderId="0" xfId="1" applyFont="1" applyAlignment="1">
      <alignment horizontal="center"/>
    </xf>
    <xf numFmtId="43" fontId="3" fillId="0" borderId="0" xfId="1" applyFont="1" applyFill="1" applyAlignment="1">
      <alignment horizontal="center"/>
    </xf>
    <xf numFmtId="0" fontId="4" fillId="0" borderId="0" xfId="0" applyFont="1" applyAlignment="1">
      <alignment horizontal="center" wrapText="1"/>
    </xf>
    <xf numFmtId="0" fontId="4" fillId="0" borderId="0" xfId="0" applyFont="1" applyAlignment="1">
      <alignment horizontal="left" vertical="center"/>
    </xf>
    <xf numFmtId="0" fontId="5" fillId="0" borderId="0" xfId="0" applyFont="1" applyAlignment="1">
      <alignment horizontal="center"/>
    </xf>
    <xf numFmtId="0" fontId="4" fillId="0" borderId="0" xfId="0" applyFont="1" applyAlignment="1">
      <alignment wrapText="1"/>
    </xf>
    <xf numFmtId="164" fontId="3" fillId="0" borderId="0" xfId="0" applyNumberFormat="1" applyFont="1" applyAlignment="1">
      <alignment horizontal="left"/>
    </xf>
    <xf numFmtId="44" fontId="3" fillId="0" borderId="0" xfId="2" applyFont="1" applyAlignment="1">
      <alignment horizontal="center"/>
    </xf>
    <xf numFmtId="0" fontId="9" fillId="0" borderId="0" xfId="0" applyFont="1" applyAlignment="1">
      <alignment horizontal="left"/>
    </xf>
    <xf numFmtId="44" fontId="4" fillId="0" borderId="2" xfId="2" applyFont="1" applyBorder="1"/>
    <xf numFmtId="43" fontId="4" fillId="0" borderId="0" xfId="1" applyFont="1" applyFill="1"/>
    <xf numFmtId="43" fontId="4" fillId="0" borderId="0" xfId="0" applyNumberFormat="1" applyFont="1"/>
    <xf numFmtId="44" fontId="3" fillId="0" borderId="0" xfId="2" applyFont="1" applyFill="1" applyBorder="1" applyAlignment="1">
      <alignment horizontal="center"/>
    </xf>
    <xf numFmtId="44" fontId="3" fillId="0" borderId="0" xfId="2" applyFont="1" applyFill="1" applyAlignment="1">
      <alignment horizontal="center"/>
    </xf>
    <xf numFmtId="44" fontId="3" fillId="0" borderId="0" xfId="2" applyFont="1" applyFill="1"/>
    <xf numFmtId="0" fontId="4" fillId="0" borderId="0" xfId="0" applyFont="1" applyAlignment="1">
      <alignment horizontal="center"/>
    </xf>
    <xf numFmtId="43" fontId="4" fillId="0" borderId="0" xfId="1" applyFont="1" applyAlignment="1">
      <alignment horizontal="center"/>
    </xf>
    <xf numFmtId="165" fontId="3" fillId="0" borderId="0" xfId="0" applyNumberFormat="1" applyFont="1" applyAlignment="1">
      <alignment horizontal="left"/>
    </xf>
    <xf numFmtId="165" fontId="9" fillId="0" borderId="0" xfId="0" applyNumberFormat="1" applyFont="1" applyAlignment="1">
      <alignment horizontal="left"/>
    </xf>
    <xf numFmtId="44" fontId="4" fillId="0" borderId="3" xfId="2" applyFont="1" applyFill="1" applyBorder="1"/>
    <xf numFmtId="165" fontId="4" fillId="0" borderId="0" xfId="0" applyNumberFormat="1" applyFont="1" applyAlignment="1">
      <alignment horizontal="left"/>
    </xf>
    <xf numFmtId="44" fontId="4" fillId="0" borderId="3" xfId="2" applyFont="1" applyBorder="1"/>
    <xf numFmtId="43" fontId="4" fillId="0" borderId="0" xfId="0" applyNumberFormat="1" applyFont="1" applyAlignment="1">
      <alignment horizontal="center"/>
    </xf>
    <xf numFmtId="43" fontId="4" fillId="0" borderId="2" xfId="1" applyFont="1" applyBorder="1"/>
    <xf numFmtId="43" fontId="4" fillId="0" borderId="0" xfId="1" applyFont="1"/>
    <xf numFmtId="43" fontId="4" fillId="0" borderId="2" xfId="1" applyFont="1" applyBorder="1" applyAlignment="1">
      <alignment horizontal="center"/>
    </xf>
    <xf numFmtId="1" fontId="3" fillId="0" borderId="0" xfId="0" applyNumberFormat="1" applyFont="1"/>
    <xf numFmtId="44" fontId="3" fillId="0" borderId="0" xfId="2" applyFont="1"/>
    <xf numFmtId="0" fontId="3" fillId="0" borderId="0" xfId="0" applyFont="1" applyAlignment="1">
      <alignment horizontal="left" wrapText="1"/>
    </xf>
    <xf numFmtId="1" fontId="4" fillId="0" borderId="0" xfId="0" applyNumberFormat="1" applyFont="1" applyAlignment="1">
      <alignment horizontal="left" wrapText="1"/>
    </xf>
    <xf numFmtId="43" fontId="3" fillId="0" borderId="0" xfId="1" applyFont="1" applyBorder="1"/>
    <xf numFmtId="44" fontId="4" fillId="0" borderId="10" xfId="2" applyFont="1" applyFill="1" applyBorder="1"/>
    <xf numFmtId="44" fontId="4" fillId="0" borderId="2" xfId="2" applyFont="1" applyFill="1" applyBorder="1"/>
    <xf numFmtId="1" fontId="3" fillId="0" borderId="0" xfId="0" applyNumberFormat="1" applyFont="1" applyAlignment="1">
      <alignment horizontal="center"/>
    </xf>
    <xf numFmtId="0" fontId="5" fillId="0" borderId="0" xfId="0" applyFont="1" applyAlignment="1">
      <alignment horizontal="center" vertical="top"/>
    </xf>
    <xf numFmtId="43" fontId="7" fillId="0" borderId="0" xfId="1" applyFont="1" applyFill="1" applyBorder="1" applyAlignment="1">
      <alignment horizontal="center"/>
    </xf>
    <xf numFmtId="43" fontId="3" fillId="0" borderId="0" xfId="1" applyFont="1" applyFill="1" applyBorder="1" applyAlignment="1">
      <alignment horizontal="center"/>
    </xf>
    <xf numFmtId="43" fontId="7" fillId="0" borderId="0" xfId="1" applyFont="1" applyFill="1" applyBorder="1" applyAlignment="1">
      <alignment horizontal="center" wrapText="1"/>
    </xf>
    <xf numFmtId="1" fontId="9" fillId="0" borderId="0" xfId="0" applyNumberFormat="1" applyFont="1" applyAlignment="1">
      <alignment vertical="top" wrapText="1"/>
    </xf>
    <xf numFmtId="0" fontId="9" fillId="0" borderId="0" xfId="0" applyFont="1" applyAlignment="1">
      <alignment horizontal="center"/>
    </xf>
    <xf numFmtId="0" fontId="3" fillId="0" borderId="0" xfId="0" applyFont="1" applyAlignment="1">
      <alignment vertical="top" wrapText="1"/>
    </xf>
    <xf numFmtId="0" fontId="3" fillId="0" borderId="0" xfId="0" applyFont="1" applyAlignment="1">
      <alignment horizontal="center" vertical="top" wrapText="1"/>
    </xf>
    <xf numFmtId="0" fontId="3" fillId="0" borderId="0" xfId="0" applyFont="1" applyAlignment="1">
      <alignment vertical="top"/>
    </xf>
    <xf numFmtId="0" fontId="4" fillId="0" borderId="0" xfId="0" applyFont="1" applyAlignment="1">
      <alignment vertical="top"/>
    </xf>
    <xf numFmtId="1" fontId="4" fillId="0" borderId="0" xfId="0" applyNumberFormat="1" applyFont="1"/>
    <xf numFmtId="43" fontId="3" fillId="0" borderId="2" xfId="1" applyFont="1" applyFill="1" applyBorder="1" applyAlignment="1">
      <alignment horizontal="left"/>
    </xf>
    <xf numFmtId="43" fontId="3" fillId="0" borderId="0" xfId="1" applyFont="1" applyFill="1" applyBorder="1" applyAlignment="1">
      <alignment horizontal="left"/>
    </xf>
    <xf numFmtId="43" fontId="4" fillId="0" borderId="2" xfId="0" applyNumberFormat="1" applyFont="1" applyBorder="1" applyAlignment="1">
      <alignment horizontal="left"/>
    </xf>
    <xf numFmtId="43" fontId="4" fillId="0" borderId="2" xfId="1" applyFont="1" applyFill="1" applyBorder="1" applyAlignment="1">
      <alignment horizontal="left"/>
    </xf>
    <xf numFmtId="44" fontId="4" fillId="0" borderId="2" xfId="2" applyFont="1" applyFill="1" applyBorder="1" applyAlignment="1">
      <alignment horizontal="left"/>
    </xf>
    <xf numFmtId="1" fontId="4" fillId="0" borderId="0" xfId="1" applyNumberFormat="1" applyFont="1" applyFill="1" applyBorder="1" applyAlignment="1">
      <alignment horizontal="left" vertical="center"/>
    </xf>
    <xf numFmtId="43" fontId="3" fillId="0" borderId="0" xfId="1" applyFont="1" applyFill="1" applyAlignment="1"/>
    <xf numFmtId="43" fontId="3" fillId="0" borderId="0" xfId="1" applyFont="1" applyAlignment="1"/>
    <xf numFmtId="0" fontId="3" fillId="0" borderId="0" xfId="0" applyFont="1" applyAlignment="1">
      <alignment horizontal="center" wrapText="1"/>
    </xf>
    <xf numFmtId="44" fontId="4" fillId="0" borderId="2" xfId="2" applyFont="1" applyFill="1" applyBorder="1" applyAlignment="1">
      <alignment horizontal="center"/>
    </xf>
    <xf numFmtId="43" fontId="4" fillId="0" borderId="4" xfId="0" applyNumberFormat="1" applyFont="1" applyBorder="1" applyAlignment="1">
      <alignment horizontal="left"/>
    </xf>
    <xf numFmtId="0" fontId="5" fillId="0" borderId="0" xfId="0" applyFont="1" applyAlignment="1">
      <alignment horizontal="center" vertical="top" wrapText="1"/>
    </xf>
    <xf numFmtId="43" fontId="3" fillId="0" borderId="0" xfId="1" applyFont="1" applyFill="1" applyBorder="1" applyAlignment="1">
      <alignment horizontal="left" wrapText="1"/>
    </xf>
    <xf numFmtId="0" fontId="4" fillId="0" borderId="0" xfId="0" applyFont="1" applyAlignment="1">
      <alignment horizontal="left" wrapText="1"/>
    </xf>
    <xf numFmtId="1" fontId="3" fillId="0" borderId="0" xfId="0" applyNumberFormat="1" applyFont="1" applyAlignment="1">
      <alignment horizontal="left" wrapText="1"/>
    </xf>
    <xf numFmtId="0" fontId="4" fillId="0" borderId="0" xfId="0" applyFont="1" applyAlignment="1">
      <alignment vertical="top" wrapText="1"/>
    </xf>
    <xf numFmtId="49" fontId="10" fillId="0" borderId="0" xfId="0" applyNumberFormat="1" applyFont="1"/>
    <xf numFmtId="165" fontId="3" fillId="0" borderId="0" xfId="0" applyNumberFormat="1" applyFont="1" applyAlignment="1">
      <alignment horizontal="center"/>
    </xf>
    <xf numFmtId="44" fontId="3" fillId="0" borderId="2" xfId="2" applyFont="1" applyFill="1" applyBorder="1" applyAlignment="1">
      <alignment horizontal="center"/>
    </xf>
    <xf numFmtId="0" fontId="3" fillId="0" borderId="0" xfId="0" applyFont="1" applyAlignment="1">
      <alignment horizontal="left" vertical="center"/>
    </xf>
    <xf numFmtId="165" fontId="4" fillId="0" borderId="0" xfId="0" applyNumberFormat="1" applyFont="1" applyAlignment="1">
      <alignment horizontal="left" vertical="center"/>
    </xf>
    <xf numFmtId="43" fontId="4" fillId="0" borderId="4" xfId="1" applyFont="1" applyBorder="1"/>
    <xf numFmtId="0" fontId="3" fillId="0" borderId="0" xfId="0" applyFont="1" applyAlignment="1">
      <alignment horizontal="center" vertical="center"/>
    </xf>
    <xf numFmtId="44" fontId="4" fillId="0" borderId="0" xfId="0" applyNumberFormat="1" applyFont="1"/>
    <xf numFmtId="44" fontId="3" fillId="0" borderId="0" xfId="0" applyNumberFormat="1" applyFont="1" applyAlignment="1">
      <alignment horizontal="left"/>
    </xf>
    <xf numFmtId="43" fontId="4" fillId="0" borderId="0" xfId="1" applyFont="1" applyAlignment="1">
      <alignment horizontal="left"/>
    </xf>
    <xf numFmtId="43" fontId="3" fillId="0" borderId="0" xfId="1" applyFont="1" applyAlignment="1">
      <alignment horizontal="left"/>
    </xf>
    <xf numFmtId="0" fontId="3" fillId="0" borderId="0" xfId="0" applyFont="1" applyAlignment="1">
      <alignment vertical="center"/>
    </xf>
    <xf numFmtId="0" fontId="3" fillId="0" borderId="0" xfId="0" applyFont="1" applyAlignment="1">
      <alignment horizontal="center" vertical="center" wrapText="1"/>
    </xf>
    <xf numFmtId="43" fontId="3" fillId="0" borderId="0" xfId="1" applyFont="1" applyAlignment="1">
      <alignment horizontal="left" vertical="center"/>
    </xf>
    <xf numFmtId="0" fontId="8" fillId="0" borderId="0" xfId="0" applyFont="1"/>
    <xf numFmtId="0" fontId="9" fillId="0" borderId="0" xfId="0" applyFont="1"/>
    <xf numFmtId="43" fontId="4" fillId="0" borderId="0" xfId="1" applyFont="1" applyFill="1" applyBorder="1"/>
    <xf numFmtId="43" fontId="4" fillId="0" borderId="0" xfId="1" applyFont="1" applyFill="1" applyBorder="1" applyAlignment="1">
      <alignment horizontal="left"/>
    </xf>
    <xf numFmtId="43" fontId="8" fillId="0" borderId="0" xfId="1" applyFont="1" applyFill="1" applyBorder="1" applyAlignment="1">
      <alignment horizontal="center"/>
    </xf>
    <xf numFmtId="43" fontId="4" fillId="0" borderId="0" xfId="1" applyFont="1" applyFill="1" applyBorder="1" applyAlignment="1">
      <alignment horizontal="center"/>
    </xf>
    <xf numFmtId="0" fontId="9" fillId="0" borderId="0" xfId="0" applyFont="1" applyAlignment="1">
      <alignment vertical="top"/>
    </xf>
    <xf numFmtId="0" fontId="3" fillId="0" borderId="0" xfId="1" applyNumberFormat="1" applyFont="1"/>
    <xf numFmtId="0" fontId="3" fillId="0" borderId="0" xfId="1" applyNumberFormat="1" applyFont="1" applyFill="1" applyAlignment="1">
      <alignment horizontal="center"/>
    </xf>
    <xf numFmtId="0" fontId="3" fillId="0" borderId="0" xfId="1" applyNumberFormat="1" applyFont="1" applyAlignment="1">
      <alignment horizontal="center"/>
    </xf>
    <xf numFmtId="0" fontId="3" fillId="0" borderId="0" xfId="1" applyNumberFormat="1" applyFont="1" applyFill="1" applyBorder="1" applyAlignment="1">
      <alignment horizontal="center"/>
    </xf>
    <xf numFmtId="0" fontId="3" fillId="0" borderId="1" xfId="2" applyNumberFormat="1" applyFont="1" applyBorder="1" applyAlignment="1">
      <alignment horizontal="center"/>
    </xf>
    <xf numFmtId="0" fontId="3" fillId="0" borderId="1" xfId="1" applyNumberFormat="1" applyFont="1" applyBorder="1" applyAlignment="1">
      <alignment horizontal="center"/>
    </xf>
    <xf numFmtId="0" fontId="4" fillId="0" borderId="1" xfId="1" applyNumberFormat="1" applyFont="1" applyBorder="1" applyAlignment="1">
      <alignment horizontal="center"/>
    </xf>
    <xf numFmtId="0" fontId="3" fillId="0" borderId="4" xfId="1" applyNumberFormat="1" applyFont="1" applyBorder="1" applyAlignment="1">
      <alignment horizontal="center"/>
    </xf>
    <xf numFmtId="0" fontId="7" fillId="0" borderId="0" xfId="1" applyNumberFormat="1" applyFont="1" applyFill="1" applyBorder="1" applyAlignment="1">
      <alignment horizontal="center"/>
    </xf>
    <xf numFmtId="0" fontId="11" fillId="0" borderId="1" xfId="1" applyNumberFormat="1" applyFont="1" applyFill="1" applyBorder="1" applyAlignment="1">
      <alignment horizontal="center"/>
    </xf>
    <xf numFmtId="0" fontId="3" fillId="0" borderId="1" xfId="1" applyNumberFormat="1" applyFont="1" applyFill="1" applyBorder="1" applyAlignment="1">
      <alignment horizontal="center"/>
    </xf>
    <xf numFmtId="0" fontId="4" fillId="0" borderId="0" xfId="2" applyNumberFormat="1" applyFont="1" applyAlignment="1">
      <alignment horizontal="center"/>
    </xf>
    <xf numFmtId="0" fontId="3" fillId="0" borderId="0" xfId="1" applyNumberFormat="1" applyFont="1" applyFill="1" applyAlignment="1">
      <alignment horizontal="center" vertical="center"/>
    </xf>
    <xf numFmtId="0" fontId="3" fillId="0" borderId="0" xfId="2" applyNumberFormat="1" applyFont="1" applyFill="1" applyAlignment="1">
      <alignment horizontal="center"/>
    </xf>
    <xf numFmtId="0" fontId="8" fillId="0" borderId="0" xfId="0" applyFont="1" applyAlignment="1">
      <alignment horizontal="center" wrapText="1"/>
    </xf>
    <xf numFmtId="0" fontId="3" fillId="0" borderId="1" xfId="2" applyNumberFormat="1" applyFont="1" applyFill="1" applyBorder="1" applyAlignment="1">
      <alignment horizontal="center"/>
    </xf>
    <xf numFmtId="0" fontId="4" fillId="0" borderId="0" xfId="1" applyNumberFormat="1" applyFont="1" applyFill="1" applyBorder="1" applyAlignment="1">
      <alignment horizontal="center"/>
    </xf>
    <xf numFmtId="0" fontId="3" fillId="0" borderId="1" xfId="0" applyFont="1" applyBorder="1"/>
    <xf numFmtId="0" fontId="3" fillId="0" borderId="0" xfId="0" applyFont="1" applyAlignment="1">
      <alignment horizontal="left" vertical="top" wrapText="1"/>
    </xf>
    <xf numFmtId="0" fontId="4" fillId="0" borderId="0" xfId="0" applyFont="1" applyAlignment="1">
      <alignment horizontal="center"/>
    </xf>
    <xf numFmtId="0" fontId="5" fillId="0" borderId="0" xfId="0" applyFont="1" applyAlignment="1">
      <alignment horizontal="center"/>
    </xf>
    <xf numFmtId="49" fontId="5" fillId="0" borderId="0" xfId="0" applyNumberFormat="1" applyFont="1" applyAlignment="1">
      <alignment horizontal="center"/>
    </xf>
    <xf numFmtId="0" fontId="5" fillId="0" borderId="0" xfId="0" applyFont="1" applyAlignment="1">
      <alignment horizontal="center" vertical="top"/>
    </xf>
  </cellXfs>
  <cellStyles count="3">
    <cellStyle name="Comma" xfId="1" builtinId="3"/>
    <cellStyle name="Currency" xfId="2" builtinId="4"/>
    <cellStyle name="Normal" xfId="0" builtinId="0"/>
  </cellStyles>
  <dxfs count="95">
    <dxf>
      <font>
        <b val="0"/>
        <i val="0"/>
        <strike val="0"/>
        <condense val="0"/>
        <extend val="0"/>
        <outline val="0"/>
        <shadow val="0"/>
        <u val="none"/>
        <vertAlign val="baseline"/>
        <sz val="11"/>
        <color auto="1"/>
        <name val="Arial"/>
        <family val="2"/>
        <scheme val="none"/>
      </font>
      <numFmt numFmtId="35" formatCode="_(* #,##0.00_);_(* \(#,##0.00\);_(* &quot;-&quot;??_);_(@_)"/>
    </dxf>
    <dxf>
      <font>
        <b val="0"/>
        <i val="0"/>
        <strike val="0"/>
        <condense val="0"/>
        <extend val="0"/>
        <outline val="0"/>
        <shadow val="0"/>
        <u val="none"/>
        <vertAlign val="baseline"/>
        <sz val="11"/>
        <color auto="1"/>
        <name val="Arial"/>
        <family val="2"/>
        <scheme val="none"/>
      </font>
      <numFmt numFmtId="0" formatCode="General"/>
      <alignment horizontal="center" vertical="bottom" textRotation="0" wrapText="0" indent="0" justifyLastLine="0" shrinkToFit="0" readingOrder="0"/>
    </dxf>
    <dxf>
      <font>
        <b val="0"/>
        <i val="0"/>
        <strike val="0"/>
        <condense val="0"/>
        <extend val="0"/>
        <outline val="0"/>
        <shadow val="0"/>
        <u val="none"/>
        <vertAlign val="baseline"/>
        <sz val="11"/>
        <color auto="1"/>
        <name val="Arial"/>
        <family val="2"/>
        <scheme val="none"/>
      </font>
      <numFmt numFmtId="35" formatCode="_(* #,##0.00_);_(* \(#,##0.00\);_(* &quot;-&quot;??_);_(@_)"/>
      <fill>
        <patternFill patternType="none">
          <fgColor indexed="64"/>
          <bgColor indexed="65"/>
        </patternFill>
      </fill>
    </dxf>
    <dxf>
      <font>
        <b val="0"/>
        <i val="0"/>
        <strike val="0"/>
        <condense val="0"/>
        <extend val="0"/>
        <outline val="0"/>
        <shadow val="0"/>
        <u val="none"/>
        <vertAlign val="baseline"/>
        <sz val="11"/>
        <color auto="1"/>
        <name val="Arial"/>
        <family val="2"/>
        <scheme val="none"/>
      </font>
      <numFmt numFmtId="0" formatCode="General"/>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1"/>
        <color auto="1"/>
        <name val="Arial"/>
        <family val="2"/>
        <scheme val="none"/>
      </font>
      <numFmt numFmtId="35" formatCode="_(* #,##0.00_);_(* \(#,##0.00\);_(* &quot;-&quot;??_);_(@_)"/>
      <fill>
        <patternFill patternType="none">
          <fgColor indexed="64"/>
          <bgColor indexed="65"/>
        </patternFill>
      </fill>
    </dxf>
    <dxf>
      <font>
        <b val="0"/>
        <i val="0"/>
        <strike val="0"/>
        <condense val="0"/>
        <extend val="0"/>
        <outline val="0"/>
        <shadow val="0"/>
        <u val="none"/>
        <vertAlign val="baseline"/>
        <sz val="11"/>
        <color auto="1"/>
        <name val="Arial"/>
        <family val="2"/>
        <scheme val="none"/>
      </font>
      <numFmt numFmtId="0" formatCode="General"/>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1"/>
        <color auto="1"/>
        <name val="Arial"/>
        <family val="2"/>
        <scheme val="none"/>
      </font>
      <numFmt numFmtId="35" formatCode="_(* #,##0.00_);_(* \(#,##0.00\);_(* &quot;-&quot;??_);_(@_)"/>
      <fill>
        <patternFill patternType="none">
          <fgColor indexed="64"/>
          <bgColor indexed="65"/>
        </patternFill>
      </fill>
    </dxf>
    <dxf>
      <font>
        <strike val="0"/>
        <outline val="0"/>
        <shadow val="0"/>
        <u val="none"/>
        <vertAlign val="baseline"/>
        <sz val="11"/>
        <name val="Arial"/>
        <family val="2"/>
        <scheme val="none"/>
      </font>
      <numFmt numFmtId="0" formatCode="General"/>
      <alignment horizontal="center" vertical="bottom" textRotation="0" wrapText="0" indent="0" justifyLastLine="0" shrinkToFit="0" readingOrder="0"/>
    </dxf>
    <dxf>
      <font>
        <b val="0"/>
        <i val="0"/>
        <strike val="0"/>
        <condense val="0"/>
        <extend val="0"/>
        <outline val="0"/>
        <shadow val="0"/>
        <u val="none"/>
        <vertAlign val="baseline"/>
        <sz val="11"/>
        <color auto="1"/>
        <name val="Arial"/>
        <family val="2"/>
        <scheme val="none"/>
      </font>
      <fill>
        <patternFill patternType="none">
          <fgColor indexed="64"/>
          <bgColor indexed="65"/>
        </patternFill>
      </fill>
      <alignment horizontal="left" vertical="bottom" textRotation="0" wrapText="0" indent="0" justifyLastLine="0" shrinkToFit="0" readingOrder="0"/>
    </dxf>
    <dxf>
      <font>
        <b val="0"/>
        <i val="0"/>
        <strike val="0"/>
        <condense val="0"/>
        <extend val="0"/>
        <outline val="0"/>
        <shadow val="0"/>
        <u val="none"/>
        <vertAlign val="baseline"/>
        <sz val="11"/>
        <color auto="1"/>
        <name val="Arial"/>
        <family val="2"/>
        <scheme val="none"/>
      </font>
      <fill>
        <patternFill patternType="none">
          <fgColor indexed="64"/>
          <bgColor indexed="65"/>
        </patternFill>
      </fill>
      <alignment horizontal="left" vertical="bottom" textRotation="0" wrapText="0" indent="0" justifyLastLine="0" shrinkToFit="0" readingOrder="0"/>
    </dxf>
    <dxf>
      <font>
        <b val="0"/>
        <i val="0"/>
        <strike val="0"/>
        <condense val="0"/>
        <extend val="0"/>
        <outline val="0"/>
        <shadow val="0"/>
        <u val="none"/>
        <vertAlign val="baseline"/>
        <sz val="11"/>
        <color auto="1"/>
        <name val="Arial"/>
        <family val="2"/>
        <scheme val="none"/>
      </font>
      <alignment horizontal="left" vertical="bottom" textRotation="0" wrapText="1" indent="0" justifyLastLine="0" shrinkToFit="0" readingOrder="0"/>
    </dxf>
    <dxf>
      <font>
        <b val="0"/>
        <i val="0"/>
        <strike val="0"/>
        <condense val="0"/>
        <extend val="0"/>
        <outline val="0"/>
        <shadow val="0"/>
        <u val="none"/>
        <vertAlign val="baseline"/>
        <sz val="11"/>
        <color auto="1"/>
        <name val="Arial"/>
        <family val="2"/>
        <scheme val="none"/>
      </font>
      <alignment horizontal="center" vertical="bottom" textRotation="0" wrapText="0" indent="0" justifyLastLine="0" shrinkToFit="0" readingOrder="0"/>
    </dxf>
    <dxf>
      <font>
        <b val="0"/>
        <i val="0"/>
        <strike val="0"/>
        <condense val="0"/>
        <extend val="0"/>
        <outline val="0"/>
        <shadow val="0"/>
        <u val="none"/>
        <vertAlign val="baseline"/>
        <sz val="11"/>
        <color auto="1"/>
        <name val="Arial"/>
        <family val="2"/>
        <scheme val="none"/>
      </font>
      <numFmt numFmtId="1" formatCode="0"/>
    </dxf>
    <dxf>
      <font>
        <b val="0"/>
        <i val="0"/>
        <strike val="0"/>
        <condense val="0"/>
        <extend val="0"/>
        <outline val="0"/>
        <shadow val="0"/>
        <u val="none"/>
        <vertAlign val="baseline"/>
        <sz val="11"/>
        <color auto="1"/>
        <name val="Arial"/>
        <family val="2"/>
        <scheme val="none"/>
      </font>
      <numFmt numFmtId="35" formatCode="_(* #,##0.00_);_(* \(#,##0.00\);_(* &quot;-&quot;??_);_(@_)"/>
      <fill>
        <patternFill patternType="none">
          <fgColor indexed="64"/>
          <bgColor indexed="65"/>
        </patternFill>
      </fill>
    </dxf>
    <dxf>
      <border outline="0">
        <bottom style="thin">
          <color indexed="64"/>
        </bottom>
      </border>
    </dxf>
    <dxf>
      <font>
        <b/>
        <i val="0"/>
        <strike val="0"/>
        <condense val="0"/>
        <extend val="0"/>
        <outline val="0"/>
        <shadow val="0"/>
        <u val="none"/>
        <vertAlign val="baseline"/>
        <sz val="11"/>
        <color theme="1"/>
        <name val="Arial"/>
        <family val="2"/>
        <scheme val="none"/>
      </font>
      <numFmt numFmtId="35" formatCode="_(* #,##0.00_);_(* \(#,##0.00\);_(* &quot;-&quot;??_);_(@_)"/>
      <fill>
        <patternFill patternType="none">
          <fgColor indexed="64"/>
          <bgColor auto="1"/>
        </patternFill>
      </fill>
      <alignment horizontal="center" vertical="bottom" textRotation="0" wrapText="0" indent="0" justifyLastLine="0" shrinkToFit="0" readingOrder="0"/>
      <border diagonalUp="0" diagonalDown="0" outline="0">
        <left style="thin">
          <color indexed="64"/>
        </left>
        <right style="thin">
          <color indexed="64"/>
        </right>
        <top/>
        <bottom/>
      </border>
    </dxf>
    <dxf>
      <font>
        <strike val="0"/>
        <outline val="0"/>
        <shadow val="0"/>
        <u val="none"/>
        <vertAlign val="baseline"/>
        <sz val="11"/>
        <name val="Arial"/>
        <scheme val="none"/>
      </font>
    </dxf>
    <dxf>
      <font>
        <strike val="0"/>
        <outline val="0"/>
        <shadow val="0"/>
        <u val="none"/>
        <vertAlign val="baseline"/>
        <sz val="11"/>
        <name val="Arial"/>
        <scheme val="none"/>
      </font>
    </dxf>
    <dxf>
      <font>
        <strike val="0"/>
        <outline val="0"/>
        <shadow val="0"/>
        <u val="none"/>
        <vertAlign val="baseline"/>
        <sz val="11"/>
        <name val="Arial"/>
        <scheme val="none"/>
      </font>
    </dxf>
    <dxf>
      <font>
        <strike val="0"/>
        <outline val="0"/>
        <shadow val="0"/>
        <u val="none"/>
        <vertAlign val="baseline"/>
        <sz val="11"/>
        <name val="Arial"/>
        <scheme val="none"/>
      </font>
      <numFmt numFmtId="0" formatCode="General"/>
      <alignment horizontal="center" textRotation="0" indent="0" justifyLastLine="0" shrinkToFit="0" readingOrder="0"/>
    </dxf>
    <dxf>
      <font>
        <strike val="0"/>
        <outline val="0"/>
        <shadow val="0"/>
        <u val="none"/>
        <vertAlign val="baseline"/>
        <sz val="11"/>
        <name val="Arial"/>
        <scheme val="none"/>
      </font>
    </dxf>
    <dxf>
      <font>
        <strike val="0"/>
        <outline val="0"/>
        <shadow val="0"/>
        <u val="none"/>
        <vertAlign val="baseline"/>
        <sz val="11"/>
        <name val="Arial"/>
        <scheme val="none"/>
      </font>
      <alignment horizontal="center" textRotation="0" indent="0" justifyLastLine="0" shrinkToFit="0" readingOrder="0"/>
    </dxf>
    <dxf>
      <font>
        <b val="0"/>
        <i val="0"/>
        <strike val="0"/>
        <condense val="0"/>
        <extend val="0"/>
        <outline val="0"/>
        <shadow val="0"/>
        <u val="none"/>
        <vertAlign val="baseline"/>
        <sz val="11"/>
        <color auto="1"/>
        <name val="Arial"/>
        <family val="2"/>
        <scheme val="none"/>
      </font>
      <alignment horizontal="left" vertical="bottom" textRotation="0" wrapText="0" indent="0" justifyLastLine="0" shrinkToFit="0" readingOrder="0"/>
    </dxf>
    <dxf>
      <font>
        <b val="0"/>
        <i val="0"/>
        <strike val="0"/>
        <condense val="0"/>
        <extend val="0"/>
        <outline val="0"/>
        <shadow val="0"/>
        <u val="none"/>
        <vertAlign val="baseline"/>
        <sz val="11"/>
        <color auto="1"/>
        <name val="Arial"/>
        <family val="2"/>
        <scheme val="none"/>
      </font>
      <alignment horizontal="left" vertical="bottom" textRotation="0" wrapText="0" indent="0" justifyLastLine="0" shrinkToFit="0" readingOrder="0"/>
    </dxf>
    <dxf>
      <font>
        <strike val="0"/>
        <outline val="0"/>
        <shadow val="0"/>
        <u val="none"/>
        <vertAlign val="baseline"/>
        <sz val="11"/>
        <name val="Arial"/>
        <scheme val="none"/>
      </font>
      <alignment vertical="bottom" textRotation="0" wrapText="1" indent="0" justifyLastLine="0" shrinkToFit="0" readingOrder="0"/>
    </dxf>
    <dxf>
      <font>
        <strike val="0"/>
        <outline val="0"/>
        <shadow val="0"/>
        <u val="none"/>
        <vertAlign val="baseline"/>
        <sz val="11"/>
        <name val="Arial"/>
        <scheme val="none"/>
      </font>
      <alignment horizontal="center" vertical="bottom" textRotation="0" wrapText="0" indent="0" justifyLastLine="0" shrinkToFit="0" readingOrder="0"/>
    </dxf>
    <dxf>
      <font>
        <strike val="0"/>
        <outline val="0"/>
        <shadow val="0"/>
        <u val="none"/>
        <vertAlign val="baseline"/>
        <sz val="11"/>
        <name val="Arial"/>
        <scheme val="none"/>
      </font>
      <alignment horizontal="left" vertical="bottom" textRotation="0" wrapText="0" indent="0" justifyLastLine="0" shrinkToFit="0" readingOrder="0"/>
    </dxf>
    <dxf>
      <font>
        <strike val="0"/>
        <outline val="0"/>
        <shadow val="0"/>
        <u val="none"/>
        <vertAlign val="baseline"/>
        <sz val="11"/>
        <name val="Arial"/>
        <scheme val="none"/>
      </font>
    </dxf>
    <dxf>
      <font>
        <b/>
        <i val="0"/>
        <strike val="0"/>
        <condense val="0"/>
        <extend val="0"/>
        <outline val="0"/>
        <shadow val="0"/>
        <u val="none"/>
        <vertAlign val="baseline"/>
        <sz val="11"/>
        <color auto="1"/>
        <name val="Arial"/>
        <scheme val="none"/>
      </font>
      <fill>
        <patternFill patternType="none">
          <fgColor indexed="64"/>
          <bgColor auto="1"/>
        </patternFill>
      </fill>
      <alignment horizontal="center"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1"/>
        <color auto="1"/>
        <name val="Arial"/>
        <scheme val="none"/>
      </font>
      <numFmt numFmtId="0" formatCode="General"/>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center" vertical="bottom" textRotation="0" wrapText="0" indent="0" justifyLastLine="0" shrinkToFit="0" readingOrder="0"/>
    </dxf>
    <dxf>
      <font>
        <strike val="0"/>
        <outline val="0"/>
        <shadow val="0"/>
        <u val="none"/>
        <vertAlign val="baseline"/>
        <sz val="11"/>
        <name val="Arial"/>
        <scheme val="none"/>
      </font>
      <numFmt numFmtId="0" formatCode="General"/>
      <fill>
        <patternFill patternType="none">
          <fgColor indexed="64"/>
          <bgColor indexed="65"/>
        </patternFill>
      </fill>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center" vertical="bottom" textRotation="0" wrapText="0" indent="0" justifyLastLine="0" shrinkToFit="0" readingOrder="0"/>
    </dxf>
    <dxf>
      <font>
        <strike val="0"/>
        <outline val="0"/>
        <shadow val="0"/>
        <u val="none"/>
        <vertAlign val="baseline"/>
        <sz val="11"/>
        <name val="Arial"/>
        <scheme val="none"/>
      </font>
      <numFmt numFmtId="0" formatCode="General"/>
      <fill>
        <patternFill patternType="none">
          <fgColor indexed="64"/>
          <bgColor indexed="65"/>
        </patternFill>
      </fill>
      <alignment horizontal="center" vertical="bottom" textRotation="0" wrapText="0" indent="0" justifyLastLine="0" shrinkToFit="0" readingOrder="0"/>
    </dxf>
    <dxf>
      <font>
        <strike val="0"/>
        <outline val="0"/>
        <shadow val="0"/>
        <u val="none"/>
        <vertAlign val="baseline"/>
        <sz val="11"/>
        <name val="Arial"/>
        <scheme val="none"/>
      </font>
      <fill>
        <patternFill patternType="none">
          <fgColor indexed="64"/>
          <bgColor indexed="65"/>
        </patternFill>
      </fill>
    </dxf>
    <dxf>
      <font>
        <strike val="0"/>
        <outline val="0"/>
        <shadow val="0"/>
        <u val="none"/>
        <vertAlign val="baseline"/>
        <sz val="11"/>
        <name val="Arial"/>
        <scheme val="none"/>
      </font>
      <numFmt numFmtId="0" formatCode="General"/>
      <fill>
        <patternFill patternType="none">
          <fgColor indexed="64"/>
          <bgColor indexed="65"/>
        </patternFill>
      </fill>
      <alignment horizontal="center" textRotation="0" indent="0" justifyLastLine="0" shrinkToFit="0" readingOrder="0"/>
    </dxf>
    <dxf>
      <font>
        <strike val="0"/>
        <outline val="0"/>
        <shadow val="0"/>
        <u val="none"/>
        <vertAlign val="baseline"/>
        <sz val="11"/>
        <name val="Arial"/>
        <scheme val="none"/>
      </font>
      <numFmt numFmtId="34" formatCode="_(&quot;$&quot;* #,##0.00_);_(&quot;$&quot;* \(#,##0.00\);_(&quot;$&quot;* &quot;-&quot;??_);_(@_)"/>
    </dxf>
    <dxf>
      <font>
        <strike val="0"/>
        <outline val="0"/>
        <shadow val="0"/>
        <u val="none"/>
        <vertAlign val="baseline"/>
        <sz val="11"/>
        <name val="Arial"/>
        <scheme val="none"/>
      </font>
      <numFmt numFmtId="34" formatCode="_(&quot;$&quot;* #,##0.00_);_(&quot;$&quot;* \(#,##0.00\);_(&quot;$&quot;* &quot;-&quot;??_);_(@_)"/>
    </dxf>
    <dxf>
      <font>
        <strike val="0"/>
        <outline val="0"/>
        <shadow val="0"/>
        <u val="none"/>
        <vertAlign val="baseline"/>
        <sz val="11"/>
        <name val="Arial"/>
        <scheme val="none"/>
      </font>
    </dxf>
    <dxf>
      <numFmt numFmtId="0" formatCode="General"/>
    </dxf>
    <dxf>
      <font>
        <strike val="0"/>
        <outline val="0"/>
        <shadow val="0"/>
        <u val="none"/>
        <vertAlign val="baseline"/>
        <sz val="11"/>
        <name val="Arial"/>
        <scheme val="none"/>
      </font>
    </dxf>
    <dxf>
      <border outline="0">
        <top style="medium">
          <color indexed="64"/>
        </top>
      </border>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center" vertical="bottom" textRotation="0" wrapText="0" indent="0" justifyLastLine="0" shrinkToFit="0" readingOrder="0"/>
    </dxf>
    <dxf>
      <font>
        <b/>
        <i val="0"/>
        <strike val="0"/>
        <condense val="0"/>
        <extend val="0"/>
        <outline val="0"/>
        <shadow val="0"/>
        <u val="none"/>
        <vertAlign val="baseline"/>
        <sz val="11"/>
        <color auto="1"/>
        <name val="Arial"/>
        <scheme val="none"/>
      </font>
      <fill>
        <patternFill patternType="none">
          <fgColor indexed="64"/>
          <bgColor auto="1"/>
        </patternFill>
      </fill>
      <border diagonalUp="0" diagonalDown="0" outline="0">
        <left style="medium">
          <color indexed="64"/>
        </left>
        <right style="medium">
          <color indexed="64"/>
        </right>
        <top/>
        <bottom/>
      </border>
    </dxf>
    <dxf>
      <font>
        <strike val="0"/>
        <outline val="0"/>
        <shadow val="0"/>
        <u val="none"/>
        <vertAlign val="baseline"/>
        <sz val="11"/>
        <name val="Arial"/>
        <scheme val="none"/>
      </font>
    </dxf>
    <dxf>
      <font>
        <b val="0"/>
        <i val="0"/>
        <strike val="0"/>
        <condense val="0"/>
        <extend val="0"/>
        <outline val="0"/>
        <shadow val="0"/>
        <u val="none"/>
        <vertAlign val="baseline"/>
        <sz val="11"/>
        <color auto="1"/>
        <name val="Arial"/>
        <scheme val="none"/>
      </font>
      <numFmt numFmtId="0" formatCode="General"/>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center" vertical="bottom" textRotation="0" wrapText="0" indent="0" justifyLastLine="0" shrinkToFit="0" readingOrder="0"/>
    </dxf>
    <dxf>
      <font>
        <strike val="0"/>
        <outline val="0"/>
        <shadow val="0"/>
        <u val="none"/>
        <vertAlign val="baseline"/>
        <sz val="11"/>
        <name val="Arial"/>
        <scheme val="none"/>
      </font>
      <numFmt numFmtId="0" formatCode="General"/>
      <fill>
        <patternFill patternType="none">
          <fgColor indexed="64"/>
          <bgColor indexed="65"/>
        </patternFill>
      </fill>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center" vertical="bottom" textRotation="0" wrapText="0" indent="0" justifyLastLine="0" shrinkToFit="0" readingOrder="0"/>
    </dxf>
    <dxf>
      <font>
        <strike val="0"/>
        <outline val="0"/>
        <shadow val="0"/>
        <u val="none"/>
        <vertAlign val="baseline"/>
        <sz val="11"/>
        <name val="Arial"/>
        <scheme val="none"/>
      </font>
      <numFmt numFmtId="0" formatCode="General"/>
      <fill>
        <patternFill patternType="none">
          <fgColor indexed="64"/>
          <bgColor indexed="65"/>
        </patternFill>
      </fill>
      <alignment horizontal="center" vertical="bottom" textRotation="0" wrapText="0" indent="0" justifyLastLine="0" shrinkToFit="0" readingOrder="0"/>
    </dxf>
    <dxf>
      <font>
        <strike val="0"/>
        <outline val="0"/>
        <shadow val="0"/>
        <u val="none"/>
        <vertAlign val="baseline"/>
        <sz val="11"/>
        <name val="Arial"/>
        <scheme val="none"/>
      </font>
      <fill>
        <patternFill patternType="none">
          <fgColor indexed="64"/>
          <bgColor indexed="65"/>
        </patternFill>
      </fill>
    </dxf>
    <dxf>
      <font>
        <strike val="0"/>
        <outline val="0"/>
        <shadow val="0"/>
        <u val="none"/>
        <vertAlign val="baseline"/>
        <sz val="11"/>
        <name val="Arial"/>
        <scheme val="none"/>
      </font>
      <numFmt numFmtId="0" formatCode="General"/>
      <fill>
        <patternFill patternType="none">
          <fgColor indexed="64"/>
          <bgColor indexed="65"/>
        </patternFill>
      </fill>
      <alignment horizontal="center" textRotation="0" indent="0" justifyLastLine="0" shrinkToFit="0" readingOrder="0"/>
    </dxf>
    <dxf>
      <font>
        <strike val="0"/>
        <outline val="0"/>
        <shadow val="0"/>
        <u val="none"/>
        <vertAlign val="baseline"/>
        <sz val="11"/>
        <name val="Arial"/>
        <scheme val="none"/>
      </font>
    </dxf>
    <dxf>
      <font>
        <strike val="0"/>
        <outline val="0"/>
        <shadow val="0"/>
        <u val="none"/>
        <vertAlign val="baseline"/>
        <sz val="11"/>
        <name val="Arial"/>
        <scheme val="none"/>
      </font>
    </dxf>
    <dxf>
      <font>
        <strike val="0"/>
        <outline val="0"/>
        <shadow val="0"/>
        <u val="none"/>
        <vertAlign val="baseline"/>
        <sz val="11"/>
        <name val="Arial"/>
        <scheme val="none"/>
      </font>
    </dxf>
    <dxf>
      <font>
        <b val="0"/>
        <i val="0"/>
        <strike val="0"/>
        <condense val="0"/>
        <extend val="0"/>
        <outline val="0"/>
        <shadow val="0"/>
        <u val="none"/>
        <vertAlign val="baseline"/>
        <sz val="11"/>
        <color auto="1"/>
        <name val="Arial"/>
        <family val="2"/>
        <scheme val="none"/>
      </font>
      <numFmt numFmtId="0" formatCode="General"/>
      <fill>
        <patternFill patternType="none">
          <fgColor indexed="64"/>
          <bgColor indexed="65"/>
        </patternFill>
      </fill>
      <alignment horizontal="left" vertical="bottom" textRotation="0" wrapText="0" indent="0" justifyLastLine="0" shrinkToFit="0" readingOrder="0"/>
    </dxf>
    <dxf>
      <font>
        <b val="0"/>
        <i val="0"/>
        <strike val="0"/>
        <condense val="0"/>
        <extend val="0"/>
        <outline val="0"/>
        <shadow val="0"/>
        <u val="none"/>
        <vertAlign val="baseline"/>
        <sz val="11"/>
        <color auto="1"/>
        <name val="Arial"/>
        <scheme val="none"/>
      </font>
      <numFmt numFmtId="165" formatCode="00\-000\-000\-\x\x\x"/>
      <fill>
        <patternFill patternType="none">
          <fgColor indexed="64"/>
          <bgColor indexed="65"/>
        </patternFill>
      </fill>
      <alignment horizontal="left" vertical="bottom" textRotation="0" wrapText="0" indent="0" justifyLastLine="0" shrinkToFit="0" readingOrder="0"/>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center" vertical="bottom" textRotation="0" wrapText="0" indent="0" justifyLastLine="0" shrinkToFit="0" readingOrder="0"/>
    </dxf>
    <dxf>
      <font>
        <b/>
        <i val="0"/>
        <strike val="0"/>
        <condense val="0"/>
        <extend val="0"/>
        <outline val="0"/>
        <shadow val="0"/>
        <u val="none"/>
        <vertAlign val="baseline"/>
        <sz val="11"/>
        <color auto="1"/>
        <name val="Arial"/>
        <scheme val="none"/>
      </font>
      <fill>
        <patternFill patternType="none">
          <fgColor indexed="64"/>
          <bgColor auto="1"/>
        </patternFill>
      </fill>
      <alignment horizontal="center" vertical="bottom"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Arial"/>
        <scheme val="none"/>
      </font>
      <fill>
        <patternFill patternType="none">
          <fgColor indexed="64"/>
          <bgColor indexed="65"/>
        </patternFill>
      </fill>
    </dxf>
    <dxf>
      <font>
        <strike val="0"/>
        <outline val="0"/>
        <shadow val="0"/>
        <u val="none"/>
        <vertAlign val="baseline"/>
        <sz val="11"/>
        <name val="Arial"/>
        <scheme val="none"/>
      </font>
    </dxf>
    <dxf>
      <font>
        <b val="0"/>
        <i val="0"/>
        <strike val="0"/>
        <condense val="0"/>
        <extend val="0"/>
        <outline val="0"/>
        <shadow val="0"/>
        <u val="none"/>
        <vertAlign val="baseline"/>
        <sz val="11"/>
        <color auto="1"/>
        <name val="Arial"/>
        <scheme val="none"/>
      </font>
      <fill>
        <patternFill patternType="none">
          <fgColor indexed="64"/>
          <bgColor indexed="65"/>
        </patternFill>
      </fill>
    </dxf>
    <dxf>
      <font>
        <strike val="0"/>
        <outline val="0"/>
        <shadow val="0"/>
        <u val="none"/>
        <vertAlign val="baseline"/>
        <sz val="11"/>
        <name val="Arial"/>
        <scheme val="none"/>
      </font>
    </dxf>
    <dxf>
      <font>
        <b val="0"/>
        <i val="0"/>
        <strike val="0"/>
        <condense val="0"/>
        <extend val="0"/>
        <outline val="0"/>
        <shadow val="0"/>
        <u val="none"/>
        <vertAlign val="baseline"/>
        <sz val="11"/>
        <color auto="1"/>
        <name val="Arial"/>
        <scheme val="none"/>
      </font>
      <fill>
        <patternFill patternType="none">
          <fgColor indexed="64"/>
          <bgColor indexed="65"/>
        </patternFill>
      </fill>
    </dxf>
    <dxf>
      <font>
        <strike val="0"/>
        <outline val="0"/>
        <shadow val="0"/>
        <u val="none"/>
        <vertAlign val="baseline"/>
        <sz val="11"/>
        <name val="Arial"/>
        <scheme val="none"/>
      </font>
    </dxf>
    <dxf>
      <font>
        <b val="0"/>
        <i val="0"/>
        <strike val="0"/>
        <condense val="0"/>
        <extend val="0"/>
        <outline val="0"/>
        <shadow val="0"/>
        <u val="none"/>
        <vertAlign val="baseline"/>
        <sz val="11"/>
        <color auto="1"/>
        <name val="Arial"/>
        <scheme val="none"/>
      </font>
    </dxf>
    <dxf>
      <font>
        <strike val="0"/>
        <outline val="0"/>
        <shadow val="0"/>
        <u val="none"/>
        <vertAlign val="baseline"/>
        <sz val="11"/>
        <name val="Arial"/>
        <scheme val="none"/>
      </font>
    </dxf>
    <dxf>
      <font>
        <strike val="0"/>
        <outline val="0"/>
        <shadow val="0"/>
        <u val="none"/>
        <vertAlign val="baseline"/>
        <sz val="11"/>
        <name val="Arial"/>
        <scheme val="none"/>
      </font>
    </dxf>
    <dxf>
      <font>
        <b val="0"/>
        <i val="0"/>
        <strike val="0"/>
        <condense val="0"/>
        <extend val="0"/>
        <outline val="0"/>
        <shadow val="0"/>
        <u val="none"/>
        <vertAlign val="baseline"/>
        <sz val="11"/>
        <color auto="1"/>
        <name val="Arial"/>
        <scheme val="none"/>
      </font>
      <fill>
        <patternFill patternType="none">
          <fgColor indexed="64"/>
          <bgColor indexed="65"/>
        </patternFill>
      </fill>
    </dxf>
    <dxf>
      <font>
        <b/>
        <i val="0"/>
        <strike val="0"/>
        <condense val="0"/>
        <extend val="0"/>
        <outline val="0"/>
        <shadow val="0"/>
        <u val="none"/>
        <vertAlign val="baseline"/>
        <sz val="11"/>
        <color auto="1"/>
        <name val="Arial"/>
        <scheme val="none"/>
      </font>
      <fill>
        <patternFill patternType="none">
          <fgColor indexed="64"/>
          <bgColor auto="1"/>
        </patternFill>
      </fill>
      <alignment horizontal="center"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Arial"/>
        <scheme val="none"/>
      </font>
      <fill>
        <patternFill patternType="none">
          <fgColor indexed="64"/>
          <bgColor indexed="65"/>
        </patternFill>
      </fill>
      <border diagonalUp="0" diagonalDown="0" outline="0">
        <left/>
        <right/>
        <top/>
        <bottom style="thin">
          <color indexed="64"/>
        </bottom>
      </border>
    </dxf>
    <dxf>
      <font>
        <b val="0"/>
        <i val="0"/>
        <strike val="0"/>
        <condense val="0"/>
        <extend val="0"/>
        <outline val="0"/>
        <shadow val="0"/>
        <u val="none"/>
        <vertAlign val="baseline"/>
        <sz val="11"/>
        <color auto="1"/>
        <name val="Arial"/>
        <scheme val="none"/>
      </font>
      <fill>
        <patternFill patternType="none">
          <fgColor indexed="64"/>
          <bgColor indexed="65"/>
        </patternFill>
      </fill>
    </dxf>
    <dxf>
      <font>
        <strike val="0"/>
        <outline val="0"/>
        <shadow val="0"/>
        <u val="none"/>
        <vertAlign val="baseline"/>
        <sz val="11"/>
        <name val="Arial"/>
        <scheme val="none"/>
      </font>
    </dxf>
    <dxf>
      <font>
        <strike val="0"/>
        <outline val="0"/>
        <shadow val="0"/>
        <u val="none"/>
        <vertAlign val="baseline"/>
        <sz val="11"/>
        <name val="Arial"/>
        <scheme val="none"/>
      </font>
    </dxf>
    <dxf>
      <font>
        <strike val="0"/>
        <outline val="0"/>
        <shadow val="0"/>
        <u val="none"/>
        <vertAlign val="baseline"/>
        <sz val="11"/>
        <name val="Arial"/>
        <scheme val="none"/>
      </font>
    </dxf>
    <dxf>
      <font>
        <strike val="0"/>
        <outline val="0"/>
        <shadow val="0"/>
        <u val="none"/>
        <vertAlign val="baseline"/>
        <sz val="11"/>
        <name val="Arial"/>
        <scheme val="none"/>
      </font>
    </dxf>
    <dxf>
      <font>
        <strike val="0"/>
        <outline val="0"/>
        <shadow val="0"/>
        <u val="none"/>
        <vertAlign val="baseline"/>
        <sz val="11"/>
        <name val="Arial"/>
        <scheme val="none"/>
      </font>
    </dxf>
    <dxf>
      <font>
        <strike val="0"/>
        <outline val="0"/>
        <shadow val="0"/>
        <u val="none"/>
        <vertAlign val="baseline"/>
        <sz val="11"/>
        <name val="Arial"/>
        <scheme val="none"/>
      </font>
    </dxf>
    <dxf>
      <font>
        <strike val="0"/>
        <outline val="0"/>
        <shadow val="0"/>
        <u val="none"/>
        <vertAlign val="baseline"/>
        <sz val="11"/>
        <name val="Arial"/>
        <scheme val="none"/>
      </font>
    </dxf>
    <dxf>
      <font>
        <strike val="0"/>
        <outline val="0"/>
        <shadow val="0"/>
        <u val="none"/>
        <vertAlign val="baseline"/>
        <sz val="11"/>
        <name val="Arial"/>
        <scheme val="none"/>
      </font>
      <alignment horizontal="left" vertical="bottom" textRotation="0" wrapText="0" indent="0" justifyLastLine="0" shrinkToFit="0" readingOrder="0"/>
    </dxf>
    <dxf>
      <font>
        <strike val="0"/>
        <outline val="0"/>
        <shadow val="0"/>
        <u val="none"/>
        <vertAlign val="baseline"/>
        <sz val="11"/>
        <name val="Arial"/>
        <scheme val="none"/>
      </font>
    </dxf>
    <dxf>
      <font>
        <b/>
        <i val="0"/>
        <strike val="0"/>
        <condense val="0"/>
        <extend val="0"/>
        <outline val="0"/>
        <shadow val="0"/>
        <u val="none"/>
        <vertAlign val="baseline"/>
        <sz val="11"/>
        <color auto="1"/>
        <name val="Arial"/>
        <scheme val="none"/>
      </font>
      <fill>
        <patternFill patternType="solid">
          <fgColor indexed="64"/>
          <bgColor theme="0" tint="-0.34998626667073579"/>
        </patternFill>
      </fill>
      <alignment horizontal="center" vertical="bottom" textRotation="0" wrapText="0" indent="0" justifyLastLine="0" shrinkToFit="0" readingOrder="0"/>
    </dxf>
    <dxf>
      <font>
        <b val="0"/>
        <i val="0"/>
        <strike val="0"/>
        <condense val="0"/>
        <extend val="0"/>
        <outline val="0"/>
        <shadow val="0"/>
        <u val="none"/>
        <vertAlign val="baseline"/>
        <sz val="11"/>
        <color auto="1"/>
        <name val="Arial"/>
        <scheme val="none"/>
      </font>
      <fill>
        <patternFill patternType="none">
          <fgColor indexed="64"/>
          <bgColor indexed="65"/>
        </patternFill>
      </fill>
    </dxf>
    <dxf>
      <font>
        <strike val="0"/>
        <outline val="0"/>
        <shadow val="0"/>
        <u val="none"/>
        <vertAlign val="baseline"/>
        <sz val="11"/>
        <name val="Arial"/>
        <scheme val="none"/>
      </font>
    </dxf>
    <dxf>
      <font>
        <b val="0"/>
        <i val="0"/>
        <strike val="0"/>
        <condense val="0"/>
        <extend val="0"/>
        <outline val="0"/>
        <shadow val="0"/>
        <u val="none"/>
        <vertAlign val="baseline"/>
        <sz val="11"/>
        <color auto="1"/>
        <name val="Arial"/>
        <scheme val="none"/>
      </font>
      <fill>
        <patternFill patternType="none">
          <fgColor indexed="64"/>
          <bgColor indexed="65"/>
        </patternFill>
      </fill>
    </dxf>
    <dxf>
      <font>
        <strike val="0"/>
        <outline val="0"/>
        <shadow val="0"/>
        <u val="none"/>
        <vertAlign val="baseline"/>
        <sz val="11"/>
        <name val="Arial"/>
        <scheme val="none"/>
      </font>
    </dxf>
    <dxf>
      <font>
        <strike val="0"/>
        <outline val="0"/>
        <shadow val="0"/>
        <u val="none"/>
        <vertAlign val="baseline"/>
        <sz val="11"/>
        <name val="Arial"/>
        <scheme val="none"/>
      </font>
    </dxf>
    <dxf>
      <font>
        <strike val="0"/>
        <outline val="0"/>
        <shadow val="0"/>
        <u val="none"/>
        <vertAlign val="baseline"/>
        <sz val="11"/>
        <name val="Arial"/>
        <scheme val="none"/>
      </font>
    </dxf>
    <dxf>
      <font>
        <strike val="0"/>
        <outline val="0"/>
        <shadow val="0"/>
        <u val="none"/>
        <vertAlign val="baseline"/>
        <sz val="11"/>
        <name val="Arial"/>
        <scheme val="none"/>
      </font>
    </dxf>
    <dxf>
      <font>
        <strike val="0"/>
        <outline val="0"/>
        <shadow val="0"/>
        <u val="none"/>
        <vertAlign val="baseline"/>
        <sz val="11"/>
        <name val="Arial"/>
        <scheme val="none"/>
      </font>
    </dxf>
    <dxf>
      <font>
        <strike val="0"/>
        <outline val="0"/>
        <shadow val="0"/>
        <u val="none"/>
        <vertAlign val="baseline"/>
        <sz val="11"/>
        <name val="Arial"/>
        <scheme val="none"/>
      </font>
    </dxf>
    <dxf>
      <font>
        <strike val="0"/>
        <outline val="0"/>
        <shadow val="0"/>
        <u val="none"/>
        <vertAlign val="baseline"/>
        <sz val="11"/>
        <name val="Arial"/>
        <scheme val="none"/>
      </font>
      <alignment horizontal="left" vertical="bottom" textRotation="0" wrapText="0" indent="0" justifyLastLine="0" shrinkToFit="0" readingOrder="0"/>
    </dxf>
    <dxf>
      <font>
        <strike val="0"/>
        <outline val="0"/>
        <shadow val="0"/>
        <u val="none"/>
        <vertAlign val="baseline"/>
        <sz val="11"/>
        <name val="Arial"/>
        <scheme val="none"/>
      </font>
    </dxf>
    <dxf>
      <font>
        <b/>
        <i val="0"/>
        <strike val="0"/>
        <condense val="0"/>
        <extend val="0"/>
        <outline val="0"/>
        <shadow val="0"/>
        <u val="none"/>
        <vertAlign val="baseline"/>
        <sz val="11"/>
        <color auto="1"/>
        <name val="Arial"/>
        <scheme val="none"/>
      </font>
      <fill>
        <patternFill patternType="solid">
          <fgColor indexed="64"/>
          <bgColor theme="0" tint="-0.34998626667073579"/>
        </patternFill>
      </fill>
      <alignment horizontal="center" vertical="bottom" textRotation="0" wrapText="0" indent="0" justifyLastLine="0" shrinkToFit="0" readingOrder="0"/>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e2" displayName="Table2" ref="A9:J34" totalsRowShown="0" headerRowDxfId="94" dataDxfId="93" headerRowCellStyle="Comma">
  <tableColumns count="10">
    <tableColumn id="1" xr3:uid="{00000000-0010-0000-0000-000001000000}" name="Account Number" dataDxfId="92"/>
    <tableColumn id="2" xr3:uid="{00000000-0010-0000-0000-000002000000}" name="Account Name" dataDxfId="91"/>
    <tableColumn id="3" xr3:uid="{00000000-0010-0000-0000-000003000000}" name="N/A" dataDxfId="90"/>
    <tableColumn id="4" xr3:uid="{00000000-0010-0000-0000-000004000000}" name="N/A2" dataDxfId="89"/>
    <tableColumn id="5" xr3:uid="{00000000-0010-0000-0000-000005000000}" name="N/A3" dataDxfId="88"/>
    <tableColumn id="6" xr3:uid="{00000000-0010-0000-0000-000006000000}" name="N/A4" dataDxfId="87"/>
    <tableColumn id="7" xr3:uid="{00000000-0010-0000-0000-000007000000}" name="Ref" dataDxfId="86"/>
    <tableColumn id="8" xr3:uid="{00000000-0010-0000-0000-000008000000}" name="Sub Balance" dataDxfId="85" dataCellStyle="Comma"/>
    <tableColumn id="9" xr3:uid="{00000000-0010-0000-0000-000009000000}" name="Ref2" dataDxfId="84"/>
    <tableColumn id="10" xr3:uid="{00000000-0010-0000-0000-00000A000000}" name="Balance" dataDxfId="83" dataCellStyle="Comma"/>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1000000}" name="Table3" displayName="Table3" ref="A36:J68" totalsRowShown="0" headerRowDxfId="82" dataDxfId="81" headerRowCellStyle="Comma">
  <tableColumns count="10">
    <tableColumn id="1" xr3:uid="{00000000-0010-0000-0100-000001000000}" name="Account Number" dataDxfId="80"/>
    <tableColumn id="2" xr3:uid="{00000000-0010-0000-0100-000002000000}" name="Account Name" dataDxfId="79"/>
    <tableColumn id="3" xr3:uid="{00000000-0010-0000-0100-000003000000}" name="Ref" dataDxfId="78"/>
    <tableColumn id="4" xr3:uid="{00000000-0010-0000-0100-000004000000}" name="Sub Balance" dataDxfId="77"/>
    <tableColumn id="5" xr3:uid="{00000000-0010-0000-0100-000005000000}" name="Ref2" dataDxfId="76"/>
    <tableColumn id="6" xr3:uid="{00000000-0010-0000-0100-000006000000}" name="Sub Balance2" dataDxfId="75"/>
    <tableColumn id="7" xr3:uid="{00000000-0010-0000-0100-000007000000}" name="Ref3" dataDxfId="74"/>
    <tableColumn id="8" xr3:uid="{00000000-0010-0000-0100-000008000000}" name="Sub Balance3" dataDxfId="73"/>
    <tableColumn id="9" xr3:uid="{00000000-0010-0000-0100-000009000000}" name="Ref4" dataDxfId="72" dataCellStyle="Comma"/>
    <tableColumn id="10" xr3:uid="{00000000-0010-0000-0100-00000A000000}" name="Balance" dataDxfId="71" dataCellStyle="Comma"/>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2000000}" name="Table4" displayName="Table4" ref="B70:J76" totalsRowShown="0" headerRowDxfId="70" dataDxfId="69" headerRowCellStyle="Comma" dataCellStyle="Comma">
  <tableColumns count="9">
    <tableColumn id="1" xr3:uid="{00000000-0010-0000-0200-000001000000}" name="Account Name" dataDxfId="68"/>
    <tableColumn id="2" xr3:uid="{00000000-0010-0000-0200-000002000000}" name="N/A" dataDxfId="67"/>
    <tableColumn id="3" xr3:uid="{00000000-0010-0000-0200-000003000000}" name="N/A2" dataDxfId="66" dataCellStyle="Comma"/>
    <tableColumn id="4" xr3:uid="{00000000-0010-0000-0200-000004000000}" name="Ref" dataDxfId="65"/>
    <tableColumn id="5" xr3:uid="{00000000-0010-0000-0200-000005000000}" name="Budgeted" dataDxfId="64" dataCellStyle="Comma"/>
    <tableColumn id="6" xr3:uid="{00000000-0010-0000-0200-000006000000}" name="Ref2" dataDxfId="63"/>
    <tableColumn id="7" xr3:uid="{00000000-0010-0000-0200-000007000000}" name="Actual" dataDxfId="62" dataCellStyle="Comma"/>
    <tableColumn id="8" xr3:uid="{00000000-0010-0000-0200-000008000000}" name="Ref3" dataDxfId="61"/>
    <tableColumn id="9" xr3:uid="{00000000-0010-0000-0200-000009000000}" name="Variance" dataDxfId="60" dataCellStyle="Comma"/>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3000000}" name="Table5" displayName="Table5" ref="A11:M17" totalsRowShown="0" headerRowDxfId="59" dataDxfId="58" dataCellStyle="Comma">
  <tableColumns count="13">
    <tableColumn id="1" xr3:uid="{00000000-0010-0000-0300-000001000000}" name="Account Number" dataDxfId="57"/>
    <tableColumn id="13" xr3:uid="{F33AD2CB-A18F-4F9A-9BEC-D19E02F42137}" name="Line Number (for reference only)" dataDxfId="56"/>
    <tableColumn id="2" xr3:uid="{00000000-0010-0000-0300-000002000000}" name="Revenues/Sources of Funds" dataDxfId="55"/>
    <tableColumn id="11" xr3:uid="{147A15A6-0C29-44A1-A870-D956482B7185}" name="Original Budget Certified for Taxes" dataDxfId="54"/>
    <tableColumn id="12" xr3:uid="{3937CD08-B6E6-4FD0-B225-D410DA1BB222}" name="Budget Transfers" dataDxfId="53"/>
    <tableColumn id="3" xr3:uid="{00000000-0010-0000-0300-000003000000}" name="Ref" dataDxfId="52"/>
    <tableColumn id="4" xr3:uid="{00000000-0010-0000-0300-000004000000}" name="Budgeted Estimated" dataDxfId="51" dataCellStyle="Comma"/>
    <tableColumn id="5" xr3:uid="{00000000-0010-0000-0300-000005000000}" name="Ref2" dataDxfId="50"/>
    <tableColumn id="6" xr3:uid="{00000000-0010-0000-0300-000006000000}" name="Actual to Date" dataDxfId="49" dataCellStyle="Comma"/>
    <tableColumn id="7" xr3:uid="{00000000-0010-0000-0300-000007000000}" name="N/A" dataDxfId="48"/>
    <tableColumn id="8" xr3:uid="{00000000-0010-0000-0300-000008000000}" name="Note:  Over or (Under)" dataDxfId="47" dataCellStyle="Comma"/>
    <tableColumn id="9" xr3:uid="{00000000-0010-0000-0300-000009000000}" name="Ref3" dataDxfId="46" dataCellStyle="Comma"/>
    <tableColumn id="10" xr3:uid="{00000000-0010-0000-0300-00000A000000}" name="Unrealized Balance" dataDxfId="45"/>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9B8DA3FD-67C1-4DD1-957C-3EB873BDE9AC}" name="Table1" displayName="Table1" ref="A18:M71" totalsRowShown="0" headerRowDxfId="44" dataDxfId="43" tableBorderDxfId="42" dataCellStyle="Comma">
  <autoFilter ref="A18:M71" xr:uid="{126DD777-EC19-465E-9995-888EFF0B51CA}">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autoFilter>
  <tableColumns count="13">
    <tableColumn id="1" xr3:uid="{E5F21CCE-1E88-4478-87DD-B622B9DAD987}" name="Account Number" dataDxfId="41"/>
    <tableColumn id="13" xr3:uid="{59C83862-4D00-4186-97BA-6ED458E8615D}" name="Line Number (for reference only)" dataDxfId="40"/>
    <tableColumn id="2" xr3:uid="{7D3FD8AE-FC74-4D8D-B40B-10C20419B253}" name="Expenditure Description" dataDxfId="39"/>
    <tableColumn id="11" xr3:uid="{FEF5F490-E978-4FD3-8790-A90049A9A6C7}" name="Original Budget Certified for Taxes" dataDxfId="38">
      <calculatedColumnFormula>'Statement of Appropriations'!D15</calculatedColumnFormula>
    </tableColumn>
    <tableColumn id="12" xr3:uid="{9DD000BB-BDF9-4477-96F1-4B916F8EC685}" name="Budget Transfers" dataDxfId="37">
      <calculatedColumnFormula>'Statement of Appropriations'!E15</calculatedColumnFormula>
    </tableColumn>
    <tableColumn id="3" xr3:uid="{D904EF37-3704-4E20-B656-869A4E851C9D}" name="Ref" dataDxfId="36"/>
    <tableColumn id="4" xr3:uid="{1BF11D55-7074-4006-843E-775F2E13A8A4}" name="Appropriations" dataDxfId="35" dataCellStyle="Comma"/>
    <tableColumn id="5" xr3:uid="{4B74EC43-1452-4144-9099-DB4B2A5B3ED7}" name="Ref2" dataDxfId="34"/>
    <tableColumn id="6" xr3:uid="{5510A22F-7ABC-4FB0-91F7-49C1E2229AE3}" name="Expenditures" dataDxfId="33" dataCellStyle="Comma"/>
    <tableColumn id="7" xr3:uid="{120F1053-94EE-4168-8E26-D8D1C3BF4696}" name="Ref3" dataDxfId="32"/>
    <tableColumn id="8" xr3:uid="{F5ACE65D-0758-4C48-B22F-64F0B1CEB97F}" name="Encumbrances" dataDxfId="31" dataCellStyle="Comma"/>
    <tableColumn id="9" xr3:uid="{01CEFFE4-5BDE-4882-8BBE-62F523EDBE28}" name="Ref4" dataDxfId="30" dataCellStyle="Comma"/>
    <tableColumn id="10" xr3:uid="{FA106748-D924-4061-9AB9-164D98523CDF}" name="Available Balance" dataDxfId="29" dataCellStyle="Comma"/>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4000000}" name="Table6" displayName="Table6" ref="A8:K60" totalsRowShown="0" headerRowDxfId="28" dataDxfId="27">
  <tableColumns count="11">
    <tableColumn id="1" xr3:uid="{00000000-0010-0000-0400-000001000000}" name="Account Number" dataDxfId="26"/>
    <tableColumn id="9" xr3:uid="{E783E687-E7DD-4EC0-862E-900F95EE0BB6}" name="Line number (for reference only)" dataDxfId="25"/>
    <tableColumn id="2" xr3:uid="{00000000-0010-0000-0400-000002000000}" name="Account Name" dataDxfId="24"/>
    <tableColumn id="10" xr3:uid="{9E37DEF9-28C1-4D7B-AE7B-2A0FF34344A7}" name=" Original Budget Certified for Taxes" dataDxfId="23"/>
    <tableColumn id="11" xr3:uid="{FDF40450-938A-4F12-96EC-85A622454E39}" name="Budget Transfers" dataDxfId="22"/>
    <tableColumn id="3" xr3:uid="{00000000-0010-0000-0400-000003000000}" name="Ref" dataDxfId="21"/>
    <tableColumn id="4" xr3:uid="{00000000-0010-0000-0400-000004000000}" name="Estimated" dataDxfId="20"/>
    <tableColumn id="5" xr3:uid="{00000000-0010-0000-0400-000005000000}" name="Ref2" dataDxfId="19"/>
    <tableColumn id="6" xr3:uid="{00000000-0010-0000-0400-000006000000}" name="Actual" dataDxfId="18"/>
    <tableColumn id="7" xr3:uid="{00000000-0010-0000-0400-000007000000}" name="Ref3" dataDxfId="17"/>
    <tableColumn id="8" xr3:uid="{00000000-0010-0000-0400-000008000000}" name="Unrealized" dataDxfId="16"/>
  </tableColumns>
  <tableStyleInfo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5000000}" name="Table7" displayName="Table7" ref="A9:M247" totalsRowShown="0" headerRowDxfId="15" dataDxfId="13" headerRowBorderDxfId="14" headerRowCellStyle="Comma" dataCellStyle="Comma">
  <tableColumns count="13">
    <tableColumn id="1" xr3:uid="{00000000-0010-0000-0500-000001000000}" name="Account Number" dataDxfId="12"/>
    <tableColumn id="2" xr3:uid="{00000000-0010-0000-0500-000002000000}" name="Line Number" dataDxfId="11"/>
    <tableColumn id="3" xr3:uid="{00000000-0010-0000-0500-000003000000}" name="Account Name" dataDxfId="10"/>
    <tableColumn id="12" xr3:uid="{BD0BD0C3-97BD-47AD-AAAD-6AE6C73419BD}" name="Original Budget Certified for Taxes" dataDxfId="9"/>
    <tableColumn id="13" xr3:uid="{84EBD0D1-52BA-4FAF-8517-C570067E3C69}" name="Budget Transfers" dataDxfId="8"/>
    <tableColumn id="4" xr3:uid="{00000000-0010-0000-0500-000004000000}" name="Ref" dataDxfId="7"/>
    <tableColumn id="5" xr3:uid="{00000000-0010-0000-0500-000005000000}" name="Appropriations" dataDxfId="6" dataCellStyle="Comma"/>
    <tableColumn id="6" xr3:uid="{00000000-0010-0000-0500-000006000000}" name="Ref2" dataDxfId="5" dataCellStyle="Comma"/>
    <tableColumn id="7" xr3:uid="{00000000-0010-0000-0500-000007000000}" name="Expenditures" dataDxfId="4" dataCellStyle="Comma"/>
    <tableColumn id="8" xr3:uid="{00000000-0010-0000-0500-000008000000}" name="Ref3" dataDxfId="3" dataCellStyle="Comma"/>
    <tableColumn id="9" xr3:uid="{00000000-0010-0000-0500-000009000000}" name="Encumbrances" dataDxfId="2" dataCellStyle="Comma"/>
    <tableColumn id="10" xr3:uid="{00000000-0010-0000-0500-00000A000000}" name="Ref4" dataDxfId="1" dataCellStyle="Comma"/>
    <tableColumn id="11" xr3:uid="{00000000-0010-0000-0500-00000B000000}" name="Available Balance" dataDxfId="0" dataCellStyle="Comma"/>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1.bin"/><Relationship Id="rId4" Type="http://schemas.openxmlformats.org/officeDocument/2006/relationships/table" Target="../tables/table3.xml"/></Relationships>
</file>

<file path=xl/worksheets/_rels/sheet2.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table" Target="../tables/table4.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523"/>
  <sheetViews>
    <sheetView tabSelected="1" zoomScaleNormal="100" workbookViewId="0">
      <selection sqref="A1:H1"/>
    </sheetView>
  </sheetViews>
  <sheetFormatPr defaultColWidth="0" defaultRowHeight="14" zeroHeight="1" x14ac:dyDescent="0.3"/>
  <cols>
    <col min="1" max="1" width="10.81640625" style="1" bestFit="1" customWidth="1"/>
    <col min="2" max="2" width="52.26953125" style="1" bestFit="1" customWidth="1"/>
    <col min="3" max="3" width="10.54296875" style="1" customWidth="1"/>
    <col min="4" max="4" width="15.26953125" style="1" customWidth="1"/>
    <col min="5" max="5" width="10.54296875" style="1" customWidth="1"/>
    <col min="6" max="6" width="15.26953125" style="1" customWidth="1"/>
    <col min="7" max="7" width="10.54296875" style="1" customWidth="1"/>
    <col min="8" max="8" width="15.26953125" style="1" customWidth="1"/>
    <col min="9" max="9" width="11.7265625" style="1" customWidth="1"/>
    <col min="10" max="10" width="15.26953125" style="1" customWidth="1"/>
    <col min="11" max="11" width="2.7265625" style="1" hidden="1" customWidth="1"/>
    <col min="12" max="12" width="10.453125" style="1" hidden="1" customWidth="1"/>
    <col min="13" max="13" width="11.453125" style="1" hidden="1" customWidth="1"/>
    <col min="14" max="16384" width="9.1796875" style="1" hidden="1"/>
  </cols>
  <sheetData>
    <row r="1" spans="1:12" ht="57.75" customHeight="1" x14ac:dyDescent="0.3">
      <c r="A1" s="129" t="s">
        <v>0</v>
      </c>
      <c r="B1" s="129"/>
      <c r="C1" s="129"/>
      <c r="D1" s="129"/>
      <c r="E1" s="129"/>
      <c r="F1" s="129"/>
      <c r="G1" s="129"/>
      <c r="H1" s="129"/>
      <c r="I1" s="69"/>
      <c r="J1" s="69"/>
      <c r="L1" s="2"/>
    </row>
    <row r="2" spans="1:12" x14ac:dyDescent="0.3">
      <c r="A2" s="130" t="s">
        <v>1</v>
      </c>
      <c r="B2" s="130"/>
      <c r="C2" s="130"/>
      <c r="D2" s="130"/>
      <c r="E2" s="130"/>
      <c r="F2" s="130"/>
      <c r="G2" s="130"/>
      <c r="H2" s="130"/>
      <c r="I2" s="130"/>
      <c r="J2" s="130"/>
    </row>
    <row r="3" spans="1:12" x14ac:dyDescent="0.3">
      <c r="A3" s="130" t="s">
        <v>2</v>
      </c>
      <c r="B3" s="130"/>
      <c r="C3" s="130"/>
      <c r="D3" s="130"/>
      <c r="E3" s="130"/>
      <c r="F3" s="130"/>
      <c r="G3" s="130"/>
      <c r="H3" s="130"/>
      <c r="I3" s="130"/>
      <c r="J3" s="130"/>
    </row>
    <row r="4" spans="1:12" x14ac:dyDescent="0.3">
      <c r="A4" s="131" t="s">
        <v>3</v>
      </c>
      <c r="B4" s="131"/>
      <c r="C4" s="131"/>
      <c r="D4" s="131"/>
      <c r="E4" s="131"/>
      <c r="F4" s="131"/>
      <c r="G4" s="131"/>
      <c r="H4" s="131"/>
      <c r="I4" s="131"/>
      <c r="J4" s="131"/>
    </row>
    <row r="5" spans="1:12" x14ac:dyDescent="0.3">
      <c r="A5" s="130" t="s">
        <v>4</v>
      </c>
      <c r="B5" s="130"/>
      <c r="C5" s="130"/>
      <c r="D5" s="130"/>
      <c r="E5" s="130"/>
      <c r="F5" s="130"/>
      <c r="G5" s="130"/>
      <c r="H5" s="130"/>
      <c r="I5" s="130"/>
      <c r="J5" s="130"/>
    </row>
    <row r="6" spans="1:12" x14ac:dyDescent="0.3">
      <c r="A6" s="130" t="s">
        <v>5</v>
      </c>
      <c r="B6" s="130"/>
      <c r="C6" s="130"/>
      <c r="D6" s="130"/>
      <c r="E6" s="130"/>
      <c r="F6" s="130"/>
      <c r="G6" s="130"/>
      <c r="H6" s="130"/>
      <c r="I6" s="130"/>
      <c r="J6" s="130"/>
    </row>
    <row r="7" spans="1:12" x14ac:dyDescent="0.3">
      <c r="A7" s="132" t="s">
        <v>6</v>
      </c>
      <c r="B7" s="132"/>
      <c r="C7" s="132"/>
      <c r="D7" s="132"/>
      <c r="E7" s="132"/>
      <c r="F7" s="132"/>
      <c r="G7" s="132"/>
      <c r="H7" s="132"/>
      <c r="I7" s="132"/>
      <c r="J7" s="132"/>
    </row>
    <row r="8" spans="1:12" ht="29.5" customHeight="1" x14ac:dyDescent="0.3">
      <c r="A8" s="130" t="s">
        <v>7</v>
      </c>
      <c r="B8" s="130"/>
      <c r="C8" s="130"/>
      <c r="D8" s="130"/>
      <c r="E8" s="130"/>
      <c r="F8" s="130"/>
      <c r="G8" s="130"/>
      <c r="H8" s="130"/>
      <c r="I8" s="130"/>
      <c r="J8" s="130"/>
    </row>
    <row r="9" spans="1:12" ht="28" x14ac:dyDescent="0.3">
      <c r="A9" s="34" t="s">
        <v>8</v>
      </c>
      <c r="B9" s="44" t="s">
        <v>9</v>
      </c>
      <c r="C9" s="104" t="s">
        <v>10</v>
      </c>
      <c r="D9" s="104" t="s">
        <v>11</v>
      </c>
      <c r="E9" s="104" t="s">
        <v>12</v>
      </c>
      <c r="F9" s="104" t="s">
        <v>13</v>
      </c>
      <c r="G9" s="4" t="s">
        <v>14</v>
      </c>
      <c r="H9" s="4" t="s">
        <v>15</v>
      </c>
      <c r="I9" s="4" t="s">
        <v>16</v>
      </c>
      <c r="J9" s="4" t="s">
        <v>17</v>
      </c>
    </row>
    <row r="10" spans="1:12" ht="27" customHeight="1" x14ac:dyDescent="0.3">
      <c r="A10" s="3" t="s">
        <v>18</v>
      </c>
      <c r="C10" s="3"/>
      <c r="D10" s="3"/>
      <c r="E10" s="3"/>
      <c r="F10" s="3"/>
      <c r="G10" s="3"/>
      <c r="H10" s="4"/>
      <c r="I10" s="44"/>
      <c r="J10" s="4"/>
      <c r="L10" s="2"/>
    </row>
    <row r="11" spans="1:12" x14ac:dyDescent="0.3">
      <c r="A11" s="5">
        <v>101</v>
      </c>
      <c r="B11" s="5" t="s">
        <v>19</v>
      </c>
      <c r="C11" s="5"/>
      <c r="D11" s="5"/>
      <c r="E11" s="5"/>
      <c r="F11" s="5"/>
      <c r="G11" s="5"/>
      <c r="H11" s="6"/>
      <c r="I11" s="6"/>
      <c r="J11" s="7">
        <f>17000+126000</f>
        <v>143000</v>
      </c>
    </row>
    <row r="12" spans="1:12" x14ac:dyDescent="0.3">
      <c r="A12" s="5" t="s">
        <v>20</v>
      </c>
      <c r="B12" s="5" t="s">
        <v>21</v>
      </c>
      <c r="C12" s="5"/>
      <c r="D12" s="5"/>
      <c r="E12" s="5"/>
      <c r="F12" s="5"/>
      <c r="G12" s="5"/>
      <c r="H12" s="6"/>
      <c r="I12" s="6"/>
      <c r="J12" s="7">
        <v>0</v>
      </c>
    </row>
    <row r="13" spans="1:12" x14ac:dyDescent="0.3">
      <c r="A13" s="5">
        <v>111</v>
      </c>
      <c r="B13" s="5" t="s">
        <v>22</v>
      </c>
      <c r="C13" s="5"/>
      <c r="D13" s="5"/>
      <c r="E13" s="5"/>
      <c r="F13" s="5"/>
      <c r="G13" s="5"/>
      <c r="H13" s="6"/>
      <c r="I13" s="6"/>
      <c r="J13" s="7">
        <v>0</v>
      </c>
    </row>
    <row r="14" spans="1:12" x14ac:dyDescent="0.3">
      <c r="A14" s="5">
        <v>112</v>
      </c>
      <c r="B14" s="5" t="s">
        <v>23</v>
      </c>
      <c r="C14" s="5"/>
      <c r="D14" s="5"/>
      <c r="E14" s="5"/>
      <c r="F14" s="5"/>
      <c r="G14" s="5"/>
      <c r="H14" s="6"/>
      <c r="I14" s="6"/>
      <c r="J14" s="7">
        <v>0</v>
      </c>
    </row>
    <row r="15" spans="1:12" x14ac:dyDescent="0.3">
      <c r="A15" s="5">
        <v>113</v>
      </c>
      <c r="B15" s="5" t="s">
        <v>24</v>
      </c>
      <c r="C15" s="5"/>
      <c r="D15" s="5"/>
      <c r="E15" s="5"/>
      <c r="F15" s="5"/>
      <c r="G15" s="5"/>
      <c r="H15" s="6"/>
      <c r="I15" s="6"/>
      <c r="J15" s="7">
        <v>0</v>
      </c>
    </row>
    <row r="16" spans="1:12" x14ac:dyDescent="0.3">
      <c r="A16" s="5">
        <v>114</v>
      </c>
      <c r="B16" s="5" t="s">
        <v>25</v>
      </c>
      <c r="C16" s="5"/>
      <c r="D16" s="5"/>
      <c r="E16" s="5"/>
      <c r="F16" s="5"/>
      <c r="G16" s="5"/>
      <c r="H16" s="6"/>
      <c r="I16" s="6"/>
      <c r="J16" s="7">
        <v>0</v>
      </c>
    </row>
    <row r="17" spans="1:11" x14ac:dyDescent="0.3">
      <c r="A17" s="5">
        <v>115</v>
      </c>
      <c r="B17" s="5" t="s">
        <v>26</v>
      </c>
      <c r="C17" s="5"/>
      <c r="D17" s="5"/>
      <c r="E17" s="5"/>
      <c r="F17" s="5"/>
      <c r="G17" s="5"/>
      <c r="H17" s="6"/>
      <c r="I17" s="6"/>
      <c r="J17" s="7">
        <v>0</v>
      </c>
    </row>
    <row r="18" spans="1:11" x14ac:dyDescent="0.3">
      <c r="A18" s="37" t="s">
        <v>27</v>
      </c>
      <c r="B18" s="5" t="s">
        <v>28</v>
      </c>
      <c r="C18" s="5"/>
      <c r="D18" s="5"/>
      <c r="E18" s="5"/>
      <c r="F18" s="5"/>
      <c r="G18" s="5"/>
      <c r="H18" s="7"/>
      <c r="I18" s="6"/>
      <c r="J18" s="7"/>
    </row>
    <row r="19" spans="1:11" x14ac:dyDescent="0.3">
      <c r="A19" s="5">
        <v>132</v>
      </c>
      <c r="B19" s="5" t="s">
        <v>29</v>
      </c>
      <c r="C19" s="5"/>
      <c r="D19" s="5"/>
      <c r="E19" s="5"/>
      <c r="F19" s="5"/>
      <c r="G19" s="5"/>
      <c r="H19" s="7">
        <v>0</v>
      </c>
      <c r="I19" s="6"/>
      <c r="J19" s="6"/>
    </row>
    <row r="20" spans="1:11" x14ac:dyDescent="0.3">
      <c r="A20" s="37" t="s">
        <v>27</v>
      </c>
      <c r="B20" s="5" t="s">
        <v>30</v>
      </c>
      <c r="C20" s="5"/>
      <c r="D20" s="5"/>
      <c r="E20" s="5"/>
      <c r="F20" s="5"/>
      <c r="G20" s="5"/>
      <c r="H20" s="7">
        <v>0</v>
      </c>
      <c r="I20" s="6"/>
      <c r="J20" s="6"/>
    </row>
    <row r="21" spans="1:11" x14ac:dyDescent="0.3">
      <c r="A21" s="5">
        <v>141</v>
      </c>
      <c r="B21" s="5" t="s">
        <v>31</v>
      </c>
      <c r="C21" s="5"/>
      <c r="D21" s="5"/>
      <c r="E21" s="5"/>
      <c r="F21" s="5"/>
      <c r="G21" s="5"/>
      <c r="H21" s="7">
        <v>0</v>
      </c>
      <c r="I21" s="6"/>
      <c r="J21" s="6"/>
    </row>
    <row r="22" spans="1:11" x14ac:dyDescent="0.3">
      <c r="A22" s="5">
        <v>142</v>
      </c>
      <c r="B22" s="5" t="s">
        <v>32</v>
      </c>
      <c r="C22" s="5"/>
      <c r="D22" s="5"/>
      <c r="E22" s="5"/>
      <c r="F22" s="5"/>
      <c r="G22" s="5"/>
      <c r="H22" s="7">
        <v>0</v>
      </c>
      <c r="I22" s="6"/>
      <c r="J22" s="6"/>
    </row>
    <row r="23" spans="1:11" x14ac:dyDescent="0.3">
      <c r="A23" s="5">
        <v>143</v>
      </c>
      <c r="B23" s="5" t="s">
        <v>33</v>
      </c>
      <c r="C23" s="5"/>
      <c r="D23" s="5"/>
      <c r="E23" s="5"/>
      <c r="F23" s="5"/>
      <c r="G23" s="5"/>
      <c r="H23" s="7">
        <v>0</v>
      </c>
      <c r="I23" s="6"/>
      <c r="J23" s="6"/>
    </row>
    <row r="24" spans="1:11" x14ac:dyDescent="0.3">
      <c r="A24" s="8">
        <v>153154</v>
      </c>
      <c r="B24" s="5" t="s">
        <v>34</v>
      </c>
      <c r="C24" s="5"/>
      <c r="D24" s="5"/>
      <c r="E24" s="5"/>
      <c r="F24" s="5"/>
      <c r="G24" s="5"/>
      <c r="H24" s="9">
        <v>0</v>
      </c>
      <c r="I24" s="6"/>
      <c r="J24" s="7">
        <f>SUM(H19:H24)</f>
        <v>0</v>
      </c>
    </row>
    <row r="25" spans="1:11" x14ac:dyDescent="0.3">
      <c r="A25" s="5">
        <v>171</v>
      </c>
      <c r="B25" s="5" t="s">
        <v>35</v>
      </c>
      <c r="C25" s="5"/>
      <c r="D25" s="5"/>
      <c r="E25" s="5"/>
      <c r="F25" s="5"/>
      <c r="G25" s="5"/>
      <c r="H25" s="7"/>
      <c r="I25" s="6"/>
      <c r="J25" s="7">
        <v>0</v>
      </c>
    </row>
    <row r="26" spans="1:11" x14ac:dyDescent="0.3">
      <c r="A26" s="5">
        <v>172</v>
      </c>
      <c r="B26" s="5" t="s">
        <v>36</v>
      </c>
      <c r="C26" s="5"/>
      <c r="D26" s="5"/>
      <c r="E26" s="5"/>
      <c r="F26" s="5"/>
      <c r="G26" s="5"/>
      <c r="H26" s="7"/>
      <c r="I26" s="6"/>
      <c r="J26" s="7">
        <v>0</v>
      </c>
    </row>
    <row r="27" spans="1:11" x14ac:dyDescent="0.3">
      <c r="A27" s="5">
        <v>181</v>
      </c>
      <c r="B27" s="5" t="s">
        <v>37</v>
      </c>
      <c r="C27" s="5"/>
      <c r="D27" s="5"/>
      <c r="E27" s="5"/>
      <c r="F27" s="5"/>
      <c r="G27" s="5"/>
      <c r="H27" s="7"/>
      <c r="I27" s="6"/>
      <c r="J27" s="7">
        <v>0</v>
      </c>
    </row>
    <row r="28" spans="1:11" x14ac:dyDescent="0.3">
      <c r="A28" s="5">
        <v>191</v>
      </c>
      <c r="B28" s="5" t="s">
        <v>38</v>
      </c>
      <c r="C28" s="5"/>
      <c r="D28" s="5"/>
      <c r="E28" s="5"/>
      <c r="F28" s="5"/>
      <c r="G28" s="5"/>
      <c r="H28" s="7"/>
      <c r="I28" s="6"/>
      <c r="J28" s="7">
        <v>4000</v>
      </c>
    </row>
    <row r="29" spans="1:11" x14ac:dyDescent="0.3">
      <c r="A29" s="5">
        <v>192</v>
      </c>
      <c r="B29" s="5" t="s">
        <v>39</v>
      </c>
      <c r="C29" s="5"/>
      <c r="D29" s="5"/>
      <c r="E29" s="5"/>
      <c r="F29" s="5"/>
      <c r="G29" s="5"/>
      <c r="H29" s="7"/>
      <c r="I29" s="6"/>
      <c r="J29" s="7">
        <v>0</v>
      </c>
    </row>
    <row r="30" spans="1:11" x14ac:dyDescent="0.3">
      <c r="A30" s="1" t="s">
        <v>40</v>
      </c>
      <c r="B30" s="5" t="s">
        <v>41</v>
      </c>
      <c r="C30" s="5"/>
      <c r="D30" s="5"/>
      <c r="E30" s="5"/>
      <c r="F30" s="5"/>
      <c r="G30" s="5"/>
      <c r="H30" s="7"/>
      <c r="I30" s="6"/>
      <c r="J30" s="7">
        <v>0</v>
      </c>
    </row>
    <row r="31" spans="1:11" ht="27.65" customHeight="1" x14ac:dyDescent="0.3">
      <c r="A31" s="10" t="s">
        <v>42</v>
      </c>
      <c r="C31" s="10"/>
      <c r="D31" s="10"/>
      <c r="E31" s="10"/>
      <c r="F31" s="10"/>
      <c r="G31" s="10"/>
      <c r="H31" s="6"/>
      <c r="I31" s="6"/>
      <c r="J31" s="6"/>
    </row>
    <row r="32" spans="1:11" x14ac:dyDescent="0.3">
      <c r="A32" s="5">
        <v>301</v>
      </c>
      <c r="B32" s="1" t="s">
        <v>43</v>
      </c>
      <c r="G32" s="11">
        <v>1</v>
      </c>
      <c r="H32" s="6">
        <f>'Schedule of Revenues'!G60</f>
        <v>942000</v>
      </c>
      <c r="J32" s="6"/>
      <c r="K32" s="12"/>
    </row>
    <row r="33" spans="1:11" x14ac:dyDescent="0.3">
      <c r="A33" s="5">
        <v>302</v>
      </c>
      <c r="B33" s="1" t="s">
        <v>44</v>
      </c>
      <c r="G33" s="11">
        <v>2</v>
      </c>
      <c r="H33" s="6">
        <f>-'Schedule of Revenues'!I60</f>
        <v>-942000</v>
      </c>
      <c r="I33" s="11">
        <v>3</v>
      </c>
      <c r="J33" s="6">
        <f>H32+H33</f>
        <v>0</v>
      </c>
      <c r="K33" s="12"/>
    </row>
    <row r="34" spans="1:11" ht="14.5" thickBot="1" x14ac:dyDescent="0.35">
      <c r="A34" s="105" t="s">
        <v>45</v>
      </c>
      <c r="B34" s="13" t="s">
        <v>46</v>
      </c>
      <c r="C34" s="13"/>
      <c r="D34" s="13"/>
      <c r="E34" s="13"/>
      <c r="F34" s="13"/>
      <c r="G34" s="13"/>
      <c r="H34" s="6"/>
      <c r="I34" s="11">
        <v>4</v>
      </c>
      <c r="J34" s="14">
        <f>SUM(J11:J33)</f>
        <v>147000</v>
      </c>
    </row>
    <row r="35" spans="1:11" ht="41.5" customHeight="1" thickTop="1" x14ac:dyDescent="0.3">
      <c r="A35" s="130" t="s">
        <v>47</v>
      </c>
      <c r="B35" s="130"/>
      <c r="C35" s="130"/>
      <c r="D35" s="130"/>
      <c r="E35" s="130"/>
      <c r="F35" s="130"/>
      <c r="G35" s="130"/>
      <c r="H35" s="130"/>
      <c r="I35" s="130"/>
      <c r="J35" s="130"/>
    </row>
    <row r="36" spans="1:11" ht="28" x14ac:dyDescent="0.3">
      <c r="A36" s="34" t="s">
        <v>8</v>
      </c>
      <c r="B36" s="3" t="s">
        <v>9</v>
      </c>
      <c r="C36" s="4" t="s">
        <v>14</v>
      </c>
      <c r="D36" s="4" t="s">
        <v>15</v>
      </c>
      <c r="E36" s="4" t="s">
        <v>16</v>
      </c>
      <c r="F36" s="4" t="s">
        <v>48</v>
      </c>
      <c r="G36" s="4" t="s">
        <v>49</v>
      </c>
      <c r="H36" s="4" t="s">
        <v>50</v>
      </c>
      <c r="I36" s="4" t="s">
        <v>51</v>
      </c>
      <c r="J36" s="4" t="s">
        <v>17</v>
      </c>
    </row>
    <row r="37" spans="1:11" ht="27.65" customHeight="1" x14ac:dyDescent="0.3">
      <c r="A37" s="3" t="s">
        <v>52</v>
      </c>
      <c r="C37" s="3"/>
      <c r="D37" s="106"/>
      <c r="E37" s="3"/>
      <c r="F37" s="106"/>
      <c r="G37" s="3"/>
      <c r="H37" s="6"/>
      <c r="I37" s="6"/>
      <c r="J37" s="6"/>
    </row>
    <row r="38" spans="1:11" ht="14.5" x14ac:dyDescent="0.35">
      <c r="A38" s="5">
        <v>101</v>
      </c>
      <c r="B38" s="1" t="s">
        <v>53</v>
      </c>
      <c r="D38" s="16"/>
      <c r="F38" s="17"/>
      <c r="H38" s="6"/>
      <c r="I38" s="6"/>
      <c r="J38" s="7">
        <v>0</v>
      </c>
    </row>
    <row r="39" spans="1:11" x14ac:dyDescent="0.3">
      <c r="A39" s="5">
        <v>401</v>
      </c>
      <c r="B39" s="1" t="s">
        <v>54</v>
      </c>
      <c r="D39" s="17"/>
      <c r="F39" s="17"/>
      <c r="H39" s="6"/>
      <c r="I39" s="6"/>
      <c r="J39" s="7">
        <v>0</v>
      </c>
    </row>
    <row r="40" spans="1:11" x14ac:dyDescent="0.3">
      <c r="A40" s="5">
        <v>402</v>
      </c>
      <c r="B40" s="1" t="s">
        <v>55</v>
      </c>
      <c r="D40" s="17"/>
      <c r="F40" s="17"/>
      <c r="H40" s="6"/>
      <c r="I40" s="6"/>
      <c r="J40" s="7">
        <v>0</v>
      </c>
    </row>
    <row r="41" spans="1:11" x14ac:dyDescent="0.3">
      <c r="A41" s="5">
        <v>411</v>
      </c>
      <c r="B41" s="1" t="s">
        <v>56</v>
      </c>
      <c r="D41" s="17"/>
      <c r="F41" s="17"/>
      <c r="H41" s="6"/>
      <c r="I41" s="6"/>
      <c r="J41" s="7">
        <v>0</v>
      </c>
    </row>
    <row r="42" spans="1:11" x14ac:dyDescent="0.3">
      <c r="A42" s="5">
        <v>412</v>
      </c>
      <c r="B42" s="1" t="s">
        <v>57</v>
      </c>
      <c r="D42" s="17"/>
      <c r="F42" s="17"/>
      <c r="H42" s="6"/>
      <c r="I42" s="6"/>
      <c r="J42" s="7">
        <v>0</v>
      </c>
    </row>
    <row r="43" spans="1:11" x14ac:dyDescent="0.3">
      <c r="A43" s="5">
        <v>413</v>
      </c>
      <c r="B43" s="1" t="s">
        <v>58</v>
      </c>
      <c r="D43" s="17"/>
      <c r="F43" s="17"/>
      <c r="H43" s="6"/>
      <c r="I43" s="6"/>
      <c r="J43" s="7">
        <v>0</v>
      </c>
    </row>
    <row r="44" spans="1:11" x14ac:dyDescent="0.3">
      <c r="A44" s="5">
        <v>421</v>
      </c>
      <c r="B44" s="1" t="s">
        <v>59</v>
      </c>
      <c r="D44" s="17"/>
      <c r="F44" s="17"/>
      <c r="H44" s="6"/>
      <c r="I44" s="6"/>
      <c r="J44" s="7">
        <v>10000</v>
      </c>
    </row>
    <row r="45" spans="1:11" x14ac:dyDescent="0.3">
      <c r="A45" s="5">
        <v>422</v>
      </c>
      <c r="B45" s="1" t="s">
        <v>60</v>
      </c>
      <c r="D45" s="17"/>
      <c r="F45" s="17"/>
      <c r="H45" s="6"/>
      <c r="I45" s="6"/>
      <c r="J45" s="7">
        <v>0</v>
      </c>
    </row>
    <row r="46" spans="1:11" x14ac:dyDescent="0.3">
      <c r="A46" s="5">
        <v>430</v>
      </c>
      <c r="B46" s="1" t="s">
        <v>61</v>
      </c>
      <c r="D46" s="17"/>
      <c r="F46" s="17"/>
      <c r="H46" s="6"/>
      <c r="I46" s="6"/>
      <c r="J46" s="7">
        <v>0</v>
      </c>
    </row>
    <row r="47" spans="1:11" x14ac:dyDescent="0.3">
      <c r="A47" s="5">
        <v>431</v>
      </c>
      <c r="B47" s="1" t="s">
        <v>62</v>
      </c>
      <c r="D47" s="17"/>
      <c r="F47" s="17"/>
      <c r="H47" s="6"/>
      <c r="I47" s="6"/>
      <c r="J47" s="7">
        <v>0</v>
      </c>
    </row>
    <row r="48" spans="1:11" x14ac:dyDescent="0.3">
      <c r="A48" s="5">
        <v>451</v>
      </c>
      <c r="B48" s="1" t="s">
        <v>63</v>
      </c>
      <c r="D48" s="17"/>
      <c r="F48" s="17"/>
      <c r="H48" s="6"/>
      <c r="I48" s="6"/>
      <c r="J48" s="7">
        <v>0</v>
      </c>
    </row>
    <row r="49" spans="1:10" x14ac:dyDescent="0.3">
      <c r="A49" s="5">
        <v>461</v>
      </c>
      <c r="B49" s="1" t="s">
        <v>64</v>
      </c>
      <c r="D49" s="17"/>
      <c r="F49" s="17"/>
      <c r="H49" s="6"/>
      <c r="I49" s="6"/>
      <c r="J49" s="7">
        <v>0</v>
      </c>
    </row>
    <row r="50" spans="1:10" x14ac:dyDescent="0.3">
      <c r="A50" s="5">
        <v>471</v>
      </c>
      <c r="B50" s="1" t="s">
        <v>65</v>
      </c>
      <c r="D50" s="17"/>
      <c r="F50" s="17"/>
      <c r="H50" s="6"/>
      <c r="I50" s="6"/>
      <c r="J50" s="7">
        <v>0</v>
      </c>
    </row>
    <row r="51" spans="1:10" x14ac:dyDescent="0.3">
      <c r="A51" s="5">
        <v>481</v>
      </c>
      <c r="B51" s="1" t="s">
        <v>66</v>
      </c>
      <c r="D51" s="17"/>
      <c r="F51" s="17"/>
      <c r="H51" s="6"/>
      <c r="I51" s="6"/>
      <c r="J51" s="7">
        <v>0</v>
      </c>
    </row>
    <row r="52" spans="1:10" x14ac:dyDescent="0.3">
      <c r="A52" s="5">
        <v>491</v>
      </c>
      <c r="B52" s="1" t="s">
        <v>67</v>
      </c>
      <c r="D52" s="17"/>
      <c r="F52" s="17"/>
      <c r="H52" s="6"/>
      <c r="I52" s="6"/>
      <c r="J52" s="7">
        <v>0</v>
      </c>
    </row>
    <row r="53" spans="1:10" x14ac:dyDescent="0.3">
      <c r="A53" s="5" t="s">
        <v>40</v>
      </c>
      <c r="B53" s="1" t="s">
        <v>68</v>
      </c>
      <c r="D53" s="17"/>
      <c r="F53" s="17"/>
      <c r="H53" s="6"/>
      <c r="I53" s="6"/>
      <c r="J53" s="7">
        <v>0</v>
      </c>
    </row>
    <row r="54" spans="1:10" ht="14.5" thickBot="1" x14ac:dyDescent="0.35">
      <c r="A54" s="5"/>
      <c r="B54" s="13" t="s">
        <v>69</v>
      </c>
      <c r="C54" s="18"/>
      <c r="D54" s="19"/>
      <c r="E54" s="18"/>
      <c r="F54" s="19"/>
      <c r="G54" s="18"/>
      <c r="H54" s="6"/>
      <c r="I54" s="6"/>
      <c r="J54" s="14">
        <f>SUM(J38:J53)</f>
        <v>10000</v>
      </c>
    </row>
    <row r="55" spans="1:10" ht="26.5" customHeight="1" thickTop="1" x14ac:dyDescent="0.3">
      <c r="A55" s="3" t="s">
        <v>70</v>
      </c>
      <c r="C55" s="3"/>
      <c r="D55" s="15"/>
      <c r="E55" s="3"/>
      <c r="F55" s="15"/>
      <c r="G55" s="3"/>
      <c r="H55" s="6"/>
      <c r="I55" s="6"/>
      <c r="J55" s="6"/>
    </row>
    <row r="56" spans="1:10" x14ac:dyDescent="0.3">
      <c r="A56" s="37" t="s">
        <v>27</v>
      </c>
      <c r="B56" s="1" t="s">
        <v>71</v>
      </c>
      <c r="D56" s="17"/>
      <c r="F56" s="17"/>
      <c r="H56" s="6"/>
      <c r="I56" s="6"/>
      <c r="J56" s="6"/>
    </row>
    <row r="57" spans="1:10" x14ac:dyDescent="0.3">
      <c r="A57" s="5">
        <v>753</v>
      </c>
      <c r="B57" s="20" t="s">
        <v>72</v>
      </c>
      <c r="D57" s="17"/>
      <c r="F57" s="17"/>
      <c r="G57" s="21">
        <v>5</v>
      </c>
      <c r="H57" s="7">
        <f>'Statement of Appropriations'!K247</f>
        <v>126000</v>
      </c>
      <c r="J57" s="6"/>
    </row>
    <row r="58" spans="1:10" x14ac:dyDescent="0.3">
      <c r="A58" s="5">
        <v>754</v>
      </c>
      <c r="B58" s="20" t="s">
        <v>73</v>
      </c>
      <c r="D58" s="17"/>
      <c r="F58" s="17"/>
      <c r="G58" s="22"/>
      <c r="H58" s="7">
        <v>0</v>
      </c>
      <c r="I58" s="6"/>
      <c r="J58" s="6"/>
    </row>
    <row r="59" spans="1:10" x14ac:dyDescent="0.3">
      <c r="A59" s="37" t="s">
        <v>27</v>
      </c>
      <c r="B59" s="5" t="s">
        <v>74</v>
      </c>
      <c r="D59" s="17"/>
      <c r="F59" s="17"/>
      <c r="H59" s="7"/>
      <c r="I59" s="6"/>
      <c r="J59" s="6"/>
    </row>
    <row r="60" spans="1:10" x14ac:dyDescent="0.3">
      <c r="A60" s="5">
        <v>758</v>
      </c>
      <c r="B60" s="20" t="s">
        <v>75</v>
      </c>
      <c r="D60" s="17"/>
      <c r="F60" s="17"/>
      <c r="H60" s="7">
        <v>0</v>
      </c>
      <c r="I60" s="6"/>
      <c r="J60" s="7"/>
    </row>
    <row r="61" spans="1:10" x14ac:dyDescent="0.3">
      <c r="A61" s="5">
        <v>759</v>
      </c>
      <c r="B61" s="20" t="s">
        <v>76</v>
      </c>
      <c r="D61" s="17"/>
      <c r="F61" s="17"/>
      <c r="H61" s="7">
        <v>0</v>
      </c>
      <c r="I61" s="6"/>
      <c r="J61" s="7"/>
    </row>
    <row r="62" spans="1:10" x14ac:dyDescent="0.3">
      <c r="A62" s="5" t="s">
        <v>77</v>
      </c>
      <c r="B62" s="20" t="s">
        <v>78</v>
      </c>
      <c r="D62" s="17"/>
      <c r="F62" s="17"/>
      <c r="H62" s="7">
        <v>0</v>
      </c>
      <c r="I62" s="6"/>
      <c r="J62" s="7"/>
    </row>
    <row r="63" spans="1:10" x14ac:dyDescent="0.3">
      <c r="A63" s="5">
        <v>601</v>
      </c>
      <c r="B63" s="20" t="s">
        <v>79</v>
      </c>
      <c r="D63" s="6"/>
      <c r="E63" s="11">
        <v>6</v>
      </c>
      <c r="F63" s="7">
        <f>'Summary Budget to Actual '!G71</f>
        <v>942000</v>
      </c>
      <c r="H63" s="7"/>
      <c r="I63" s="6"/>
      <c r="J63" s="6"/>
    </row>
    <row r="64" spans="1:10" x14ac:dyDescent="0.3">
      <c r="A64" s="5">
        <v>602</v>
      </c>
      <c r="B64" s="20" t="s">
        <v>80</v>
      </c>
      <c r="C64" s="11">
        <v>7</v>
      </c>
      <c r="D64" s="7">
        <f>'Summary Budget to Actual '!I71</f>
        <v>805000</v>
      </c>
      <c r="E64" s="12"/>
      <c r="F64" s="6"/>
      <c r="H64" s="7"/>
      <c r="I64" s="6"/>
      <c r="J64" s="6"/>
    </row>
    <row r="65" spans="1:13" x14ac:dyDescent="0.3">
      <c r="A65" s="5">
        <v>603</v>
      </c>
      <c r="B65" s="20" t="s">
        <v>81</v>
      </c>
      <c r="C65" s="11">
        <v>5</v>
      </c>
      <c r="D65" s="6">
        <f>'Summary Budget to Actual '!K71</f>
        <v>126000</v>
      </c>
      <c r="E65" s="11">
        <v>8</v>
      </c>
      <c r="F65" s="6">
        <f>-D64-D65</f>
        <v>-931000</v>
      </c>
      <c r="G65" s="11">
        <v>9</v>
      </c>
      <c r="H65" s="23">
        <f>F63+F65</f>
        <v>11000</v>
      </c>
      <c r="I65" s="6"/>
      <c r="J65" s="6"/>
    </row>
    <row r="66" spans="1:13" x14ac:dyDescent="0.3">
      <c r="A66" s="37" t="s">
        <v>82</v>
      </c>
      <c r="B66" s="10" t="s">
        <v>83</v>
      </c>
      <c r="C66" s="10"/>
      <c r="D66" s="24"/>
      <c r="E66" s="5"/>
      <c r="F66" s="24"/>
      <c r="G66" s="5"/>
      <c r="H66" s="7">
        <f>SUM(H57:H65)</f>
        <v>137000</v>
      </c>
      <c r="I66" s="6"/>
      <c r="J66" s="6"/>
    </row>
    <row r="67" spans="1:13" x14ac:dyDescent="0.3">
      <c r="A67" s="37" t="s">
        <v>45</v>
      </c>
      <c r="B67" s="3" t="s">
        <v>84</v>
      </c>
      <c r="C67" s="3"/>
      <c r="D67" s="17"/>
      <c r="F67" s="17"/>
      <c r="H67" s="25"/>
      <c r="I67" s="6"/>
      <c r="J67" s="9">
        <f>SUM(H66:H66)</f>
        <v>137000</v>
      </c>
    </row>
    <row r="68" spans="1:13" ht="14.5" thickBot="1" x14ac:dyDescent="0.35">
      <c r="A68" s="5"/>
      <c r="B68" s="13" t="s">
        <v>85</v>
      </c>
      <c r="C68" s="13"/>
      <c r="D68" s="17"/>
      <c r="F68" s="17"/>
      <c r="H68" s="6"/>
      <c r="I68" s="11">
        <v>4</v>
      </c>
      <c r="J68" s="14">
        <f>J54+J67</f>
        <v>147000</v>
      </c>
    </row>
    <row r="69" spans="1:13" ht="30.65" customHeight="1" thickTop="1" x14ac:dyDescent="0.3">
      <c r="A69" s="5"/>
      <c r="B69" s="130" t="s">
        <v>86</v>
      </c>
      <c r="C69" s="130"/>
      <c r="D69" s="130"/>
      <c r="E69" s="130"/>
      <c r="F69" s="130"/>
      <c r="G69" s="130"/>
      <c r="H69" s="130"/>
      <c r="I69" s="130"/>
      <c r="J69" s="130"/>
    </row>
    <row r="70" spans="1:13" x14ac:dyDescent="0.3">
      <c r="A70" s="5"/>
      <c r="B70" s="107" t="s">
        <v>9</v>
      </c>
      <c r="C70" s="108" t="s">
        <v>10</v>
      </c>
      <c r="D70" s="108" t="s">
        <v>11</v>
      </c>
      <c r="E70" s="109" t="s">
        <v>14</v>
      </c>
      <c r="F70" s="109" t="s">
        <v>87</v>
      </c>
      <c r="G70" s="109" t="s">
        <v>16</v>
      </c>
      <c r="H70" s="109" t="s">
        <v>88</v>
      </c>
      <c r="I70" s="109" t="s">
        <v>49</v>
      </c>
      <c r="J70" s="109" t="s">
        <v>89</v>
      </c>
    </row>
    <row r="71" spans="1:13" x14ac:dyDescent="0.3">
      <c r="A71" s="5"/>
      <c r="D71" s="17"/>
    </row>
    <row r="72" spans="1:13" x14ac:dyDescent="0.3">
      <c r="A72" s="5"/>
      <c r="B72" s="1" t="s">
        <v>79</v>
      </c>
      <c r="D72" s="17"/>
      <c r="E72" s="11">
        <v>6</v>
      </c>
      <c r="F72" s="6">
        <f>'Summary Budget to Actual '!G71</f>
        <v>942000</v>
      </c>
      <c r="G72" s="11">
        <v>8</v>
      </c>
      <c r="H72" s="6">
        <f>'Summary Budget to Actual '!I71+'Summary Budget to Actual '!K71</f>
        <v>931000</v>
      </c>
      <c r="I72" s="11">
        <v>9</v>
      </c>
      <c r="J72" s="6">
        <f>F72-H72</f>
        <v>11000</v>
      </c>
      <c r="M72" s="26"/>
    </row>
    <row r="73" spans="1:13" x14ac:dyDescent="0.3">
      <c r="A73" s="5"/>
      <c r="B73" s="1" t="s">
        <v>90</v>
      </c>
      <c r="D73" s="17"/>
      <c r="E73" s="11">
        <v>1</v>
      </c>
      <c r="F73" s="27">
        <f>-'Schedule of Revenues'!G60</f>
        <v>-942000</v>
      </c>
      <c r="G73" s="11">
        <v>2</v>
      </c>
      <c r="H73" s="27">
        <f>-'Schedule of Revenues'!I60</f>
        <v>-942000</v>
      </c>
      <c r="I73" s="11">
        <v>3</v>
      </c>
      <c r="J73" s="9">
        <f>F73-H73</f>
        <v>0</v>
      </c>
    </row>
    <row r="74" spans="1:13" x14ac:dyDescent="0.3">
      <c r="A74" s="5"/>
      <c r="B74" s="1" t="s">
        <v>82</v>
      </c>
      <c r="D74" s="17"/>
      <c r="E74" s="12"/>
      <c r="F74" s="6">
        <f>F72+F73</f>
        <v>0</v>
      </c>
      <c r="G74" s="12"/>
      <c r="H74" s="6">
        <f>H72+H73</f>
        <v>-11000</v>
      </c>
      <c r="J74" s="6">
        <f>J72+J73</f>
        <v>11000</v>
      </c>
    </row>
    <row r="75" spans="1:13" x14ac:dyDescent="0.3">
      <c r="A75" s="5"/>
      <c r="B75" s="1" t="s">
        <v>91</v>
      </c>
      <c r="D75" s="6"/>
      <c r="F75" s="6">
        <v>0</v>
      </c>
      <c r="H75" s="6">
        <v>0</v>
      </c>
      <c r="I75" s="6"/>
      <c r="J75" s="6">
        <v>0</v>
      </c>
    </row>
    <row r="76" spans="1:13" ht="14.5" thickBot="1" x14ac:dyDescent="0.35">
      <c r="A76" s="5"/>
      <c r="B76" s="3" t="s">
        <v>92</v>
      </c>
      <c r="C76" s="3"/>
      <c r="D76" s="6"/>
      <c r="E76" s="12"/>
      <c r="F76" s="28">
        <f>SUM(F74:F75)</f>
        <v>0</v>
      </c>
      <c r="H76" s="28">
        <f>SUM(H74:H75)</f>
        <v>-11000</v>
      </c>
      <c r="I76" s="7"/>
      <c r="J76" s="28">
        <f>SUM(J74:J75)</f>
        <v>11000</v>
      </c>
    </row>
    <row r="77" spans="1:13" ht="14.5" thickTop="1" x14ac:dyDescent="0.3">
      <c r="A77" s="5" t="s">
        <v>93</v>
      </c>
    </row>
    <row r="78" spans="1:13" hidden="1" x14ac:dyDescent="0.3">
      <c r="A78" s="5"/>
      <c r="D78" s="17"/>
      <c r="F78" s="29"/>
    </row>
    <row r="79" spans="1:13" hidden="1" x14ac:dyDescent="0.3">
      <c r="A79" s="5"/>
      <c r="D79" s="17"/>
      <c r="F79" s="29"/>
    </row>
    <row r="80" spans="1:13" hidden="1" x14ac:dyDescent="0.3">
      <c r="A80" s="5"/>
      <c r="D80" s="17"/>
      <c r="F80" s="29"/>
    </row>
    <row r="81" spans="1:10" hidden="1" x14ac:dyDescent="0.3">
      <c r="A81" s="5"/>
      <c r="D81" s="17"/>
      <c r="F81" s="29"/>
    </row>
    <row r="82" spans="1:10" hidden="1" x14ac:dyDescent="0.3">
      <c r="A82" s="5"/>
      <c r="D82" s="17"/>
      <c r="F82" s="29"/>
    </row>
    <row r="83" spans="1:10" hidden="1" x14ac:dyDescent="0.3">
      <c r="A83" s="5"/>
      <c r="D83" s="17"/>
      <c r="F83" s="29"/>
    </row>
    <row r="84" spans="1:10" hidden="1" x14ac:dyDescent="0.3">
      <c r="A84" s="5"/>
      <c r="D84" s="17"/>
      <c r="F84" s="29"/>
      <c r="J84" s="30"/>
    </row>
    <row r="85" spans="1:10" hidden="1" x14ac:dyDescent="0.3">
      <c r="A85" s="5"/>
      <c r="D85" s="17"/>
      <c r="F85" s="29"/>
      <c r="J85" s="30"/>
    </row>
    <row r="86" spans="1:10" hidden="1" x14ac:dyDescent="0.3">
      <c r="A86" s="5"/>
      <c r="D86" s="17"/>
      <c r="F86" s="29"/>
      <c r="J86" s="30"/>
    </row>
    <row r="87" spans="1:10" hidden="1" x14ac:dyDescent="0.3">
      <c r="A87" s="5"/>
      <c r="D87" s="17"/>
      <c r="F87" s="29"/>
      <c r="J87" s="30"/>
    </row>
    <row r="88" spans="1:10" hidden="1" x14ac:dyDescent="0.3">
      <c r="A88" s="5"/>
      <c r="D88" s="17"/>
      <c r="F88" s="29"/>
      <c r="J88" s="30"/>
    </row>
    <row r="89" spans="1:10" hidden="1" x14ac:dyDescent="0.3">
      <c r="A89" s="5"/>
      <c r="D89" s="17"/>
      <c r="F89" s="29"/>
      <c r="J89" s="30"/>
    </row>
    <row r="90" spans="1:10" hidden="1" x14ac:dyDescent="0.3">
      <c r="A90" s="5"/>
      <c r="D90" s="17"/>
      <c r="F90" s="29"/>
      <c r="J90" s="30"/>
    </row>
    <row r="91" spans="1:10" hidden="1" x14ac:dyDescent="0.3">
      <c r="A91" s="5"/>
      <c r="D91" s="17"/>
      <c r="F91" s="29"/>
      <c r="J91" s="30"/>
    </row>
    <row r="92" spans="1:10" hidden="1" x14ac:dyDescent="0.3">
      <c r="A92" s="5"/>
      <c r="D92" s="17"/>
      <c r="F92" s="29"/>
      <c r="J92" s="30"/>
    </row>
    <row r="93" spans="1:10" hidden="1" x14ac:dyDescent="0.3">
      <c r="A93" s="5"/>
      <c r="D93" s="17"/>
      <c r="F93" s="29"/>
      <c r="J93" s="30"/>
    </row>
    <row r="94" spans="1:10" hidden="1" x14ac:dyDescent="0.3">
      <c r="A94" s="5"/>
      <c r="D94" s="17"/>
      <c r="F94" s="29"/>
      <c r="J94" s="30"/>
    </row>
    <row r="95" spans="1:10" hidden="1" x14ac:dyDescent="0.3">
      <c r="A95" s="5"/>
      <c r="D95" s="17"/>
      <c r="F95" s="29"/>
      <c r="J95" s="30"/>
    </row>
    <row r="96" spans="1:10" hidden="1" x14ac:dyDescent="0.3">
      <c r="A96" s="5"/>
      <c r="D96" s="17"/>
      <c r="F96" s="29"/>
      <c r="J96" s="30"/>
    </row>
    <row r="97" spans="1:10" hidden="1" x14ac:dyDescent="0.3">
      <c r="A97" s="5"/>
      <c r="D97" s="17"/>
      <c r="F97" s="29"/>
      <c r="J97" s="30"/>
    </row>
    <row r="98" spans="1:10" hidden="1" x14ac:dyDescent="0.3">
      <c r="A98" s="5"/>
      <c r="D98" s="17"/>
      <c r="F98" s="29"/>
      <c r="J98" s="30"/>
    </row>
    <row r="99" spans="1:10" hidden="1" x14ac:dyDescent="0.3">
      <c r="A99" s="5"/>
      <c r="D99" s="17"/>
      <c r="F99" s="29"/>
      <c r="J99" s="30"/>
    </row>
    <row r="100" spans="1:10" hidden="1" x14ac:dyDescent="0.3">
      <c r="A100" s="5"/>
      <c r="D100" s="17"/>
      <c r="F100" s="29"/>
      <c r="J100" s="30"/>
    </row>
    <row r="101" spans="1:10" hidden="1" x14ac:dyDescent="0.3">
      <c r="A101" s="5"/>
      <c r="D101" s="17"/>
      <c r="F101" s="29"/>
      <c r="J101" s="30"/>
    </row>
    <row r="102" spans="1:10" hidden="1" x14ac:dyDescent="0.3">
      <c r="A102" s="5"/>
      <c r="D102" s="17"/>
      <c r="F102" s="29"/>
      <c r="J102" s="30"/>
    </row>
    <row r="103" spans="1:10" hidden="1" x14ac:dyDescent="0.3">
      <c r="A103" s="5"/>
      <c r="D103" s="17"/>
      <c r="F103" s="29"/>
      <c r="J103" s="30"/>
    </row>
    <row r="104" spans="1:10" hidden="1" x14ac:dyDescent="0.3">
      <c r="A104" s="5"/>
      <c r="D104" s="17"/>
      <c r="F104" s="29"/>
      <c r="J104" s="30"/>
    </row>
    <row r="105" spans="1:10" hidden="1" x14ac:dyDescent="0.3">
      <c r="A105" s="5"/>
      <c r="D105" s="17"/>
      <c r="F105" s="29"/>
      <c r="J105" s="30"/>
    </row>
    <row r="106" spans="1:10" hidden="1" x14ac:dyDescent="0.3">
      <c r="A106" s="5"/>
      <c r="D106" s="17"/>
      <c r="F106" s="29"/>
      <c r="J106" s="30"/>
    </row>
    <row r="107" spans="1:10" hidden="1" x14ac:dyDescent="0.3">
      <c r="A107" s="5"/>
      <c r="D107" s="17"/>
      <c r="F107" s="29"/>
      <c r="J107" s="30"/>
    </row>
    <row r="108" spans="1:10" hidden="1" x14ac:dyDescent="0.3">
      <c r="A108" s="5"/>
      <c r="D108" s="17"/>
      <c r="F108" s="29"/>
      <c r="J108" s="30"/>
    </row>
    <row r="109" spans="1:10" hidden="1" x14ac:dyDescent="0.3">
      <c r="A109" s="5"/>
      <c r="D109" s="17"/>
      <c r="F109" s="29"/>
      <c r="J109" s="30"/>
    </row>
    <row r="110" spans="1:10" hidden="1" x14ac:dyDescent="0.3">
      <c r="A110" s="5"/>
      <c r="D110" s="17"/>
      <c r="F110" s="29"/>
      <c r="J110" s="30"/>
    </row>
    <row r="111" spans="1:10" hidden="1" x14ac:dyDescent="0.3">
      <c r="A111" s="5"/>
      <c r="D111" s="17"/>
      <c r="F111" s="29"/>
      <c r="J111" s="30"/>
    </row>
    <row r="112" spans="1:10" hidden="1" x14ac:dyDescent="0.3">
      <c r="A112" s="5"/>
      <c r="D112" s="17"/>
      <c r="F112" s="29"/>
      <c r="J112" s="30"/>
    </row>
    <row r="113" spans="1:10" hidden="1" x14ac:dyDescent="0.3">
      <c r="A113" s="5"/>
      <c r="D113" s="17"/>
      <c r="F113" s="29"/>
      <c r="J113" s="30"/>
    </row>
    <row r="114" spans="1:10" hidden="1" x14ac:dyDescent="0.3">
      <c r="A114" s="5"/>
      <c r="D114" s="17"/>
      <c r="F114" s="29"/>
      <c r="J114" s="30"/>
    </row>
    <row r="115" spans="1:10" hidden="1" x14ac:dyDescent="0.3">
      <c r="A115" s="5"/>
      <c r="D115" s="17"/>
      <c r="F115" s="29"/>
      <c r="J115" s="30"/>
    </row>
    <row r="116" spans="1:10" hidden="1" x14ac:dyDescent="0.3">
      <c r="A116" s="5"/>
      <c r="D116" s="17"/>
      <c r="F116" s="29"/>
      <c r="J116" s="30"/>
    </row>
    <row r="117" spans="1:10" hidden="1" x14ac:dyDescent="0.3">
      <c r="A117" s="5"/>
      <c r="D117" s="17"/>
      <c r="F117" s="29"/>
      <c r="J117" s="30"/>
    </row>
    <row r="118" spans="1:10" hidden="1" x14ac:dyDescent="0.3">
      <c r="A118" s="5"/>
      <c r="D118" s="17"/>
      <c r="F118" s="29"/>
      <c r="J118" s="30"/>
    </row>
    <row r="119" spans="1:10" hidden="1" x14ac:dyDescent="0.3">
      <c r="A119" s="5"/>
      <c r="D119" s="17"/>
      <c r="F119" s="29"/>
      <c r="J119" s="30"/>
    </row>
    <row r="120" spans="1:10" hidden="1" x14ac:dyDescent="0.3">
      <c r="A120" s="5"/>
      <c r="D120" s="17"/>
      <c r="F120" s="29"/>
      <c r="J120" s="30"/>
    </row>
    <row r="121" spans="1:10" hidden="1" x14ac:dyDescent="0.3">
      <c r="A121" s="5"/>
      <c r="D121" s="17"/>
      <c r="F121" s="29"/>
      <c r="J121" s="30"/>
    </row>
    <row r="122" spans="1:10" hidden="1" x14ac:dyDescent="0.3">
      <c r="A122" s="5"/>
      <c r="D122" s="17"/>
      <c r="F122" s="29"/>
      <c r="J122" s="30"/>
    </row>
    <row r="123" spans="1:10" hidden="1" x14ac:dyDescent="0.3">
      <c r="A123" s="5"/>
      <c r="D123" s="17"/>
      <c r="F123" s="29"/>
      <c r="J123" s="30"/>
    </row>
    <row r="124" spans="1:10" hidden="1" x14ac:dyDescent="0.3">
      <c r="A124" s="5"/>
      <c r="D124" s="17"/>
      <c r="F124" s="29"/>
      <c r="J124" s="30"/>
    </row>
    <row r="125" spans="1:10" hidden="1" x14ac:dyDescent="0.3">
      <c r="A125" s="5"/>
      <c r="D125" s="17"/>
      <c r="F125" s="29"/>
      <c r="J125" s="30"/>
    </row>
    <row r="126" spans="1:10" hidden="1" x14ac:dyDescent="0.3">
      <c r="A126" s="5"/>
      <c r="D126" s="17"/>
      <c r="F126" s="29"/>
      <c r="J126" s="30"/>
    </row>
    <row r="127" spans="1:10" hidden="1" x14ac:dyDescent="0.3">
      <c r="A127" s="5"/>
      <c r="D127" s="17"/>
      <c r="F127" s="29"/>
      <c r="J127" s="30"/>
    </row>
    <row r="128" spans="1:10" hidden="1" x14ac:dyDescent="0.3">
      <c r="A128" s="5"/>
      <c r="D128" s="17"/>
      <c r="F128" s="29"/>
      <c r="J128" s="30"/>
    </row>
    <row r="129" spans="1:10" hidden="1" x14ac:dyDescent="0.3">
      <c r="A129" s="5"/>
      <c r="D129" s="17"/>
      <c r="F129" s="29"/>
      <c r="J129" s="30"/>
    </row>
    <row r="130" spans="1:10" hidden="1" x14ac:dyDescent="0.3">
      <c r="A130" s="5"/>
      <c r="D130" s="17"/>
      <c r="F130" s="29"/>
      <c r="J130" s="30"/>
    </row>
    <row r="131" spans="1:10" hidden="1" x14ac:dyDescent="0.3">
      <c r="A131" s="5"/>
      <c r="D131" s="17"/>
      <c r="F131" s="29"/>
      <c r="J131" s="30"/>
    </row>
    <row r="132" spans="1:10" hidden="1" x14ac:dyDescent="0.3">
      <c r="A132" s="5"/>
      <c r="D132" s="17"/>
      <c r="F132" s="29"/>
      <c r="J132" s="30"/>
    </row>
    <row r="133" spans="1:10" hidden="1" x14ac:dyDescent="0.3">
      <c r="A133" s="5"/>
      <c r="D133" s="17"/>
      <c r="F133" s="29"/>
      <c r="J133" s="30"/>
    </row>
    <row r="134" spans="1:10" hidden="1" x14ac:dyDescent="0.3">
      <c r="A134" s="5"/>
      <c r="D134" s="17"/>
      <c r="F134" s="29"/>
      <c r="J134" s="30"/>
    </row>
    <row r="135" spans="1:10" hidden="1" x14ac:dyDescent="0.3">
      <c r="A135" s="5"/>
      <c r="D135" s="17"/>
      <c r="F135" s="29"/>
      <c r="J135" s="30"/>
    </row>
    <row r="136" spans="1:10" hidden="1" x14ac:dyDescent="0.3">
      <c r="A136" s="5"/>
      <c r="D136" s="17"/>
      <c r="F136" s="29"/>
      <c r="J136" s="30"/>
    </row>
    <row r="137" spans="1:10" hidden="1" x14ac:dyDescent="0.3">
      <c r="A137" s="5"/>
      <c r="D137" s="17"/>
      <c r="F137" s="29"/>
      <c r="J137" s="30"/>
    </row>
    <row r="138" spans="1:10" hidden="1" x14ac:dyDescent="0.3">
      <c r="A138" s="5"/>
      <c r="D138" s="17"/>
      <c r="F138" s="29"/>
      <c r="J138" s="30"/>
    </row>
    <row r="139" spans="1:10" hidden="1" x14ac:dyDescent="0.3">
      <c r="A139" s="5"/>
      <c r="D139" s="17"/>
      <c r="F139" s="29"/>
      <c r="J139" s="30"/>
    </row>
    <row r="140" spans="1:10" hidden="1" x14ac:dyDescent="0.3">
      <c r="A140" s="5"/>
      <c r="D140" s="17"/>
      <c r="F140" s="29"/>
      <c r="J140" s="30"/>
    </row>
    <row r="141" spans="1:10" hidden="1" x14ac:dyDescent="0.3">
      <c r="A141" s="5"/>
      <c r="D141" s="17"/>
      <c r="F141" s="29"/>
      <c r="J141" s="30"/>
    </row>
    <row r="142" spans="1:10" hidden="1" x14ac:dyDescent="0.3">
      <c r="A142" s="5"/>
      <c r="D142" s="17"/>
      <c r="F142" s="29"/>
      <c r="J142" s="30"/>
    </row>
    <row r="143" spans="1:10" hidden="1" x14ac:dyDescent="0.3">
      <c r="A143" s="5"/>
      <c r="D143" s="17"/>
      <c r="F143" s="29"/>
      <c r="J143" s="30"/>
    </row>
    <row r="144" spans="1:10" hidden="1" x14ac:dyDescent="0.3">
      <c r="A144" s="5"/>
      <c r="D144" s="17"/>
      <c r="F144" s="29"/>
      <c r="J144" s="30"/>
    </row>
    <row r="145" spans="1:10" hidden="1" x14ac:dyDescent="0.3">
      <c r="A145" s="5"/>
      <c r="D145" s="17"/>
      <c r="F145" s="29"/>
      <c r="J145" s="30"/>
    </row>
    <row r="146" spans="1:10" hidden="1" x14ac:dyDescent="0.3">
      <c r="A146" s="5"/>
      <c r="D146" s="17"/>
      <c r="F146" s="29"/>
      <c r="J146" s="30"/>
    </row>
    <row r="147" spans="1:10" hidden="1" x14ac:dyDescent="0.3">
      <c r="A147" s="5"/>
      <c r="D147" s="17"/>
      <c r="F147" s="29"/>
      <c r="J147" s="30"/>
    </row>
    <row r="148" spans="1:10" hidden="1" x14ac:dyDescent="0.3">
      <c r="A148" s="5"/>
      <c r="D148" s="17"/>
      <c r="F148" s="29"/>
      <c r="J148" s="30"/>
    </row>
    <row r="149" spans="1:10" hidden="1" x14ac:dyDescent="0.3">
      <c r="A149" s="5"/>
      <c r="D149" s="17"/>
      <c r="F149" s="29"/>
      <c r="J149" s="30"/>
    </row>
    <row r="150" spans="1:10" hidden="1" x14ac:dyDescent="0.3">
      <c r="A150" s="5"/>
      <c r="D150" s="17"/>
      <c r="F150" s="29"/>
      <c r="J150" s="30"/>
    </row>
    <row r="151" spans="1:10" hidden="1" x14ac:dyDescent="0.3">
      <c r="A151" s="5"/>
      <c r="D151" s="17"/>
      <c r="F151" s="29"/>
      <c r="J151" s="30"/>
    </row>
    <row r="152" spans="1:10" hidden="1" x14ac:dyDescent="0.3">
      <c r="A152" s="5"/>
      <c r="D152" s="17"/>
      <c r="F152" s="29"/>
      <c r="J152" s="30"/>
    </row>
    <row r="153" spans="1:10" hidden="1" x14ac:dyDescent="0.3">
      <c r="D153" s="17"/>
      <c r="F153" s="29"/>
      <c r="J153" s="30"/>
    </row>
    <row r="154" spans="1:10" hidden="1" x14ac:dyDescent="0.3">
      <c r="D154" s="17"/>
      <c r="F154" s="29"/>
      <c r="J154" s="30"/>
    </row>
    <row r="155" spans="1:10" hidden="1" x14ac:dyDescent="0.3">
      <c r="D155" s="17"/>
      <c r="F155" s="29"/>
      <c r="J155" s="30"/>
    </row>
    <row r="156" spans="1:10" hidden="1" x14ac:dyDescent="0.3">
      <c r="D156" s="17"/>
      <c r="F156" s="29"/>
      <c r="J156" s="30"/>
    </row>
    <row r="157" spans="1:10" hidden="1" x14ac:dyDescent="0.3">
      <c r="D157" s="17"/>
      <c r="F157" s="29"/>
      <c r="J157" s="30"/>
    </row>
    <row r="158" spans="1:10" hidden="1" x14ac:dyDescent="0.3">
      <c r="D158" s="17"/>
      <c r="F158" s="29"/>
      <c r="J158" s="30"/>
    </row>
    <row r="159" spans="1:10" hidden="1" x14ac:dyDescent="0.3">
      <c r="D159" s="17"/>
      <c r="F159" s="29"/>
      <c r="J159" s="30"/>
    </row>
    <row r="160" spans="1:10" hidden="1" x14ac:dyDescent="0.3">
      <c r="D160" s="17"/>
      <c r="F160" s="29"/>
      <c r="J160" s="30"/>
    </row>
    <row r="161" spans="4:10" hidden="1" x14ac:dyDescent="0.3">
      <c r="D161" s="17"/>
      <c r="F161" s="29"/>
      <c r="J161" s="30"/>
    </row>
    <row r="162" spans="4:10" hidden="1" x14ac:dyDescent="0.3">
      <c r="D162" s="17"/>
      <c r="F162" s="29"/>
      <c r="J162" s="30"/>
    </row>
    <row r="163" spans="4:10" hidden="1" x14ac:dyDescent="0.3">
      <c r="D163" s="17"/>
      <c r="F163" s="29"/>
      <c r="J163" s="30"/>
    </row>
    <row r="164" spans="4:10" hidden="1" x14ac:dyDescent="0.3">
      <c r="D164" s="17"/>
      <c r="F164" s="29"/>
      <c r="J164" s="30"/>
    </row>
    <row r="165" spans="4:10" hidden="1" x14ac:dyDescent="0.3">
      <c r="D165" s="17"/>
      <c r="F165" s="29"/>
      <c r="J165" s="30"/>
    </row>
    <row r="166" spans="4:10" hidden="1" x14ac:dyDescent="0.3">
      <c r="D166" s="17"/>
      <c r="F166" s="29"/>
      <c r="J166" s="30"/>
    </row>
    <row r="167" spans="4:10" hidden="1" x14ac:dyDescent="0.3">
      <c r="D167" s="17"/>
      <c r="F167" s="29"/>
      <c r="J167" s="30"/>
    </row>
    <row r="168" spans="4:10" hidden="1" x14ac:dyDescent="0.3">
      <c r="D168" s="17"/>
      <c r="F168" s="29"/>
      <c r="J168" s="30"/>
    </row>
    <row r="169" spans="4:10" hidden="1" x14ac:dyDescent="0.3">
      <c r="D169" s="17"/>
      <c r="F169" s="29"/>
      <c r="J169" s="30"/>
    </row>
    <row r="170" spans="4:10" hidden="1" x14ac:dyDescent="0.3">
      <c r="D170" s="17"/>
      <c r="F170" s="29"/>
      <c r="J170" s="30"/>
    </row>
    <row r="171" spans="4:10" hidden="1" x14ac:dyDescent="0.3">
      <c r="D171" s="17"/>
      <c r="F171" s="29"/>
      <c r="J171" s="30"/>
    </row>
    <row r="172" spans="4:10" hidden="1" x14ac:dyDescent="0.3">
      <c r="D172" s="17"/>
      <c r="F172" s="29"/>
      <c r="J172" s="30"/>
    </row>
    <row r="173" spans="4:10" hidden="1" x14ac:dyDescent="0.3">
      <c r="D173" s="17"/>
      <c r="F173" s="29"/>
      <c r="J173" s="30"/>
    </row>
    <row r="174" spans="4:10" hidden="1" x14ac:dyDescent="0.3">
      <c r="D174" s="17"/>
      <c r="F174" s="29"/>
    </row>
    <row r="175" spans="4:10" hidden="1" x14ac:dyDescent="0.3">
      <c r="D175" s="17"/>
      <c r="F175" s="29"/>
    </row>
    <row r="176" spans="4:10" hidden="1" x14ac:dyDescent="0.3">
      <c r="D176" s="17"/>
      <c r="F176" s="29"/>
    </row>
    <row r="177" spans="4:6" hidden="1" x14ac:dyDescent="0.3">
      <c r="D177" s="17"/>
      <c r="F177" s="29"/>
    </row>
    <row r="178" spans="4:6" hidden="1" x14ac:dyDescent="0.3">
      <c r="D178" s="17"/>
      <c r="F178" s="29"/>
    </row>
    <row r="179" spans="4:6" hidden="1" x14ac:dyDescent="0.3">
      <c r="D179" s="17"/>
      <c r="F179" s="29"/>
    </row>
    <row r="180" spans="4:6" hidden="1" x14ac:dyDescent="0.3">
      <c r="D180" s="17"/>
      <c r="F180" s="29"/>
    </row>
    <row r="181" spans="4:6" hidden="1" x14ac:dyDescent="0.3">
      <c r="D181" s="17"/>
      <c r="F181" s="29"/>
    </row>
    <row r="182" spans="4:6" hidden="1" x14ac:dyDescent="0.3">
      <c r="D182" s="17"/>
      <c r="F182" s="29"/>
    </row>
    <row r="183" spans="4:6" hidden="1" x14ac:dyDescent="0.3">
      <c r="D183" s="17"/>
      <c r="F183" s="29"/>
    </row>
    <row r="184" spans="4:6" hidden="1" x14ac:dyDescent="0.3">
      <c r="D184" s="17"/>
      <c r="F184" s="29"/>
    </row>
    <row r="185" spans="4:6" hidden="1" x14ac:dyDescent="0.3">
      <c r="D185" s="17"/>
      <c r="F185" s="29"/>
    </row>
    <row r="186" spans="4:6" hidden="1" x14ac:dyDescent="0.3">
      <c r="D186" s="17"/>
      <c r="F186" s="29"/>
    </row>
    <row r="187" spans="4:6" hidden="1" x14ac:dyDescent="0.3">
      <c r="D187" s="17"/>
      <c r="F187" s="29"/>
    </row>
    <row r="188" spans="4:6" hidden="1" x14ac:dyDescent="0.3">
      <c r="D188" s="17"/>
      <c r="F188" s="29"/>
    </row>
    <row r="189" spans="4:6" hidden="1" x14ac:dyDescent="0.3">
      <c r="D189" s="17"/>
      <c r="F189" s="29"/>
    </row>
    <row r="190" spans="4:6" hidden="1" x14ac:dyDescent="0.3">
      <c r="D190" s="17"/>
      <c r="F190" s="29"/>
    </row>
    <row r="191" spans="4:6" hidden="1" x14ac:dyDescent="0.3">
      <c r="D191" s="17"/>
      <c r="F191" s="29"/>
    </row>
    <row r="192" spans="4:6" hidden="1" x14ac:dyDescent="0.3">
      <c r="D192" s="17"/>
      <c r="F192" s="29"/>
    </row>
    <row r="193" spans="4:6" hidden="1" x14ac:dyDescent="0.3">
      <c r="D193" s="17"/>
      <c r="F193" s="29"/>
    </row>
    <row r="194" spans="4:6" hidden="1" x14ac:dyDescent="0.3">
      <c r="D194" s="17"/>
      <c r="F194" s="29"/>
    </row>
    <row r="195" spans="4:6" hidden="1" x14ac:dyDescent="0.3">
      <c r="D195" s="17"/>
      <c r="F195" s="29"/>
    </row>
    <row r="196" spans="4:6" hidden="1" x14ac:dyDescent="0.3">
      <c r="D196" s="17"/>
      <c r="F196" s="29"/>
    </row>
    <row r="197" spans="4:6" hidden="1" x14ac:dyDescent="0.3">
      <c r="D197" s="17"/>
      <c r="F197" s="29"/>
    </row>
    <row r="198" spans="4:6" hidden="1" x14ac:dyDescent="0.3">
      <c r="D198" s="17"/>
      <c r="F198" s="29"/>
    </row>
    <row r="199" spans="4:6" hidden="1" x14ac:dyDescent="0.3">
      <c r="D199" s="17"/>
      <c r="F199" s="29"/>
    </row>
    <row r="200" spans="4:6" hidden="1" x14ac:dyDescent="0.3">
      <c r="D200" s="17"/>
      <c r="F200" s="29"/>
    </row>
    <row r="201" spans="4:6" hidden="1" x14ac:dyDescent="0.3">
      <c r="D201" s="17"/>
      <c r="F201" s="29"/>
    </row>
    <row r="202" spans="4:6" hidden="1" x14ac:dyDescent="0.3">
      <c r="D202" s="17"/>
      <c r="F202" s="29"/>
    </row>
    <row r="203" spans="4:6" hidden="1" x14ac:dyDescent="0.3">
      <c r="D203" s="17"/>
      <c r="F203" s="29"/>
    </row>
    <row r="204" spans="4:6" hidden="1" x14ac:dyDescent="0.3">
      <c r="D204" s="17"/>
      <c r="F204" s="29"/>
    </row>
    <row r="205" spans="4:6" hidden="1" x14ac:dyDescent="0.3">
      <c r="D205" s="17"/>
      <c r="F205" s="29"/>
    </row>
    <row r="206" spans="4:6" hidden="1" x14ac:dyDescent="0.3">
      <c r="D206" s="17"/>
      <c r="F206" s="29"/>
    </row>
    <row r="207" spans="4:6" hidden="1" x14ac:dyDescent="0.3">
      <c r="D207" s="17"/>
      <c r="F207" s="29"/>
    </row>
    <row r="208" spans="4:6" hidden="1" x14ac:dyDescent="0.3">
      <c r="D208" s="17"/>
      <c r="F208" s="29"/>
    </row>
    <row r="209" spans="4:6" hidden="1" x14ac:dyDescent="0.3">
      <c r="D209" s="17"/>
      <c r="F209" s="29"/>
    </row>
    <row r="210" spans="4:6" hidden="1" x14ac:dyDescent="0.3">
      <c r="D210" s="17"/>
      <c r="F210" s="29"/>
    </row>
    <row r="211" spans="4:6" hidden="1" x14ac:dyDescent="0.3">
      <c r="D211" s="17"/>
      <c r="F211" s="29"/>
    </row>
    <row r="212" spans="4:6" hidden="1" x14ac:dyDescent="0.3">
      <c r="D212" s="17"/>
      <c r="F212" s="29"/>
    </row>
    <row r="213" spans="4:6" hidden="1" x14ac:dyDescent="0.3">
      <c r="D213" s="17"/>
      <c r="F213" s="29"/>
    </row>
    <row r="214" spans="4:6" hidden="1" x14ac:dyDescent="0.3">
      <c r="D214" s="17"/>
      <c r="F214" s="29"/>
    </row>
    <row r="215" spans="4:6" hidden="1" x14ac:dyDescent="0.3">
      <c r="D215" s="17"/>
      <c r="F215" s="29"/>
    </row>
    <row r="216" spans="4:6" hidden="1" x14ac:dyDescent="0.3">
      <c r="D216" s="17"/>
      <c r="F216" s="29"/>
    </row>
    <row r="217" spans="4:6" hidden="1" x14ac:dyDescent="0.3">
      <c r="D217" s="17"/>
      <c r="F217" s="29"/>
    </row>
    <row r="218" spans="4:6" hidden="1" x14ac:dyDescent="0.3">
      <c r="D218" s="17"/>
      <c r="F218" s="29"/>
    </row>
    <row r="219" spans="4:6" hidden="1" x14ac:dyDescent="0.3">
      <c r="D219" s="17"/>
      <c r="F219" s="29"/>
    </row>
    <row r="220" spans="4:6" hidden="1" x14ac:dyDescent="0.3">
      <c r="D220" s="17"/>
      <c r="F220" s="29"/>
    </row>
    <row r="221" spans="4:6" hidden="1" x14ac:dyDescent="0.3">
      <c r="D221" s="17"/>
      <c r="F221" s="29"/>
    </row>
    <row r="222" spans="4:6" hidden="1" x14ac:dyDescent="0.3">
      <c r="D222" s="17"/>
      <c r="F222" s="29"/>
    </row>
    <row r="223" spans="4:6" hidden="1" x14ac:dyDescent="0.3">
      <c r="D223" s="17"/>
      <c r="F223" s="29"/>
    </row>
    <row r="224" spans="4:6" hidden="1" x14ac:dyDescent="0.3">
      <c r="D224" s="17"/>
      <c r="F224" s="29"/>
    </row>
    <row r="225" spans="4:6" hidden="1" x14ac:dyDescent="0.3">
      <c r="D225" s="17"/>
      <c r="F225" s="29"/>
    </row>
    <row r="226" spans="4:6" hidden="1" x14ac:dyDescent="0.3">
      <c r="D226" s="17"/>
      <c r="F226" s="29"/>
    </row>
    <row r="227" spans="4:6" hidden="1" x14ac:dyDescent="0.3">
      <c r="D227" s="17"/>
      <c r="F227" s="29"/>
    </row>
    <row r="228" spans="4:6" hidden="1" x14ac:dyDescent="0.3">
      <c r="D228" s="17"/>
      <c r="F228" s="29"/>
    </row>
    <row r="229" spans="4:6" hidden="1" x14ac:dyDescent="0.3">
      <c r="D229" s="17"/>
      <c r="F229" s="29"/>
    </row>
    <row r="230" spans="4:6" hidden="1" x14ac:dyDescent="0.3">
      <c r="D230" s="17"/>
      <c r="F230" s="29"/>
    </row>
    <row r="231" spans="4:6" hidden="1" x14ac:dyDescent="0.3">
      <c r="D231" s="17"/>
      <c r="F231" s="29"/>
    </row>
    <row r="232" spans="4:6" hidden="1" x14ac:dyDescent="0.3">
      <c r="D232" s="17"/>
      <c r="F232" s="29"/>
    </row>
    <row r="233" spans="4:6" hidden="1" x14ac:dyDescent="0.3">
      <c r="D233" s="17"/>
      <c r="F233" s="29"/>
    </row>
    <row r="234" spans="4:6" hidden="1" x14ac:dyDescent="0.3">
      <c r="D234" s="17"/>
      <c r="F234" s="29"/>
    </row>
    <row r="235" spans="4:6" hidden="1" x14ac:dyDescent="0.3">
      <c r="D235" s="17"/>
      <c r="F235" s="29"/>
    </row>
    <row r="236" spans="4:6" hidden="1" x14ac:dyDescent="0.3">
      <c r="D236" s="17"/>
      <c r="F236" s="29"/>
    </row>
    <row r="237" spans="4:6" hidden="1" x14ac:dyDescent="0.3">
      <c r="D237" s="17"/>
      <c r="F237" s="29"/>
    </row>
    <row r="238" spans="4:6" hidden="1" x14ac:dyDescent="0.3">
      <c r="D238" s="17"/>
      <c r="F238" s="29"/>
    </row>
    <row r="239" spans="4:6" hidden="1" x14ac:dyDescent="0.3">
      <c r="D239" s="17"/>
      <c r="F239" s="29"/>
    </row>
    <row r="240" spans="4:6" hidden="1" x14ac:dyDescent="0.3">
      <c r="D240" s="17"/>
      <c r="F240" s="29"/>
    </row>
    <row r="241" spans="4:6" hidden="1" x14ac:dyDescent="0.3">
      <c r="D241" s="17"/>
      <c r="F241" s="29"/>
    </row>
    <row r="242" spans="4:6" hidden="1" x14ac:dyDescent="0.3">
      <c r="D242" s="17"/>
      <c r="F242" s="29"/>
    </row>
    <row r="243" spans="4:6" hidden="1" x14ac:dyDescent="0.3">
      <c r="D243" s="17"/>
      <c r="F243" s="29"/>
    </row>
    <row r="244" spans="4:6" hidden="1" x14ac:dyDescent="0.3">
      <c r="D244" s="17"/>
      <c r="F244" s="29"/>
    </row>
    <row r="245" spans="4:6" hidden="1" x14ac:dyDescent="0.3">
      <c r="D245" s="17"/>
      <c r="F245" s="29"/>
    </row>
    <row r="246" spans="4:6" hidden="1" x14ac:dyDescent="0.3">
      <c r="D246" s="17"/>
      <c r="F246" s="29"/>
    </row>
    <row r="247" spans="4:6" hidden="1" x14ac:dyDescent="0.3">
      <c r="D247" s="17"/>
      <c r="F247" s="29"/>
    </row>
    <row r="248" spans="4:6" hidden="1" x14ac:dyDescent="0.3">
      <c r="D248" s="17"/>
      <c r="F248" s="29"/>
    </row>
    <row r="249" spans="4:6" hidden="1" x14ac:dyDescent="0.3">
      <c r="D249" s="17"/>
      <c r="F249" s="29"/>
    </row>
    <row r="250" spans="4:6" hidden="1" x14ac:dyDescent="0.3">
      <c r="D250" s="17"/>
      <c r="F250" s="29"/>
    </row>
    <row r="251" spans="4:6" hidden="1" x14ac:dyDescent="0.3">
      <c r="F251" s="29"/>
    </row>
    <row r="252" spans="4:6" hidden="1" x14ac:dyDescent="0.3">
      <c r="F252" s="29"/>
    </row>
    <row r="253" spans="4:6" hidden="1" x14ac:dyDescent="0.3">
      <c r="F253" s="29"/>
    </row>
    <row r="254" spans="4:6" hidden="1" x14ac:dyDescent="0.3">
      <c r="F254" s="29"/>
    </row>
    <row r="255" spans="4:6" hidden="1" x14ac:dyDescent="0.3">
      <c r="F255" s="29"/>
    </row>
    <row r="256" spans="4:6" hidden="1" x14ac:dyDescent="0.3">
      <c r="F256" s="29"/>
    </row>
    <row r="257" spans="6:6" hidden="1" x14ac:dyDescent="0.3">
      <c r="F257" s="29"/>
    </row>
    <row r="258" spans="6:6" hidden="1" x14ac:dyDescent="0.3">
      <c r="F258" s="29"/>
    </row>
    <row r="259" spans="6:6" hidden="1" x14ac:dyDescent="0.3">
      <c r="F259" s="29"/>
    </row>
    <row r="260" spans="6:6" hidden="1" x14ac:dyDescent="0.3">
      <c r="F260" s="29"/>
    </row>
    <row r="261" spans="6:6" hidden="1" x14ac:dyDescent="0.3">
      <c r="F261" s="29"/>
    </row>
    <row r="262" spans="6:6" hidden="1" x14ac:dyDescent="0.3">
      <c r="F262" s="29"/>
    </row>
    <row r="263" spans="6:6" hidden="1" x14ac:dyDescent="0.3">
      <c r="F263" s="29"/>
    </row>
    <row r="264" spans="6:6" hidden="1" x14ac:dyDescent="0.3">
      <c r="F264" s="29"/>
    </row>
    <row r="265" spans="6:6" hidden="1" x14ac:dyDescent="0.3">
      <c r="F265" s="29"/>
    </row>
    <row r="266" spans="6:6" hidden="1" x14ac:dyDescent="0.3">
      <c r="F266" s="29"/>
    </row>
    <row r="267" spans="6:6" hidden="1" x14ac:dyDescent="0.3">
      <c r="F267" s="29"/>
    </row>
    <row r="268" spans="6:6" hidden="1" x14ac:dyDescent="0.3">
      <c r="F268" s="29"/>
    </row>
    <row r="269" spans="6:6" hidden="1" x14ac:dyDescent="0.3">
      <c r="F269" s="29"/>
    </row>
    <row r="270" spans="6:6" hidden="1" x14ac:dyDescent="0.3">
      <c r="F270" s="29"/>
    </row>
    <row r="271" spans="6:6" hidden="1" x14ac:dyDescent="0.3">
      <c r="F271" s="29"/>
    </row>
    <row r="272" spans="6:6" hidden="1" x14ac:dyDescent="0.3">
      <c r="F272" s="29"/>
    </row>
    <row r="273" spans="6:6" hidden="1" x14ac:dyDescent="0.3">
      <c r="F273" s="29"/>
    </row>
    <row r="274" spans="6:6" hidden="1" x14ac:dyDescent="0.3">
      <c r="F274" s="29"/>
    </row>
    <row r="275" spans="6:6" hidden="1" x14ac:dyDescent="0.3">
      <c r="F275" s="29"/>
    </row>
    <row r="276" spans="6:6" hidden="1" x14ac:dyDescent="0.3">
      <c r="F276" s="29"/>
    </row>
    <row r="277" spans="6:6" hidden="1" x14ac:dyDescent="0.3">
      <c r="F277" s="29"/>
    </row>
    <row r="278" spans="6:6" hidden="1" x14ac:dyDescent="0.3">
      <c r="F278" s="29"/>
    </row>
    <row r="279" spans="6:6" hidden="1" x14ac:dyDescent="0.3">
      <c r="F279" s="29"/>
    </row>
    <row r="280" spans="6:6" hidden="1" x14ac:dyDescent="0.3">
      <c r="F280" s="29"/>
    </row>
    <row r="281" spans="6:6" hidden="1" x14ac:dyDescent="0.3">
      <c r="F281" s="29"/>
    </row>
    <row r="282" spans="6:6" hidden="1" x14ac:dyDescent="0.3">
      <c r="F282" s="29"/>
    </row>
    <row r="283" spans="6:6" hidden="1" x14ac:dyDescent="0.3">
      <c r="F283" s="29"/>
    </row>
    <row r="284" spans="6:6" hidden="1" x14ac:dyDescent="0.3">
      <c r="F284" s="29"/>
    </row>
    <row r="285" spans="6:6" hidden="1" x14ac:dyDescent="0.3">
      <c r="F285" s="29"/>
    </row>
    <row r="286" spans="6:6" hidden="1" x14ac:dyDescent="0.3">
      <c r="F286" s="29"/>
    </row>
    <row r="287" spans="6:6" hidden="1" x14ac:dyDescent="0.3">
      <c r="F287" s="29"/>
    </row>
    <row r="288" spans="6:6" hidden="1" x14ac:dyDescent="0.3">
      <c r="F288" s="29"/>
    </row>
    <row r="289" spans="6:6" hidden="1" x14ac:dyDescent="0.3">
      <c r="F289" s="29"/>
    </row>
    <row r="290" spans="6:6" hidden="1" x14ac:dyDescent="0.3">
      <c r="F290" s="29"/>
    </row>
    <row r="291" spans="6:6" hidden="1" x14ac:dyDescent="0.3">
      <c r="F291" s="29"/>
    </row>
    <row r="292" spans="6:6" hidden="1" x14ac:dyDescent="0.3">
      <c r="F292" s="29"/>
    </row>
    <row r="293" spans="6:6" hidden="1" x14ac:dyDescent="0.3">
      <c r="F293" s="29"/>
    </row>
    <row r="294" spans="6:6" hidden="1" x14ac:dyDescent="0.3">
      <c r="F294" s="29"/>
    </row>
    <row r="295" spans="6:6" hidden="1" x14ac:dyDescent="0.3">
      <c r="F295" s="29"/>
    </row>
    <row r="296" spans="6:6" hidden="1" x14ac:dyDescent="0.3">
      <c r="F296" s="29"/>
    </row>
    <row r="297" spans="6:6" hidden="1" x14ac:dyDescent="0.3">
      <c r="F297" s="29"/>
    </row>
    <row r="298" spans="6:6" hidden="1" x14ac:dyDescent="0.3">
      <c r="F298" s="29"/>
    </row>
    <row r="299" spans="6:6" hidden="1" x14ac:dyDescent="0.3">
      <c r="F299" s="29"/>
    </row>
    <row r="300" spans="6:6" hidden="1" x14ac:dyDescent="0.3">
      <c r="F300" s="29"/>
    </row>
    <row r="301" spans="6:6" hidden="1" x14ac:dyDescent="0.3">
      <c r="F301" s="29"/>
    </row>
    <row r="302" spans="6:6" hidden="1" x14ac:dyDescent="0.3">
      <c r="F302" s="29"/>
    </row>
    <row r="303" spans="6:6" hidden="1" x14ac:dyDescent="0.3">
      <c r="F303" s="29"/>
    </row>
    <row r="304" spans="6:6" hidden="1" x14ac:dyDescent="0.3">
      <c r="F304" s="29"/>
    </row>
    <row r="305" spans="6:6" hidden="1" x14ac:dyDescent="0.3">
      <c r="F305" s="29"/>
    </row>
    <row r="306" spans="6:6" hidden="1" x14ac:dyDescent="0.3">
      <c r="F306" s="29"/>
    </row>
    <row r="307" spans="6:6" hidden="1" x14ac:dyDescent="0.3">
      <c r="F307" s="29"/>
    </row>
    <row r="308" spans="6:6" hidden="1" x14ac:dyDescent="0.3">
      <c r="F308" s="29"/>
    </row>
    <row r="309" spans="6:6" hidden="1" x14ac:dyDescent="0.3">
      <c r="F309" s="29"/>
    </row>
    <row r="310" spans="6:6" hidden="1" x14ac:dyDescent="0.3">
      <c r="F310" s="29"/>
    </row>
    <row r="311" spans="6:6" hidden="1" x14ac:dyDescent="0.3">
      <c r="F311" s="29"/>
    </row>
    <row r="312" spans="6:6" hidden="1" x14ac:dyDescent="0.3">
      <c r="F312" s="29"/>
    </row>
    <row r="313" spans="6:6" hidden="1" x14ac:dyDescent="0.3">
      <c r="F313" s="29"/>
    </row>
    <row r="314" spans="6:6" hidden="1" x14ac:dyDescent="0.3">
      <c r="F314" s="29"/>
    </row>
    <row r="315" spans="6:6" hidden="1" x14ac:dyDescent="0.3">
      <c r="F315" s="29"/>
    </row>
    <row r="316" spans="6:6" hidden="1" x14ac:dyDescent="0.3">
      <c r="F316" s="29"/>
    </row>
    <row r="317" spans="6:6" hidden="1" x14ac:dyDescent="0.3">
      <c r="F317" s="29"/>
    </row>
    <row r="318" spans="6:6" hidden="1" x14ac:dyDescent="0.3">
      <c r="F318" s="29"/>
    </row>
    <row r="319" spans="6:6" hidden="1" x14ac:dyDescent="0.3">
      <c r="F319" s="29"/>
    </row>
    <row r="320" spans="6:6" hidden="1" x14ac:dyDescent="0.3">
      <c r="F320" s="29"/>
    </row>
    <row r="321" spans="6:6" hidden="1" x14ac:dyDescent="0.3">
      <c r="F321" s="29"/>
    </row>
    <row r="322" spans="6:6" hidden="1" x14ac:dyDescent="0.3">
      <c r="F322" s="29"/>
    </row>
    <row r="323" spans="6:6" hidden="1" x14ac:dyDescent="0.3">
      <c r="F323" s="29"/>
    </row>
    <row r="324" spans="6:6" hidden="1" x14ac:dyDescent="0.3">
      <c r="F324" s="29"/>
    </row>
    <row r="325" spans="6:6" hidden="1" x14ac:dyDescent="0.3">
      <c r="F325" s="29"/>
    </row>
    <row r="326" spans="6:6" hidden="1" x14ac:dyDescent="0.3">
      <c r="F326" s="29"/>
    </row>
    <row r="327" spans="6:6" hidden="1" x14ac:dyDescent="0.3">
      <c r="F327" s="29"/>
    </row>
    <row r="328" spans="6:6" hidden="1" x14ac:dyDescent="0.3">
      <c r="F328" s="29"/>
    </row>
    <row r="329" spans="6:6" hidden="1" x14ac:dyDescent="0.3">
      <c r="F329" s="29"/>
    </row>
    <row r="330" spans="6:6" hidden="1" x14ac:dyDescent="0.3">
      <c r="F330" s="29"/>
    </row>
    <row r="331" spans="6:6" hidden="1" x14ac:dyDescent="0.3">
      <c r="F331" s="29"/>
    </row>
    <row r="332" spans="6:6" hidden="1" x14ac:dyDescent="0.3">
      <c r="F332" s="29"/>
    </row>
    <row r="333" spans="6:6" hidden="1" x14ac:dyDescent="0.3">
      <c r="F333" s="29"/>
    </row>
    <row r="334" spans="6:6" hidden="1" x14ac:dyDescent="0.3">
      <c r="F334" s="29"/>
    </row>
    <row r="335" spans="6:6" hidden="1" x14ac:dyDescent="0.3">
      <c r="F335" s="29"/>
    </row>
    <row r="336" spans="6:6" hidden="1" x14ac:dyDescent="0.3">
      <c r="F336" s="29"/>
    </row>
    <row r="337" spans="6:6" hidden="1" x14ac:dyDescent="0.3">
      <c r="F337" s="29"/>
    </row>
    <row r="338" spans="6:6" hidden="1" x14ac:dyDescent="0.3">
      <c r="F338" s="29"/>
    </row>
    <row r="339" spans="6:6" hidden="1" x14ac:dyDescent="0.3">
      <c r="F339" s="29"/>
    </row>
    <row r="340" spans="6:6" hidden="1" x14ac:dyDescent="0.3">
      <c r="F340" s="29"/>
    </row>
    <row r="341" spans="6:6" hidden="1" x14ac:dyDescent="0.3">
      <c r="F341" s="29"/>
    </row>
    <row r="342" spans="6:6" hidden="1" x14ac:dyDescent="0.3">
      <c r="F342" s="29"/>
    </row>
    <row r="343" spans="6:6" hidden="1" x14ac:dyDescent="0.3">
      <c r="F343" s="29"/>
    </row>
    <row r="344" spans="6:6" hidden="1" x14ac:dyDescent="0.3">
      <c r="F344" s="29"/>
    </row>
    <row r="345" spans="6:6" hidden="1" x14ac:dyDescent="0.3">
      <c r="F345" s="29"/>
    </row>
    <row r="346" spans="6:6" hidden="1" x14ac:dyDescent="0.3">
      <c r="F346" s="29"/>
    </row>
    <row r="347" spans="6:6" hidden="1" x14ac:dyDescent="0.3">
      <c r="F347" s="29"/>
    </row>
    <row r="348" spans="6:6" hidden="1" x14ac:dyDescent="0.3">
      <c r="F348" s="29"/>
    </row>
    <row r="349" spans="6:6" hidden="1" x14ac:dyDescent="0.3">
      <c r="F349" s="29"/>
    </row>
    <row r="350" spans="6:6" hidden="1" x14ac:dyDescent="0.3">
      <c r="F350" s="29"/>
    </row>
    <row r="351" spans="6:6" hidden="1" x14ac:dyDescent="0.3">
      <c r="F351" s="29"/>
    </row>
    <row r="352" spans="6:6" hidden="1" x14ac:dyDescent="0.3">
      <c r="F352" s="29"/>
    </row>
    <row r="353" spans="6:6" hidden="1" x14ac:dyDescent="0.3">
      <c r="F353" s="29"/>
    </row>
    <row r="354" spans="6:6" hidden="1" x14ac:dyDescent="0.3">
      <c r="F354" s="29"/>
    </row>
    <row r="355" spans="6:6" hidden="1" x14ac:dyDescent="0.3">
      <c r="F355" s="29"/>
    </row>
    <row r="356" spans="6:6" hidden="1" x14ac:dyDescent="0.3">
      <c r="F356" s="29"/>
    </row>
    <row r="357" spans="6:6" hidden="1" x14ac:dyDescent="0.3">
      <c r="F357" s="29"/>
    </row>
    <row r="358" spans="6:6" hidden="1" x14ac:dyDescent="0.3">
      <c r="F358" s="29"/>
    </row>
    <row r="359" spans="6:6" hidden="1" x14ac:dyDescent="0.3">
      <c r="F359" s="29"/>
    </row>
    <row r="360" spans="6:6" hidden="1" x14ac:dyDescent="0.3">
      <c r="F360" s="29"/>
    </row>
    <row r="361" spans="6:6" hidden="1" x14ac:dyDescent="0.3">
      <c r="F361" s="29"/>
    </row>
    <row r="362" spans="6:6" hidden="1" x14ac:dyDescent="0.3">
      <c r="F362" s="29"/>
    </row>
    <row r="363" spans="6:6" hidden="1" x14ac:dyDescent="0.3">
      <c r="F363" s="29"/>
    </row>
    <row r="364" spans="6:6" hidden="1" x14ac:dyDescent="0.3">
      <c r="F364" s="29"/>
    </row>
    <row r="365" spans="6:6" hidden="1" x14ac:dyDescent="0.3">
      <c r="F365" s="29"/>
    </row>
    <row r="366" spans="6:6" hidden="1" x14ac:dyDescent="0.3">
      <c r="F366" s="29"/>
    </row>
    <row r="367" spans="6:6" hidden="1" x14ac:dyDescent="0.3">
      <c r="F367" s="29"/>
    </row>
    <row r="368" spans="6:6" hidden="1" x14ac:dyDescent="0.3">
      <c r="F368" s="29"/>
    </row>
    <row r="369" spans="6:6" hidden="1" x14ac:dyDescent="0.3">
      <c r="F369" s="29"/>
    </row>
    <row r="370" spans="6:6" hidden="1" x14ac:dyDescent="0.3">
      <c r="F370" s="29"/>
    </row>
    <row r="371" spans="6:6" hidden="1" x14ac:dyDescent="0.3">
      <c r="F371" s="29"/>
    </row>
    <row r="372" spans="6:6" hidden="1" x14ac:dyDescent="0.3">
      <c r="F372" s="29"/>
    </row>
    <row r="373" spans="6:6" hidden="1" x14ac:dyDescent="0.3">
      <c r="F373" s="29"/>
    </row>
    <row r="374" spans="6:6" hidden="1" x14ac:dyDescent="0.3">
      <c r="F374" s="29"/>
    </row>
    <row r="375" spans="6:6" hidden="1" x14ac:dyDescent="0.3">
      <c r="F375" s="29"/>
    </row>
    <row r="376" spans="6:6" hidden="1" x14ac:dyDescent="0.3">
      <c r="F376" s="29"/>
    </row>
    <row r="377" spans="6:6" hidden="1" x14ac:dyDescent="0.3">
      <c r="F377" s="29"/>
    </row>
    <row r="378" spans="6:6" hidden="1" x14ac:dyDescent="0.3">
      <c r="F378" s="29"/>
    </row>
    <row r="379" spans="6:6" hidden="1" x14ac:dyDescent="0.3">
      <c r="F379" s="29"/>
    </row>
    <row r="380" spans="6:6" hidden="1" x14ac:dyDescent="0.3">
      <c r="F380" s="29"/>
    </row>
    <row r="381" spans="6:6" hidden="1" x14ac:dyDescent="0.3">
      <c r="F381" s="29"/>
    </row>
    <row r="382" spans="6:6" hidden="1" x14ac:dyDescent="0.3">
      <c r="F382" s="29"/>
    </row>
    <row r="383" spans="6:6" hidden="1" x14ac:dyDescent="0.3">
      <c r="F383" s="29"/>
    </row>
    <row r="384" spans="6:6" hidden="1" x14ac:dyDescent="0.3">
      <c r="F384" s="29"/>
    </row>
    <row r="385" spans="6:6" hidden="1" x14ac:dyDescent="0.3">
      <c r="F385" s="29"/>
    </row>
    <row r="386" spans="6:6" hidden="1" x14ac:dyDescent="0.3">
      <c r="F386" s="29"/>
    </row>
    <row r="387" spans="6:6" hidden="1" x14ac:dyDescent="0.3">
      <c r="F387" s="29"/>
    </row>
    <row r="388" spans="6:6" hidden="1" x14ac:dyDescent="0.3">
      <c r="F388" s="29"/>
    </row>
    <row r="389" spans="6:6" hidden="1" x14ac:dyDescent="0.3">
      <c r="F389" s="29"/>
    </row>
    <row r="390" spans="6:6" hidden="1" x14ac:dyDescent="0.3">
      <c r="F390" s="29"/>
    </row>
    <row r="391" spans="6:6" hidden="1" x14ac:dyDescent="0.3">
      <c r="F391" s="29"/>
    </row>
    <row r="392" spans="6:6" hidden="1" x14ac:dyDescent="0.3">
      <c r="F392" s="29"/>
    </row>
    <row r="393" spans="6:6" hidden="1" x14ac:dyDescent="0.3">
      <c r="F393" s="29"/>
    </row>
    <row r="394" spans="6:6" hidden="1" x14ac:dyDescent="0.3">
      <c r="F394" s="29"/>
    </row>
    <row r="395" spans="6:6" hidden="1" x14ac:dyDescent="0.3">
      <c r="F395" s="29"/>
    </row>
    <row r="396" spans="6:6" hidden="1" x14ac:dyDescent="0.3">
      <c r="F396" s="29"/>
    </row>
    <row r="397" spans="6:6" hidden="1" x14ac:dyDescent="0.3">
      <c r="F397" s="29"/>
    </row>
    <row r="398" spans="6:6" hidden="1" x14ac:dyDescent="0.3">
      <c r="F398" s="29"/>
    </row>
    <row r="399" spans="6:6" hidden="1" x14ac:dyDescent="0.3">
      <c r="F399" s="29"/>
    </row>
    <row r="400" spans="6:6" hidden="1" x14ac:dyDescent="0.3">
      <c r="F400" s="29"/>
    </row>
    <row r="401" spans="6:6" hidden="1" x14ac:dyDescent="0.3">
      <c r="F401" s="29"/>
    </row>
    <row r="402" spans="6:6" hidden="1" x14ac:dyDescent="0.3">
      <c r="F402" s="29"/>
    </row>
    <row r="403" spans="6:6" hidden="1" x14ac:dyDescent="0.3">
      <c r="F403" s="29"/>
    </row>
    <row r="404" spans="6:6" hidden="1" x14ac:dyDescent="0.3">
      <c r="F404" s="29"/>
    </row>
    <row r="405" spans="6:6" hidden="1" x14ac:dyDescent="0.3">
      <c r="F405" s="29"/>
    </row>
    <row r="406" spans="6:6" hidden="1" x14ac:dyDescent="0.3">
      <c r="F406" s="29"/>
    </row>
    <row r="407" spans="6:6" hidden="1" x14ac:dyDescent="0.3">
      <c r="F407" s="29"/>
    </row>
    <row r="408" spans="6:6" hidden="1" x14ac:dyDescent="0.3">
      <c r="F408" s="29"/>
    </row>
    <row r="409" spans="6:6" hidden="1" x14ac:dyDescent="0.3">
      <c r="F409" s="29"/>
    </row>
    <row r="410" spans="6:6" hidden="1" x14ac:dyDescent="0.3">
      <c r="F410" s="29"/>
    </row>
    <row r="411" spans="6:6" hidden="1" x14ac:dyDescent="0.3">
      <c r="F411" s="29"/>
    </row>
    <row r="412" spans="6:6" hidden="1" x14ac:dyDescent="0.3">
      <c r="F412" s="29"/>
    </row>
    <row r="413" spans="6:6" hidden="1" x14ac:dyDescent="0.3">
      <c r="F413" s="29"/>
    </row>
    <row r="414" spans="6:6" hidden="1" x14ac:dyDescent="0.3">
      <c r="F414" s="29"/>
    </row>
    <row r="415" spans="6:6" hidden="1" x14ac:dyDescent="0.3">
      <c r="F415" s="29"/>
    </row>
    <row r="416" spans="6:6" hidden="1" x14ac:dyDescent="0.3">
      <c r="F416" s="29"/>
    </row>
    <row r="417" spans="6:6" hidden="1" x14ac:dyDescent="0.3">
      <c r="F417" s="29"/>
    </row>
    <row r="418" spans="6:6" hidden="1" x14ac:dyDescent="0.3">
      <c r="F418" s="29"/>
    </row>
    <row r="419" spans="6:6" hidden="1" x14ac:dyDescent="0.3">
      <c r="F419" s="29"/>
    </row>
    <row r="420" spans="6:6" hidden="1" x14ac:dyDescent="0.3">
      <c r="F420" s="29"/>
    </row>
    <row r="421" spans="6:6" hidden="1" x14ac:dyDescent="0.3">
      <c r="F421" s="29"/>
    </row>
    <row r="422" spans="6:6" hidden="1" x14ac:dyDescent="0.3">
      <c r="F422" s="29"/>
    </row>
    <row r="423" spans="6:6" hidden="1" x14ac:dyDescent="0.3">
      <c r="F423" s="29"/>
    </row>
    <row r="424" spans="6:6" hidden="1" x14ac:dyDescent="0.3">
      <c r="F424" s="29"/>
    </row>
    <row r="425" spans="6:6" hidden="1" x14ac:dyDescent="0.3">
      <c r="F425" s="29"/>
    </row>
    <row r="426" spans="6:6" hidden="1" x14ac:dyDescent="0.3">
      <c r="F426" s="29"/>
    </row>
    <row r="427" spans="6:6" hidden="1" x14ac:dyDescent="0.3">
      <c r="F427" s="29"/>
    </row>
    <row r="428" spans="6:6" hidden="1" x14ac:dyDescent="0.3">
      <c r="F428" s="29"/>
    </row>
    <row r="429" spans="6:6" hidden="1" x14ac:dyDescent="0.3">
      <c r="F429" s="29"/>
    </row>
    <row r="430" spans="6:6" hidden="1" x14ac:dyDescent="0.3">
      <c r="F430" s="29"/>
    </row>
    <row r="431" spans="6:6" hidden="1" x14ac:dyDescent="0.3">
      <c r="F431" s="29"/>
    </row>
    <row r="432" spans="6:6" hidden="1" x14ac:dyDescent="0.3">
      <c r="F432" s="29"/>
    </row>
    <row r="433" spans="6:6" hidden="1" x14ac:dyDescent="0.3">
      <c r="F433" s="29"/>
    </row>
    <row r="434" spans="6:6" hidden="1" x14ac:dyDescent="0.3">
      <c r="F434" s="29"/>
    </row>
    <row r="435" spans="6:6" hidden="1" x14ac:dyDescent="0.3">
      <c r="F435" s="29"/>
    </row>
    <row r="436" spans="6:6" hidden="1" x14ac:dyDescent="0.3">
      <c r="F436" s="29"/>
    </row>
    <row r="437" spans="6:6" hidden="1" x14ac:dyDescent="0.3">
      <c r="F437" s="29"/>
    </row>
    <row r="438" spans="6:6" hidden="1" x14ac:dyDescent="0.3">
      <c r="F438" s="29"/>
    </row>
    <row r="439" spans="6:6" hidden="1" x14ac:dyDescent="0.3">
      <c r="F439" s="29"/>
    </row>
    <row r="440" spans="6:6" hidden="1" x14ac:dyDescent="0.3">
      <c r="F440" s="29"/>
    </row>
    <row r="441" spans="6:6" hidden="1" x14ac:dyDescent="0.3">
      <c r="F441" s="29"/>
    </row>
    <row r="442" spans="6:6" hidden="1" x14ac:dyDescent="0.3">
      <c r="F442" s="29"/>
    </row>
    <row r="443" spans="6:6" hidden="1" x14ac:dyDescent="0.3">
      <c r="F443" s="29"/>
    </row>
    <row r="444" spans="6:6" hidden="1" x14ac:dyDescent="0.3">
      <c r="F444" s="29"/>
    </row>
    <row r="445" spans="6:6" hidden="1" x14ac:dyDescent="0.3">
      <c r="F445" s="29"/>
    </row>
    <row r="446" spans="6:6" hidden="1" x14ac:dyDescent="0.3">
      <c r="F446" s="29"/>
    </row>
    <row r="447" spans="6:6" hidden="1" x14ac:dyDescent="0.3">
      <c r="F447" s="29"/>
    </row>
    <row r="448" spans="6:6" hidden="1" x14ac:dyDescent="0.3">
      <c r="F448" s="29"/>
    </row>
    <row r="449" spans="6:6" hidden="1" x14ac:dyDescent="0.3">
      <c r="F449" s="29"/>
    </row>
    <row r="450" spans="6:6" hidden="1" x14ac:dyDescent="0.3">
      <c r="F450" s="29"/>
    </row>
    <row r="451" spans="6:6" hidden="1" x14ac:dyDescent="0.3">
      <c r="F451" s="29"/>
    </row>
    <row r="452" spans="6:6" hidden="1" x14ac:dyDescent="0.3">
      <c r="F452" s="29"/>
    </row>
    <row r="453" spans="6:6" hidden="1" x14ac:dyDescent="0.3">
      <c r="F453" s="29"/>
    </row>
    <row r="454" spans="6:6" hidden="1" x14ac:dyDescent="0.3">
      <c r="F454" s="29"/>
    </row>
    <row r="455" spans="6:6" hidden="1" x14ac:dyDescent="0.3">
      <c r="F455" s="29"/>
    </row>
    <row r="456" spans="6:6" hidden="1" x14ac:dyDescent="0.3">
      <c r="F456" s="29"/>
    </row>
    <row r="457" spans="6:6" hidden="1" x14ac:dyDescent="0.3">
      <c r="F457" s="29"/>
    </row>
    <row r="458" spans="6:6" hidden="1" x14ac:dyDescent="0.3">
      <c r="F458" s="29"/>
    </row>
    <row r="459" spans="6:6" hidden="1" x14ac:dyDescent="0.3">
      <c r="F459" s="29"/>
    </row>
    <row r="460" spans="6:6" hidden="1" x14ac:dyDescent="0.3">
      <c r="F460" s="29"/>
    </row>
    <row r="461" spans="6:6" hidden="1" x14ac:dyDescent="0.3">
      <c r="F461" s="29"/>
    </row>
    <row r="462" spans="6:6" hidden="1" x14ac:dyDescent="0.3">
      <c r="F462" s="29"/>
    </row>
    <row r="463" spans="6:6" hidden="1" x14ac:dyDescent="0.3">
      <c r="F463" s="29"/>
    </row>
    <row r="464" spans="6:6" hidden="1" x14ac:dyDescent="0.3">
      <c r="F464" s="29"/>
    </row>
    <row r="465" spans="6:6" hidden="1" x14ac:dyDescent="0.3">
      <c r="F465" s="29"/>
    </row>
    <row r="466" spans="6:6" hidden="1" x14ac:dyDescent="0.3">
      <c r="F466" s="29"/>
    </row>
    <row r="467" spans="6:6" hidden="1" x14ac:dyDescent="0.3">
      <c r="F467" s="29"/>
    </row>
    <row r="468" spans="6:6" hidden="1" x14ac:dyDescent="0.3">
      <c r="F468" s="29"/>
    </row>
    <row r="469" spans="6:6" hidden="1" x14ac:dyDescent="0.3">
      <c r="F469" s="29"/>
    </row>
    <row r="470" spans="6:6" hidden="1" x14ac:dyDescent="0.3">
      <c r="F470" s="29"/>
    </row>
    <row r="471" spans="6:6" hidden="1" x14ac:dyDescent="0.3">
      <c r="F471" s="29"/>
    </row>
    <row r="472" spans="6:6" hidden="1" x14ac:dyDescent="0.3">
      <c r="F472" s="29"/>
    </row>
    <row r="473" spans="6:6" hidden="1" x14ac:dyDescent="0.3">
      <c r="F473" s="29"/>
    </row>
    <row r="474" spans="6:6" hidden="1" x14ac:dyDescent="0.3">
      <c r="F474" s="29"/>
    </row>
    <row r="475" spans="6:6" hidden="1" x14ac:dyDescent="0.3">
      <c r="F475" s="29"/>
    </row>
    <row r="476" spans="6:6" hidden="1" x14ac:dyDescent="0.3">
      <c r="F476" s="29"/>
    </row>
    <row r="477" spans="6:6" hidden="1" x14ac:dyDescent="0.3">
      <c r="F477" s="29"/>
    </row>
    <row r="478" spans="6:6" hidden="1" x14ac:dyDescent="0.3">
      <c r="F478" s="29"/>
    </row>
    <row r="479" spans="6:6" hidden="1" x14ac:dyDescent="0.3">
      <c r="F479" s="29"/>
    </row>
    <row r="480" spans="6:6" hidden="1" x14ac:dyDescent="0.3">
      <c r="F480" s="29"/>
    </row>
    <row r="481" spans="6:6" hidden="1" x14ac:dyDescent="0.3">
      <c r="F481" s="29"/>
    </row>
    <row r="482" spans="6:6" hidden="1" x14ac:dyDescent="0.3">
      <c r="F482" s="29"/>
    </row>
    <row r="483" spans="6:6" hidden="1" x14ac:dyDescent="0.3">
      <c r="F483" s="29"/>
    </row>
    <row r="484" spans="6:6" hidden="1" x14ac:dyDescent="0.3">
      <c r="F484" s="29"/>
    </row>
    <row r="485" spans="6:6" hidden="1" x14ac:dyDescent="0.3">
      <c r="F485" s="29"/>
    </row>
    <row r="486" spans="6:6" hidden="1" x14ac:dyDescent="0.3">
      <c r="F486" s="29"/>
    </row>
    <row r="487" spans="6:6" hidden="1" x14ac:dyDescent="0.3">
      <c r="F487" s="29"/>
    </row>
    <row r="488" spans="6:6" hidden="1" x14ac:dyDescent="0.3">
      <c r="F488" s="29"/>
    </row>
    <row r="489" spans="6:6" hidden="1" x14ac:dyDescent="0.3">
      <c r="F489" s="29"/>
    </row>
    <row r="490" spans="6:6" hidden="1" x14ac:dyDescent="0.3">
      <c r="F490" s="29"/>
    </row>
    <row r="491" spans="6:6" hidden="1" x14ac:dyDescent="0.3">
      <c r="F491" s="29"/>
    </row>
    <row r="492" spans="6:6" hidden="1" x14ac:dyDescent="0.3">
      <c r="F492" s="29"/>
    </row>
    <row r="493" spans="6:6" hidden="1" x14ac:dyDescent="0.3">
      <c r="F493" s="29"/>
    </row>
    <row r="494" spans="6:6" hidden="1" x14ac:dyDescent="0.3">
      <c r="F494" s="29"/>
    </row>
    <row r="495" spans="6:6" hidden="1" x14ac:dyDescent="0.3">
      <c r="F495" s="29"/>
    </row>
    <row r="496" spans="6:6" hidden="1" x14ac:dyDescent="0.3">
      <c r="F496" s="29"/>
    </row>
    <row r="497" spans="6:6" hidden="1" x14ac:dyDescent="0.3">
      <c r="F497" s="29"/>
    </row>
    <row r="498" spans="6:6" hidden="1" x14ac:dyDescent="0.3">
      <c r="F498" s="29"/>
    </row>
    <row r="499" spans="6:6" hidden="1" x14ac:dyDescent="0.3">
      <c r="F499" s="29"/>
    </row>
    <row r="500" spans="6:6" hidden="1" x14ac:dyDescent="0.3">
      <c r="F500" s="29"/>
    </row>
    <row r="501" spans="6:6" hidden="1" x14ac:dyDescent="0.3">
      <c r="F501" s="29"/>
    </row>
    <row r="502" spans="6:6" hidden="1" x14ac:dyDescent="0.3">
      <c r="F502" s="29"/>
    </row>
    <row r="503" spans="6:6" hidden="1" x14ac:dyDescent="0.3">
      <c r="F503" s="29"/>
    </row>
    <row r="504" spans="6:6" hidden="1" x14ac:dyDescent="0.3">
      <c r="F504" s="29"/>
    </row>
    <row r="505" spans="6:6" hidden="1" x14ac:dyDescent="0.3">
      <c r="F505" s="29"/>
    </row>
    <row r="506" spans="6:6" hidden="1" x14ac:dyDescent="0.3">
      <c r="F506" s="29"/>
    </row>
    <row r="507" spans="6:6" hidden="1" x14ac:dyDescent="0.3">
      <c r="F507" s="29"/>
    </row>
    <row r="508" spans="6:6" hidden="1" x14ac:dyDescent="0.3">
      <c r="F508" s="29"/>
    </row>
    <row r="509" spans="6:6" hidden="1" x14ac:dyDescent="0.3">
      <c r="F509" s="29"/>
    </row>
    <row r="510" spans="6:6" hidden="1" x14ac:dyDescent="0.3">
      <c r="F510" s="29"/>
    </row>
    <row r="511" spans="6:6" hidden="1" x14ac:dyDescent="0.3">
      <c r="F511" s="29"/>
    </row>
    <row r="512" spans="6:6" hidden="1" x14ac:dyDescent="0.3">
      <c r="F512" s="29"/>
    </row>
    <row r="513" spans="6:6" hidden="1" x14ac:dyDescent="0.3">
      <c r="F513" s="29"/>
    </row>
    <row r="514" spans="6:6" hidden="1" x14ac:dyDescent="0.3">
      <c r="F514" s="29"/>
    </row>
    <row r="515" spans="6:6" hidden="1" x14ac:dyDescent="0.3">
      <c r="F515" s="29"/>
    </row>
    <row r="516" spans="6:6" hidden="1" x14ac:dyDescent="0.3">
      <c r="F516" s="29"/>
    </row>
    <row r="517" spans="6:6" hidden="1" x14ac:dyDescent="0.3">
      <c r="F517" s="29"/>
    </row>
    <row r="518" spans="6:6" hidden="1" x14ac:dyDescent="0.3">
      <c r="F518" s="29"/>
    </row>
    <row r="519" spans="6:6" hidden="1" x14ac:dyDescent="0.3">
      <c r="F519" s="29"/>
    </row>
    <row r="520" spans="6:6" hidden="1" x14ac:dyDescent="0.3">
      <c r="F520" s="29"/>
    </row>
    <row r="521" spans="6:6" hidden="1" x14ac:dyDescent="0.3">
      <c r="F521" s="29"/>
    </row>
    <row r="522" spans="6:6" hidden="1" x14ac:dyDescent="0.3">
      <c r="F522" s="29"/>
    </row>
    <row r="523" spans="6:6" hidden="1" x14ac:dyDescent="0.3">
      <c r="F523" s="29"/>
    </row>
  </sheetData>
  <sheetProtection algorithmName="SHA-512" hashValue="NTdZYpQZxny6QsDSUK7aqVCJalUzHGuclfjUTqAfcGZl4kV1PqG5cTqiuSM1KcG7Se8EAO6NPwf3GGYJ5zyg2Q==" saltValue="1r84+2I8uyf4AdOF+v78Tg==" spinCount="100000" sheet="1" objects="1" scenarios="1"/>
  <mergeCells count="10">
    <mergeCell ref="A1:H1"/>
    <mergeCell ref="B69:J69"/>
    <mergeCell ref="A2:J2"/>
    <mergeCell ref="A4:J4"/>
    <mergeCell ref="A5:J5"/>
    <mergeCell ref="A3:J3"/>
    <mergeCell ref="A6:J6"/>
    <mergeCell ref="A7:J7"/>
    <mergeCell ref="A8:J8"/>
    <mergeCell ref="A35:J35"/>
  </mergeCells>
  <phoneticPr fontId="2" type="noConversion"/>
  <pageMargins left="0.25" right="0.25" top="0.5" bottom="0.5" header="0.25" footer="0.25"/>
  <pageSetup scale="80" fitToHeight="0" orientation="landscape" r:id="rId1"/>
  <headerFooter alignWithMargins="0">
    <oddHeader xml:space="preserve">&amp;RFund 20 BSR
&amp;A
July 31, 2022
Page &amp;P of &amp;N
</oddHeader>
  </headerFooter>
  <tableParts count="3">
    <tablePart r:id="rId2"/>
    <tablePart r:id="rId3"/>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520"/>
  <sheetViews>
    <sheetView zoomScaleNormal="100" workbookViewId="0">
      <selection sqref="A1:J1"/>
    </sheetView>
  </sheetViews>
  <sheetFormatPr defaultColWidth="0" defaultRowHeight="14" zeroHeight="1" x14ac:dyDescent="0.3"/>
  <cols>
    <col min="1" max="1" width="14.7265625" style="1" customWidth="1"/>
    <col min="2" max="2" width="13.54296875" style="1" customWidth="1"/>
    <col min="3" max="3" width="59.54296875" style="1" bestFit="1" customWidth="1"/>
    <col min="4" max="4" width="16.7265625" style="1" customWidth="1"/>
    <col min="5" max="5" width="16.7265625" style="12" customWidth="1"/>
    <col min="6" max="6" width="6.7265625" style="12" customWidth="1"/>
    <col min="7" max="7" width="16.7265625" style="1" customWidth="1"/>
    <col min="8" max="8" width="6.7265625" style="1" customWidth="1"/>
    <col min="9" max="9" width="16.7265625" style="1" customWidth="1"/>
    <col min="10" max="10" width="6.7265625" style="1" customWidth="1"/>
    <col min="11" max="11" width="16.7265625" style="1" customWidth="1"/>
    <col min="12" max="12" width="6.7265625" style="12" customWidth="1"/>
    <col min="13" max="13" width="16.7265625" style="1" customWidth="1"/>
    <col min="14" max="16384" width="9.1796875" style="1" hidden="1"/>
  </cols>
  <sheetData>
    <row r="1" spans="1:13" ht="39" customHeight="1" x14ac:dyDescent="0.3">
      <c r="A1" s="129" t="s">
        <v>94</v>
      </c>
      <c r="B1" s="129"/>
      <c r="C1" s="129"/>
      <c r="D1" s="129"/>
      <c r="E1" s="129"/>
      <c r="F1" s="129"/>
      <c r="G1" s="129"/>
      <c r="H1" s="129"/>
      <c r="I1" s="129"/>
      <c r="J1" s="129"/>
    </row>
    <row r="2" spans="1:13" x14ac:dyDescent="0.3">
      <c r="A2" s="130" t="s">
        <v>1</v>
      </c>
      <c r="B2" s="130"/>
      <c r="C2" s="130"/>
      <c r="D2" s="130"/>
      <c r="E2" s="130"/>
      <c r="F2" s="130"/>
      <c r="G2" s="130"/>
      <c r="H2" s="130"/>
      <c r="I2" s="130"/>
      <c r="J2" s="130"/>
      <c r="K2" s="130"/>
      <c r="L2" s="130"/>
    </row>
    <row r="3" spans="1:13" x14ac:dyDescent="0.3">
      <c r="A3" s="130" t="s">
        <v>2</v>
      </c>
      <c r="B3" s="130"/>
      <c r="C3" s="130"/>
      <c r="D3" s="130"/>
      <c r="E3" s="130"/>
      <c r="F3" s="130"/>
      <c r="G3" s="130"/>
      <c r="H3" s="130"/>
      <c r="I3" s="130"/>
      <c r="J3" s="130"/>
      <c r="K3" s="130"/>
      <c r="L3" s="130"/>
    </row>
    <row r="4" spans="1:13" x14ac:dyDescent="0.3">
      <c r="A4" s="131" t="s">
        <v>3</v>
      </c>
      <c r="B4" s="131"/>
      <c r="C4" s="131"/>
      <c r="D4" s="131"/>
      <c r="E4" s="131"/>
      <c r="F4" s="131"/>
      <c r="G4" s="131"/>
      <c r="H4" s="131"/>
      <c r="I4" s="131"/>
      <c r="J4" s="131"/>
      <c r="K4" s="131"/>
      <c r="L4" s="131"/>
    </row>
    <row r="5" spans="1:13" x14ac:dyDescent="0.3">
      <c r="A5" s="130" t="s">
        <v>4</v>
      </c>
      <c r="B5" s="130"/>
      <c r="C5" s="130"/>
      <c r="D5" s="130"/>
      <c r="E5" s="130"/>
      <c r="F5" s="130"/>
      <c r="G5" s="130"/>
      <c r="H5" s="130"/>
      <c r="I5" s="130"/>
      <c r="J5" s="130"/>
      <c r="K5" s="130"/>
      <c r="L5" s="130"/>
    </row>
    <row r="6" spans="1:13" x14ac:dyDescent="0.3">
      <c r="A6" s="130" t="s">
        <v>95</v>
      </c>
      <c r="B6" s="130"/>
      <c r="C6" s="130"/>
      <c r="D6" s="130"/>
      <c r="E6" s="130"/>
      <c r="F6" s="130"/>
      <c r="G6" s="130"/>
      <c r="H6" s="130"/>
      <c r="I6" s="130"/>
      <c r="J6" s="130"/>
      <c r="K6" s="130"/>
      <c r="L6" s="130"/>
    </row>
    <row r="7" spans="1:13" x14ac:dyDescent="0.3">
      <c r="A7" s="130" t="s">
        <v>96</v>
      </c>
      <c r="B7" s="130"/>
      <c r="C7" s="130"/>
      <c r="D7" s="130"/>
      <c r="E7" s="130"/>
      <c r="F7" s="130"/>
      <c r="G7" s="130"/>
      <c r="H7" s="130"/>
      <c r="I7" s="130"/>
      <c r="J7" s="130"/>
      <c r="K7" s="130"/>
      <c r="L7" s="130"/>
    </row>
    <row r="8" spans="1:13" x14ac:dyDescent="0.3">
      <c r="A8" s="130" t="s">
        <v>97</v>
      </c>
      <c r="B8" s="130"/>
      <c r="C8" s="130"/>
      <c r="D8" s="130"/>
      <c r="E8" s="130"/>
      <c r="F8" s="130"/>
      <c r="G8" s="130"/>
      <c r="H8" s="130"/>
      <c r="I8" s="130"/>
      <c r="J8" s="130"/>
      <c r="K8" s="130"/>
      <c r="L8" s="130"/>
    </row>
    <row r="9" spans="1:13" x14ac:dyDescent="0.3">
      <c r="A9" s="131" t="s">
        <v>98</v>
      </c>
      <c r="B9" s="131"/>
      <c r="C9" s="131"/>
      <c r="D9" s="131"/>
      <c r="E9" s="131"/>
      <c r="F9" s="131"/>
      <c r="G9" s="131"/>
      <c r="H9" s="131"/>
      <c r="I9" s="131"/>
      <c r="J9" s="131"/>
      <c r="K9" s="131"/>
      <c r="L9" s="131"/>
    </row>
    <row r="10" spans="1:13" ht="23.15" customHeight="1" x14ac:dyDescent="0.3">
      <c r="A10" s="32" t="s">
        <v>90</v>
      </c>
      <c r="B10" s="33"/>
      <c r="C10" s="33"/>
      <c r="D10" s="33"/>
      <c r="E10" s="33"/>
      <c r="F10" s="33"/>
      <c r="G10" s="33"/>
      <c r="H10" s="33"/>
      <c r="I10" s="33"/>
      <c r="J10" s="33"/>
      <c r="K10" s="33"/>
    </row>
    <row r="11" spans="1:13" ht="42" x14ac:dyDescent="0.3">
      <c r="A11" s="34" t="s">
        <v>8</v>
      </c>
      <c r="B11" s="31" t="s">
        <v>99</v>
      </c>
      <c r="C11" s="3" t="s">
        <v>100</v>
      </c>
      <c r="D11" s="31" t="s">
        <v>101</v>
      </c>
      <c r="E11" s="31" t="s">
        <v>102</v>
      </c>
      <c r="F11" s="31" t="s">
        <v>14</v>
      </c>
      <c r="G11" s="31" t="s">
        <v>103</v>
      </c>
      <c r="H11" s="31" t="s">
        <v>16</v>
      </c>
      <c r="I11" s="31" t="s">
        <v>104</v>
      </c>
      <c r="J11" s="125" t="s">
        <v>10</v>
      </c>
      <c r="K11" s="31" t="s">
        <v>105</v>
      </c>
      <c r="L11" s="31" t="s">
        <v>49</v>
      </c>
      <c r="M11" s="31" t="s">
        <v>106</v>
      </c>
    </row>
    <row r="12" spans="1:13" ht="24.65" customHeight="1" x14ac:dyDescent="0.3">
      <c r="A12" s="35" t="s">
        <v>107</v>
      </c>
      <c r="B12" s="5" t="s">
        <v>108</v>
      </c>
      <c r="C12" s="1" t="s">
        <v>109</v>
      </c>
      <c r="D12" s="36">
        <f>'Schedule of Revenues'!D12</f>
        <v>10000</v>
      </c>
      <c r="E12" s="36">
        <f>'Schedule of Revenues'!E12</f>
        <v>0</v>
      </c>
      <c r="F12" s="11">
        <v>10</v>
      </c>
      <c r="G12" s="36">
        <f>'Schedule of Revenues'!G12</f>
        <v>10000</v>
      </c>
      <c r="H12" s="115">
        <v>11</v>
      </c>
      <c r="I12" s="36">
        <f>'Schedule of Revenues'!I12</f>
        <v>10000</v>
      </c>
      <c r="J12" s="122"/>
      <c r="K12" s="29" t="str">
        <f>IF(G12&gt;I12,"Under",IF(G12&lt;I12,"Over",IF(G12=I12," ")))</f>
        <v xml:space="preserve"> </v>
      </c>
      <c r="L12" s="122"/>
      <c r="M12" s="36">
        <f>'Schedule of Revenues'!K12</f>
        <v>0</v>
      </c>
    </row>
    <row r="13" spans="1:13" x14ac:dyDescent="0.3">
      <c r="A13" s="35" t="s">
        <v>110</v>
      </c>
      <c r="B13" s="5">
        <v>745</v>
      </c>
      <c r="C13" s="1" t="s">
        <v>111</v>
      </c>
      <c r="D13" s="29">
        <f>'Schedule of Revenues'!D21</f>
        <v>900000</v>
      </c>
      <c r="E13" s="29">
        <f>'Schedule of Revenues'!E21</f>
        <v>0</v>
      </c>
      <c r="F13" s="11">
        <v>12</v>
      </c>
      <c r="G13" s="29">
        <f>'Schedule of Revenues'!G21</f>
        <v>900000</v>
      </c>
      <c r="H13" s="11">
        <v>13</v>
      </c>
      <c r="I13" s="29">
        <f>'Schedule of Revenues'!I21</f>
        <v>900000</v>
      </c>
      <c r="K13" s="29" t="str">
        <f>IF(G13&gt;I13,"Under",IF(G13&lt;I13,"Over",IF(G13=I13," ")))</f>
        <v xml:space="preserve"> </v>
      </c>
      <c r="M13" s="29">
        <f>'Schedule of Revenues'!K21</f>
        <v>0</v>
      </c>
    </row>
    <row r="14" spans="1:13" x14ac:dyDescent="0.3">
      <c r="A14" s="35" t="s">
        <v>112</v>
      </c>
      <c r="B14" s="5">
        <v>770</v>
      </c>
      <c r="C14" s="1" t="s">
        <v>113</v>
      </c>
      <c r="D14" s="29">
        <f>'Schedule of Revenues'!D31</f>
        <v>12000</v>
      </c>
      <c r="E14" s="29">
        <f>'Schedule of Revenues'!E31</f>
        <v>0</v>
      </c>
      <c r="F14" s="11">
        <v>14</v>
      </c>
      <c r="G14" s="29">
        <f>'Schedule of Revenues'!G31</f>
        <v>12000</v>
      </c>
      <c r="H14" s="11">
        <v>15</v>
      </c>
      <c r="I14" s="29">
        <f>'Schedule of Revenues'!I31</f>
        <v>12000</v>
      </c>
      <c r="K14" s="29" t="str">
        <f>IF(G14&gt;I14,"Under",IF(G14&lt;I14,"Over",IF(G14=I14," ")))</f>
        <v xml:space="preserve"> </v>
      </c>
      <c r="M14" s="29">
        <f>'Schedule of Revenues'!K31</f>
        <v>0</v>
      </c>
    </row>
    <row r="15" spans="1:13" x14ac:dyDescent="0.3">
      <c r="A15" s="35" t="s">
        <v>114</v>
      </c>
      <c r="B15" s="5">
        <v>830</v>
      </c>
      <c r="C15" s="1" t="s">
        <v>115</v>
      </c>
      <c r="D15" s="29">
        <f>'Schedule of Revenues'!D59</f>
        <v>20000</v>
      </c>
      <c r="E15" s="29">
        <f>'Schedule of Revenues'!E59</f>
        <v>0</v>
      </c>
      <c r="F15" s="11">
        <v>16</v>
      </c>
      <c r="G15" s="29">
        <f>'Schedule of Revenues'!G59</f>
        <v>20000</v>
      </c>
      <c r="H15" s="11">
        <v>17</v>
      </c>
      <c r="I15" s="29">
        <f>'Schedule of Revenues'!I59</f>
        <v>20000</v>
      </c>
      <c r="K15" s="29" t="str">
        <f>IF(G15&gt;I15,"Under",IF(G15&lt;I15,"Over",IF(G15=I15," ")))</f>
        <v xml:space="preserve"> </v>
      </c>
      <c r="M15" s="29">
        <f>'Schedule of Revenues'!K59</f>
        <v>0</v>
      </c>
    </row>
    <row r="16" spans="1:13" ht="14.5" thickBot="1" x14ac:dyDescent="0.35">
      <c r="A16" s="37" t="s">
        <v>45</v>
      </c>
      <c r="B16" s="5">
        <v>840</v>
      </c>
      <c r="C16" s="3" t="s">
        <v>116</v>
      </c>
      <c r="D16" s="38">
        <f>SUM(D12:D15)</f>
        <v>942000</v>
      </c>
      <c r="E16" s="38">
        <f>SUM(E12:E15)</f>
        <v>0</v>
      </c>
      <c r="F16" s="11">
        <v>1</v>
      </c>
      <c r="G16" s="38">
        <f>SUM(G12:G15)</f>
        <v>942000</v>
      </c>
      <c r="H16" s="11">
        <v>2</v>
      </c>
      <c r="I16" s="38">
        <f>SUM(I12:I15)</f>
        <v>942000</v>
      </c>
      <c r="K16" s="29" t="str">
        <f>IF(G16&gt;I16,"Under",IF(G16&lt;I16,"Over",IF(G16=I16," ")))</f>
        <v xml:space="preserve"> </v>
      </c>
      <c r="L16" s="11">
        <v>3</v>
      </c>
      <c r="M16" s="38">
        <f>SUM(M12:M15)</f>
        <v>0</v>
      </c>
    </row>
    <row r="17" spans="1:14" ht="34.5" customHeight="1" thickTop="1" x14ac:dyDescent="0.3">
      <c r="A17" s="94" t="s">
        <v>117</v>
      </c>
      <c r="B17" s="32"/>
      <c r="C17" s="3"/>
      <c r="D17" s="3"/>
      <c r="E17" s="3"/>
      <c r="G17" s="39"/>
      <c r="H17" s="12"/>
      <c r="I17" s="30"/>
      <c r="K17" s="30"/>
      <c r="L17" s="112"/>
      <c r="M17" s="40"/>
    </row>
    <row r="18" spans="1:14" ht="42" x14ac:dyDescent="0.3">
      <c r="A18" s="34" t="s">
        <v>8</v>
      </c>
      <c r="B18" s="31" t="s">
        <v>99</v>
      </c>
      <c r="C18" s="3" t="s">
        <v>118</v>
      </c>
      <c r="D18" s="31" t="s">
        <v>101</v>
      </c>
      <c r="E18" s="31" t="s">
        <v>102</v>
      </c>
      <c r="F18" s="31" t="s">
        <v>14</v>
      </c>
      <c r="G18" s="31" t="s">
        <v>79</v>
      </c>
      <c r="H18" s="31" t="s">
        <v>16</v>
      </c>
      <c r="I18" s="31" t="s">
        <v>117</v>
      </c>
      <c r="J18" s="31" t="s">
        <v>49</v>
      </c>
      <c r="K18" s="31" t="s">
        <v>81</v>
      </c>
      <c r="L18" s="31" t="s">
        <v>51</v>
      </c>
      <c r="M18" s="31" t="s">
        <v>119</v>
      </c>
    </row>
    <row r="19" spans="1:14" ht="25.5" customHeight="1" x14ac:dyDescent="0.3">
      <c r="A19" s="10" t="s">
        <v>120</v>
      </c>
      <c r="B19" s="10"/>
      <c r="C19" s="3"/>
      <c r="D19" s="97">
        <f>'Statement of Appropriations'!D15</f>
        <v>0</v>
      </c>
      <c r="E19" s="97">
        <f>'Statement of Appropriations'!E15</f>
        <v>0</v>
      </c>
      <c r="F19" s="11">
        <v>18</v>
      </c>
      <c r="G19" s="41">
        <f>'Statement of Appropriations'!G15</f>
        <v>0</v>
      </c>
      <c r="H19" s="126">
        <v>19</v>
      </c>
      <c r="I19" s="41">
        <f>'Statement of Appropriations'!I15</f>
        <v>0</v>
      </c>
      <c r="J19" s="126">
        <v>20</v>
      </c>
      <c r="K19" s="41">
        <f>'Statement of Appropriations'!K15</f>
        <v>0</v>
      </c>
      <c r="L19" s="126">
        <v>21</v>
      </c>
      <c r="M19" s="42">
        <f>'Statement of Appropriations'!M15</f>
        <v>0</v>
      </c>
    </row>
    <row r="20" spans="1:14" ht="26.15" customHeight="1" x14ac:dyDescent="0.3">
      <c r="A20" s="10" t="s">
        <v>121</v>
      </c>
      <c r="B20" s="10"/>
      <c r="C20" s="10"/>
      <c r="D20" s="99"/>
      <c r="E20" s="99"/>
      <c r="G20" s="44"/>
      <c r="H20" s="44"/>
      <c r="I20" s="45"/>
      <c r="J20" s="44"/>
      <c r="K20" s="45"/>
      <c r="M20" s="44"/>
    </row>
    <row r="21" spans="1:14" x14ac:dyDescent="0.3">
      <c r="A21" s="35" t="s">
        <v>122</v>
      </c>
      <c r="B21" s="12">
        <v>87100</v>
      </c>
      <c r="C21" s="1" t="s">
        <v>123</v>
      </c>
      <c r="D21" s="36">
        <f>'Statement of Appropriations'!D58</f>
        <v>922000</v>
      </c>
      <c r="E21" s="36">
        <f>'Statement of Appropriations'!E58</f>
        <v>0</v>
      </c>
      <c r="F21" s="115">
        <v>22</v>
      </c>
      <c r="G21" s="36">
        <f>'Statement of Appropriations'!G58</f>
        <v>922000</v>
      </c>
      <c r="H21" s="115">
        <v>23</v>
      </c>
      <c r="I21" s="36">
        <f>'Statement of Appropriations'!I58</f>
        <v>805000</v>
      </c>
      <c r="J21" s="115">
        <v>24</v>
      </c>
      <c r="K21" s="36">
        <f>'Statement of Appropriations'!K58</f>
        <v>106000</v>
      </c>
      <c r="L21" s="115">
        <v>25</v>
      </c>
      <c r="M21" s="36">
        <f>'Statement of Appropriations'!M58</f>
        <v>11000</v>
      </c>
    </row>
    <row r="22" spans="1:14" x14ac:dyDescent="0.3">
      <c r="A22" s="71" t="s">
        <v>124</v>
      </c>
      <c r="B22" s="70">
        <v>88000</v>
      </c>
      <c r="C22" s="71" t="s">
        <v>125</v>
      </c>
      <c r="D22" s="29">
        <f>'Statement of Appropriations'!D60</f>
        <v>0</v>
      </c>
      <c r="E22" s="29">
        <f>'Statement of Appropriations'!E60</f>
        <v>0</v>
      </c>
      <c r="G22" s="29">
        <f>'Statement of Appropriations'!G60</f>
        <v>0</v>
      </c>
      <c r="H22" s="12"/>
      <c r="I22" s="29">
        <f>'Statement of Appropriations'!I60</f>
        <v>0</v>
      </c>
      <c r="K22" s="29">
        <f>'Statement of Appropriations'!K60</f>
        <v>0</v>
      </c>
      <c r="M22" s="29">
        <f>'Statement of Appropriations'!M60</f>
        <v>0</v>
      </c>
      <c r="N22" s="29"/>
    </row>
    <row r="23" spans="1:14" x14ac:dyDescent="0.3">
      <c r="A23" s="71" t="s">
        <v>124</v>
      </c>
      <c r="B23" s="70">
        <v>88020</v>
      </c>
      <c r="C23" s="71" t="s">
        <v>126</v>
      </c>
      <c r="D23" s="29">
        <f>'Statement of Appropriations'!D61</f>
        <v>0</v>
      </c>
      <c r="E23" s="29">
        <f>'Statement of Appropriations'!E61</f>
        <v>0</v>
      </c>
      <c r="G23" s="29">
        <f>'Statement of Appropriations'!G61</f>
        <v>0</v>
      </c>
      <c r="H23" s="12"/>
      <c r="I23" s="29">
        <f>'Statement of Appropriations'!I61</f>
        <v>0</v>
      </c>
      <c r="K23" s="29">
        <f>'Statement of Appropriations'!K61</f>
        <v>0</v>
      </c>
      <c r="M23" s="29">
        <f>'Statement of Appropriations'!M61</f>
        <v>0</v>
      </c>
      <c r="N23" s="29"/>
    </row>
    <row r="24" spans="1:14" x14ac:dyDescent="0.3">
      <c r="A24" s="71" t="s">
        <v>124</v>
      </c>
      <c r="B24" s="70">
        <v>88040</v>
      </c>
      <c r="C24" s="71" t="s">
        <v>127</v>
      </c>
      <c r="D24" s="29">
        <f>'Statement of Appropriations'!D62</f>
        <v>0</v>
      </c>
      <c r="E24" s="29">
        <f>'Statement of Appropriations'!E62</f>
        <v>0</v>
      </c>
      <c r="G24" s="29">
        <f>'Statement of Appropriations'!G62</f>
        <v>0</v>
      </c>
      <c r="H24" s="12"/>
      <c r="I24" s="29">
        <f>'Statement of Appropriations'!I62</f>
        <v>0</v>
      </c>
      <c r="K24" s="29">
        <f>'Statement of Appropriations'!K62</f>
        <v>0</v>
      </c>
      <c r="M24" s="29">
        <f>'Statement of Appropriations'!M62</f>
        <v>0</v>
      </c>
      <c r="N24" s="29"/>
    </row>
    <row r="25" spans="1:14" x14ac:dyDescent="0.3">
      <c r="A25" s="71" t="s">
        <v>124</v>
      </c>
      <c r="B25" s="70">
        <v>88060</v>
      </c>
      <c r="C25" s="71" t="s">
        <v>128</v>
      </c>
      <c r="D25" s="29">
        <f>'Statement of Appropriations'!D63</f>
        <v>0</v>
      </c>
      <c r="E25" s="29">
        <f>'Statement of Appropriations'!E63</f>
        <v>0</v>
      </c>
      <c r="G25" s="29">
        <f>'Statement of Appropriations'!G63</f>
        <v>0</v>
      </c>
      <c r="H25" s="12"/>
      <c r="I25" s="29">
        <f>'Statement of Appropriations'!I63</f>
        <v>0</v>
      </c>
      <c r="K25" s="29">
        <f>'Statement of Appropriations'!K63</f>
        <v>0</v>
      </c>
      <c r="M25" s="29">
        <f>'Statement of Appropriations'!M63</f>
        <v>0</v>
      </c>
      <c r="N25" s="29"/>
    </row>
    <row r="26" spans="1:14" x14ac:dyDescent="0.3">
      <c r="A26" s="71" t="s">
        <v>124</v>
      </c>
      <c r="B26" s="70">
        <v>88080</v>
      </c>
      <c r="C26" s="71" t="s">
        <v>129</v>
      </c>
      <c r="D26" s="29">
        <f>'Statement of Appropriations'!D64</f>
        <v>0</v>
      </c>
      <c r="E26" s="29">
        <f>'Statement of Appropriations'!E64</f>
        <v>0</v>
      </c>
      <c r="G26" s="29">
        <f>'Statement of Appropriations'!G64</f>
        <v>0</v>
      </c>
      <c r="H26" s="12"/>
      <c r="I26" s="29">
        <f>'Statement of Appropriations'!I64</f>
        <v>0</v>
      </c>
      <c r="K26" s="29">
        <f>'Statement of Appropriations'!K64</f>
        <v>0</v>
      </c>
      <c r="M26" s="29">
        <f>'Statement of Appropriations'!M64</f>
        <v>0</v>
      </c>
      <c r="N26" s="29"/>
    </row>
    <row r="27" spans="1:14" x14ac:dyDescent="0.3">
      <c r="A27" s="71" t="s">
        <v>124</v>
      </c>
      <c r="B27" s="70">
        <v>88090</v>
      </c>
      <c r="C27" s="71" t="s">
        <v>130</v>
      </c>
      <c r="D27" s="29">
        <f>'Statement of Appropriations'!D65</f>
        <v>0</v>
      </c>
      <c r="E27" s="29">
        <f>'Statement of Appropriations'!E65</f>
        <v>0</v>
      </c>
      <c r="G27" s="29">
        <f>'Statement of Appropriations'!G65</f>
        <v>0</v>
      </c>
      <c r="H27" s="12"/>
      <c r="I27" s="29">
        <f>'Statement of Appropriations'!I65</f>
        <v>0</v>
      </c>
      <c r="K27" s="29">
        <f>'Statement of Appropriations'!K65</f>
        <v>0</v>
      </c>
      <c r="M27" s="29">
        <f>'Statement of Appropriations'!M65</f>
        <v>0</v>
      </c>
      <c r="N27" s="29"/>
    </row>
    <row r="28" spans="1:14" x14ac:dyDescent="0.3">
      <c r="A28" s="71" t="s">
        <v>124</v>
      </c>
      <c r="B28" s="70">
        <v>88100</v>
      </c>
      <c r="C28" s="71" t="s">
        <v>131</v>
      </c>
      <c r="D28" s="29">
        <f>'Statement of Appropriations'!D66</f>
        <v>0</v>
      </c>
      <c r="E28" s="29">
        <f>'Statement of Appropriations'!E66</f>
        <v>0</v>
      </c>
      <c r="G28" s="29">
        <f>'Statement of Appropriations'!G66</f>
        <v>0</v>
      </c>
      <c r="H28" s="12"/>
      <c r="I28" s="29">
        <f>'Statement of Appropriations'!I66</f>
        <v>0</v>
      </c>
      <c r="K28" s="29">
        <f>'Statement of Appropriations'!K66</f>
        <v>0</v>
      </c>
      <c r="M28" s="29">
        <f>'Statement of Appropriations'!M66</f>
        <v>0</v>
      </c>
      <c r="N28" s="29"/>
    </row>
    <row r="29" spans="1:14" x14ac:dyDescent="0.3">
      <c r="A29" s="71" t="s">
        <v>124</v>
      </c>
      <c r="B29" s="70">
        <v>88120</v>
      </c>
      <c r="C29" s="71" t="s">
        <v>132</v>
      </c>
      <c r="D29" s="29">
        <f>'Statement of Appropriations'!D67</f>
        <v>0</v>
      </c>
      <c r="E29" s="29">
        <f>'Statement of Appropriations'!E67</f>
        <v>0</v>
      </c>
      <c r="G29" s="29">
        <f>'Statement of Appropriations'!G67</f>
        <v>0</v>
      </c>
      <c r="H29" s="12"/>
      <c r="I29" s="29">
        <f>'Statement of Appropriations'!I67</f>
        <v>0</v>
      </c>
      <c r="K29" s="29">
        <f>'Statement of Appropriations'!K67</f>
        <v>0</v>
      </c>
      <c r="M29" s="29">
        <f>'Statement of Appropriations'!M67</f>
        <v>0</v>
      </c>
      <c r="N29" s="29"/>
    </row>
    <row r="30" spans="1:14" x14ac:dyDescent="0.3">
      <c r="A30" s="71" t="s">
        <v>133</v>
      </c>
      <c r="B30" s="70">
        <v>88130</v>
      </c>
      <c r="C30" s="71" t="s">
        <v>134</v>
      </c>
      <c r="D30" s="29">
        <f>'Statement of Appropriations'!D68</f>
        <v>0</v>
      </c>
      <c r="E30" s="29">
        <f>'Statement of Appropriations'!E68</f>
        <v>0</v>
      </c>
      <c r="G30" s="29">
        <f>'Statement of Appropriations'!G68</f>
        <v>0</v>
      </c>
      <c r="H30" s="12"/>
      <c r="I30" s="29">
        <f>'Statement of Appropriations'!I68</f>
        <v>0</v>
      </c>
      <c r="K30" s="29">
        <f>'Statement of Appropriations'!K68</f>
        <v>0</v>
      </c>
      <c r="M30" s="29">
        <f>'Statement of Appropriations'!M68</f>
        <v>0</v>
      </c>
      <c r="N30" s="29"/>
    </row>
    <row r="31" spans="1:14" x14ac:dyDescent="0.3">
      <c r="A31" s="71" t="s">
        <v>135</v>
      </c>
      <c r="B31" s="70">
        <v>88135</v>
      </c>
      <c r="C31" s="71" t="s">
        <v>136</v>
      </c>
      <c r="D31" s="29">
        <f>'Statement of Appropriations'!D69</f>
        <v>0</v>
      </c>
      <c r="E31" s="29">
        <f>'Statement of Appropriations'!E69</f>
        <v>0</v>
      </c>
      <c r="G31" s="29">
        <f>'Statement of Appropriations'!G69</f>
        <v>0</v>
      </c>
      <c r="H31" s="12"/>
      <c r="I31" s="29">
        <f>'Statement of Appropriations'!I69</f>
        <v>0</v>
      </c>
      <c r="K31" s="29">
        <f>'Statement of Appropriations'!K69</f>
        <v>0</v>
      </c>
      <c r="M31" s="29">
        <f>'Statement of Appropriations'!M69</f>
        <v>0</v>
      </c>
      <c r="N31" s="29"/>
    </row>
    <row r="32" spans="1:14" x14ac:dyDescent="0.3">
      <c r="A32" s="71" t="s">
        <v>137</v>
      </c>
      <c r="B32" s="70">
        <v>88136</v>
      </c>
      <c r="C32" s="71" t="s">
        <v>138</v>
      </c>
      <c r="D32" s="29">
        <f>'Statement of Appropriations'!D70</f>
        <v>0</v>
      </c>
      <c r="E32" s="29">
        <f>'Statement of Appropriations'!E70</f>
        <v>0</v>
      </c>
      <c r="G32" s="29">
        <f>'Statement of Appropriations'!G70</f>
        <v>0</v>
      </c>
      <c r="H32" s="12"/>
      <c r="I32" s="29">
        <f>'Statement of Appropriations'!I70</f>
        <v>0</v>
      </c>
      <c r="K32" s="29">
        <f>'Statement of Appropriations'!K70</f>
        <v>0</v>
      </c>
      <c r="M32" s="29">
        <f>'Statement of Appropriations'!M70</f>
        <v>0</v>
      </c>
      <c r="N32" s="29"/>
    </row>
    <row r="33" spans="1:14" x14ac:dyDescent="0.3">
      <c r="A33" s="71" t="s">
        <v>139</v>
      </c>
      <c r="B33" s="70">
        <v>88137</v>
      </c>
      <c r="C33" s="71" t="s">
        <v>140</v>
      </c>
      <c r="D33" s="29">
        <f>'Statement of Appropriations'!D71</f>
        <v>0</v>
      </c>
      <c r="E33" s="29">
        <f>'Statement of Appropriations'!E71</f>
        <v>0</v>
      </c>
      <c r="G33" s="29">
        <f>'Statement of Appropriations'!G71</f>
        <v>0</v>
      </c>
      <c r="H33" s="12"/>
      <c r="I33" s="29">
        <f>'Statement of Appropriations'!I71</f>
        <v>0</v>
      </c>
      <c r="K33" s="29">
        <f>'Statement of Appropriations'!K71</f>
        <v>0</v>
      </c>
      <c r="M33" s="29">
        <f>'Statement of Appropriations'!M71</f>
        <v>0</v>
      </c>
      <c r="N33" s="29"/>
    </row>
    <row r="34" spans="1:14" x14ac:dyDescent="0.3">
      <c r="A34" s="71" t="s">
        <v>141</v>
      </c>
      <c r="B34" s="70">
        <v>88138</v>
      </c>
      <c r="C34" s="71" t="s">
        <v>142</v>
      </c>
      <c r="D34" s="29">
        <f>'Statement of Appropriations'!D72</f>
        <v>0</v>
      </c>
      <c r="E34" s="29">
        <f>'Statement of Appropriations'!E72</f>
        <v>0</v>
      </c>
      <c r="G34" s="29">
        <f>'Statement of Appropriations'!G72</f>
        <v>0</v>
      </c>
      <c r="H34" s="12"/>
      <c r="I34" s="29">
        <f>'Statement of Appropriations'!I72</f>
        <v>0</v>
      </c>
      <c r="K34" s="29">
        <f>'Statement of Appropriations'!K72</f>
        <v>0</v>
      </c>
      <c r="M34" s="29">
        <f>'Statement of Appropriations'!M72</f>
        <v>0</v>
      </c>
      <c r="N34" s="30"/>
    </row>
    <row r="35" spans="1:14" x14ac:dyDescent="0.3">
      <c r="A35" s="71" t="s">
        <v>124</v>
      </c>
      <c r="B35" s="70">
        <v>88140</v>
      </c>
      <c r="C35" s="71" t="s">
        <v>143</v>
      </c>
      <c r="D35" s="29">
        <f>'Statement of Appropriations'!D73</f>
        <v>0</v>
      </c>
      <c r="E35" s="29">
        <f>'Statement of Appropriations'!E73</f>
        <v>0</v>
      </c>
      <c r="G35" s="29">
        <f>'Statement of Appropriations'!G73</f>
        <v>0</v>
      </c>
      <c r="H35" s="12"/>
      <c r="I35" s="29">
        <f>'Statement of Appropriations'!I73</f>
        <v>0</v>
      </c>
      <c r="K35" s="29">
        <f>'Statement of Appropriations'!K73</f>
        <v>0</v>
      </c>
      <c r="M35" s="29">
        <f>'Statement of Appropriations'!M73</f>
        <v>0</v>
      </c>
      <c r="N35" s="30"/>
    </row>
    <row r="36" spans="1:14" x14ac:dyDescent="0.3">
      <c r="A36" s="71" t="s">
        <v>144</v>
      </c>
      <c r="B36" s="70">
        <v>88160</v>
      </c>
      <c r="C36" s="71" t="s">
        <v>145</v>
      </c>
      <c r="D36" s="29">
        <f>'Statement of Appropriations'!D74</f>
        <v>0</v>
      </c>
      <c r="E36" s="29">
        <f>'Statement of Appropriations'!E74</f>
        <v>0</v>
      </c>
      <c r="G36" s="29">
        <f>'Statement of Appropriations'!G74</f>
        <v>0</v>
      </c>
      <c r="H36" s="12"/>
      <c r="I36" s="29">
        <f>'Statement of Appropriations'!I74</f>
        <v>0</v>
      </c>
      <c r="K36" s="29">
        <f>'Statement of Appropriations'!K74</f>
        <v>0</v>
      </c>
      <c r="M36" s="29">
        <f>'Statement of Appropriations'!M74</f>
        <v>0</v>
      </c>
      <c r="N36" s="30"/>
    </row>
    <row r="37" spans="1:14" x14ac:dyDescent="0.3">
      <c r="A37" s="110" t="s">
        <v>82</v>
      </c>
      <c r="B37" s="70">
        <v>88180</v>
      </c>
      <c r="C37" s="72" t="s">
        <v>146</v>
      </c>
      <c r="D37" s="29">
        <f>SUM(D22:D36)</f>
        <v>0</v>
      </c>
      <c r="E37" s="29">
        <f>SUM(E22:E36)</f>
        <v>0</v>
      </c>
      <c r="G37" s="29">
        <f>SUM(G22:G36)</f>
        <v>0</v>
      </c>
      <c r="H37" s="12"/>
      <c r="I37" s="29">
        <f>SUM(I22:I36)</f>
        <v>0</v>
      </c>
      <c r="K37" s="29">
        <f>SUM(K22:K36)</f>
        <v>0</v>
      </c>
      <c r="M37" s="29">
        <f>SUM(M22:M36)</f>
        <v>0</v>
      </c>
      <c r="N37" s="30"/>
    </row>
    <row r="38" spans="1:14" ht="14.5" thickBot="1" x14ac:dyDescent="0.35">
      <c r="A38" s="110" t="s">
        <v>82</v>
      </c>
      <c r="B38" s="70">
        <v>88200</v>
      </c>
      <c r="C38" s="72" t="s">
        <v>147</v>
      </c>
      <c r="D38" s="48">
        <f>D37+D21</f>
        <v>922000</v>
      </c>
      <c r="E38" s="48">
        <f>E37+E21</f>
        <v>0</v>
      </c>
      <c r="F38" s="11">
        <v>26</v>
      </c>
      <c r="G38" s="48">
        <f>G37+G21</f>
        <v>922000</v>
      </c>
      <c r="H38" s="11">
        <v>27</v>
      </c>
      <c r="I38" s="48">
        <f>I37+I21</f>
        <v>805000</v>
      </c>
      <c r="J38" s="128">
        <v>28</v>
      </c>
      <c r="K38" s="48">
        <f>K37+K21</f>
        <v>106000</v>
      </c>
      <c r="L38" s="121">
        <v>29</v>
      </c>
      <c r="M38" s="48">
        <f>M37+M21</f>
        <v>11000</v>
      </c>
      <c r="N38" s="30"/>
    </row>
    <row r="39" spans="1:14" ht="14.5" thickTop="1" x14ac:dyDescent="0.3">
      <c r="A39" s="3" t="s">
        <v>148</v>
      </c>
      <c r="B39" s="3"/>
      <c r="C39" s="3"/>
      <c r="D39" s="97"/>
      <c r="E39" s="97"/>
      <c r="G39" s="6"/>
      <c r="H39" s="12"/>
      <c r="I39" s="30"/>
      <c r="K39" s="30"/>
      <c r="L39" s="112"/>
      <c r="M39" s="30"/>
      <c r="N39" s="30"/>
    </row>
    <row r="40" spans="1:14" x14ac:dyDescent="0.3">
      <c r="A40" s="35" t="s">
        <v>124</v>
      </c>
      <c r="B40" s="12">
        <v>88500</v>
      </c>
      <c r="C40" s="5" t="s">
        <v>149</v>
      </c>
      <c r="D40" s="98">
        <f>'Statement of Appropriations'!D93</f>
        <v>0</v>
      </c>
      <c r="E40" s="98">
        <f>'Statement of Appropriations'!E93</f>
        <v>0</v>
      </c>
      <c r="G40" s="98">
        <f>'Statement of Appropriations'!G93</f>
        <v>0</v>
      </c>
      <c r="H40" s="12"/>
      <c r="I40" s="98">
        <f>'Statement of Appropriations'!I93</f>
        <v>0</v>
      </c>
      <c r="K40" s="98">
        <f>'Statement of Appropriations'!K93</f>
        <v>0</v>
      </c>
      <c r="L40" s="112"/>
      <c r="M40" s="98">
        <f>'Statement of Appropriations'!M93</f>
        <v>0</v>
      </c>
      <c r="N40" s="30"/>
    </row>
    <row r="41" spans="1:14" x14ac:dyDescent="0.3">
      <c r="A41" s="35" t="s">
        <v>124</v>
      </c>
      <c r="B41" s="12">
        <v>88520</v>
      </c>
      <c r="C41" s="5" t="s">
        <v>150</v>
      </c>
      <c r="D41" s="100">
        <f>'Statement of Appropriations'!D109</f>
        <v>20000</v>
      </c>
      <c r="E41" s="100">
        <f>'Statement of Appropriations'!E109</f>
        <v>0</v>
      </c>
      <c r="G41" s="100">
        <f>'Statement of Appropriations'!G109</f>
        <v>20000</v>
      </c>
      <c r="H41" s="12"/>
      <c r="I41" s="100">
        <f>'Statement of Appropriations'!I109</f>
        <v>0</v>
      </c>
      <c r="K41" s="100">
        <f>'Statement of Appropriations'!K109</f>
        <v>20000</v>
      </c>
      <c r="L41" s="112"/>
      <c r="M41" s="100">
        <f>'Statement of Appropriations'!M109</f>
        <v>0</v>
      </c>
      <c r="N41" s="30"/>
    </row>
    <row r="42" spans="1:14" x14ac:dyDescent="0.3">
      <c r="A42" s="35" t="s">
        <v>124</v>
      </c>
      <c r="B42" s="12">
        <v>88540</v>
      </c>
      <c r="C42" s="5" t="s">
        <v>151</v>
      </c>
      <c r="D42" s="100">
        <f>'Statement of Appropriations'!D125</f>
        <v>0</v>
      </c>
      <c r="E42" s="100">
        <f>'Statement of Appropriations'!E125</f>
        <v>0</v>
      </c>
      <c r="G42" s="100">
        <f>'Statement of Appropriations'!G125</f>
        <v>0</v>
      </c>
      <c r="H42" s="12"/>
      <c r="I42" s="100">
        <f>'Statement of Appropriations'!I125</f>
        <v>0</v>
      </c>
      <c r="K42" s="100">
        <f>'Statement of Appropriations'!K125</f>
        <v>0</v>
      </c>
      <c r="L42" s="112"/>
      <c r="M42" s="100">
        <f>'Statement of Appropriations'!M125</f>
        <v>0</v>
      </c>
      <c r="N42" s="30"/>
    </row>
    <row r="43" spans="1:14" x14ac:dyDescent="0.3">
      <c r="A43" s="35" t="s">
        <v>124</v>
      </c>
      <c r="B43" s="12">
        <v>88560</v>
      </c>
      <c r="C43" s="5" t="s">
        <v>152</v>
      </c>
      <c r="D43" s="100">
        <f>'Statement of Appropriations'!D141</f>
        <v>0</v>
      </c>
      <c r="E43" s="100">
        <f>'Statement of Appropriations'!E141</f>
        <v>0</v>
      </c>
      <c r="G43" s="100">
        <f>'Statement of Appropriations'!G141</f>
        <v>0</v>
      </c>
      <c r="H43" s="12"/>
      <c r="I43" s="100">
        <f>'Statement of Appropriations'!I141</f>
        <v>0</v>
      </c>
      <c r="K43" s="100">
        <f>'Statement of Appropriations'!K141</f>
        <v>0</v>
      </c>
      <c r="L43" s="112"/>
      <c r="M43" s="100">
        <f>'Statement of Appropriations'!M141</f>
        <v>0</v>
      </c>
      <c r="N43" s="30"/>
    </row>
    <row r="44" spans="1:14" x14ac:dyDescent="0.3">
      <c r="A44" s="35" t="s">
        <v>124</v>
      </c>
      <c r="B44" s="12">
        <v>88600</v>
      </c>
      <c r="C44" s="5" t="s">
        <v>153</v>
      </c>
      <c r="D44" s="100">
        <f>'Statement of Appropriations'!D157</f>
        <v>0</v>
      </c>
      <c r="E44" s="100">
        <f>'Statement of Appropriations'!E157</f>
        <v>0</v>
      </c>
      <c r="G44" s="100">
        <f>'Statement of Appropriations'!G157</f>
        <v>0</v>
      </c>
      <c r="H44" s="12"/>
      <c r="I44" s="100">
        <f>'Statement of Appropriations'!I157</f>
        <v>0</v>
      </c>
      <c r="K44" s="100">
        <f>'Statement of Appropriations'!K157</f>
        <v>0</v>
      </c>
      <c r="L44" s="112"/>
      <c r="M44" s="100">
        <f>'Statement of Appropriations'!M157</f>
        <v>0</v>
      </c>
      <c r="N44" s="30"/>
    </row>
    <row r="45" spans="1:14" x14ac:dyDescent="0.3">
      <c r="A45" s="35" t="s">
        <v>124</v>
      </c>
      <c r="B45" s="12">
        <v>88620</v>
      </c>
      <c r="C45" s="5" t="s">
        <v>154</v>
      </c>
      <c r="D45" s="100">
        <f>'Statement of Appropriations'!D175</f>
        <v>0</v>
      </c>
      <c r="E45" s="100">
        <f>'Statement of Appropriations'!E175</f>
        <v>0</v>
      </c>
      <c r="G45" s="100">
        <f>'Statement of Appropriations'!G175</f>
        <v>0</v>
      </c>
      <c r="H45" s="12"/>
      <c r="I45" s="100">
        <f>'Statement of Appropriations'!I175</f>
        <v>0</v>
      </c>
      <c r="K45" s="100">
        <f>'Statement of Appropriations'!K175</f>
        <v>0</v>
      </c>
      <c r="L45" s="112"/>
      <c r="M45" s="100">
        <f>'Statement of Appropriations'!M175</f>
        <v>0</v>
      </c>
      <c r="N45" s="30"/>
    </row>
    <row r="46" spans="1:14" ht="18" customHeight="1" x14ac:dyDescent="0.3">
      <c r="A46" s="35" t="s">
        <v>124</v>
      </c>
      <c r="B46" s="12">
        <v>88640</v>
      </c>
      <c r="C46" s="5" t="s">
        <v>132</v>
      </c>
      <c r="D46" s="100">
        <f>'Statement of Appropriations'!D191</f>
        <v>0</v>
      </c>
      <c r="E46" s="100">
        <f>'Statement of Appropriations'!E191</f>
        <v>0</v>
      </c>
      <c r="G46" s="100">
        <f>'Statement of Appropriations'!G191</f>
        <v>0</v>
      </c>
      <c r="H46" s="12"/>
      <c r="I46" s="100">
        <f>'Statement of Appropriations'!I191</f>
        <v>0</v>
      </c>
      <c r="K46" s="100">
        <f>'Statement of Appropriations'!K191</f>
        <v>0</v>
      </c>
      <c r="L46" s="112"/>
      <c r="M46" s="100">
        <f>'Statement of Appropriations'!M191</f>
        <v>0</v>
      </c>
      <c r="N46" s="30"/>
    </row>
    <row r="47" spans="1:14" s="101" customFormat="1" ht="27" customHeight="1" x14ac:dyDescent="0.25">
      <c r="A47" s="101" t="s">
        <v>155</v>
      </c>
      <c r="B47" s="102">
        <v>88678</v>
      </c>
      <c r="C47" s="93" t="s">
        <v>156</v>
      </c>
      <c r="D47" s="103">
        <f>'Statement of Appropriations'!D207</f>
        <v>0</v>
      </c>
      <c r="E47" s="103">
        <f>'Statement of Appropriations'!E207</f>
        <v>0</v>
      </c>
      <c r="F47" s="96"/>
      <c r="G47" s="103">
        <f>'Statement of Appropriations'!G207</f>
        <v>0</v>
      </c>
      <c r="H47" s="96"/>
      <c r="I47" s="103">
        <f>'Statement of Appropriations'!I207</f>
        <v>0</v>
      </c>
      <c r="K47" s="103">
        <f>'Statement of Appropriations'!K207</f>
        <v>0</v>
      </c>
      <c r="L47" s="123"/>
      <c r="M47" s="103">
        <f>'Statement of Appropriations'!M207</f>
        <v>0</v>
      </c>
    </row>
    <row r="48" spans="1:14" x14ac:dyDescent="0.3">
      <c r="A48" s="35" t="s">
        <v>124</v>
      </c>
      <c r="B48" s="12">
        <v>88700</v>
      </c>
      <c r="C48" s="5" t="s">
        <v>157</v>
      </c>
      <c r="D48" s="100">
        <f>'Statement of Appropriations'!D223</f>
        <v>0</v>
      </c>
      <c r="E48" s="100">
        <f>'Statement of Appropriations'!E223</f>
        <v>0</v>
      </c>
      <c r="G48" s="100">
        <f>'Statement of Appropriations'!G223</f>
        <v>0</v>
      </c>
      <c r="H48" s="12"/>
      <c r="I48" s="100">
        <f>'Statement of Appropriations'!I223</f>
        <v>0</v>
      </c>
      <c r="K48" s="100">
        <f>'Statement of Appropriations'!K223</f>
        <v>0</v>
      </c>
      <c r="L48" s="112"/>
      <c r="M48" s="100">
        <f>'Statement of Appropriations'!M223</f>
        <v>0</v>
      </c>
    </row>
    <row r="49" spans="1:13" x14ac:dyDescent="0.3">
      <c r="A49" s="71" t="s">
        <v>158</v>
      </c>
      <c r="B49" s="70">
        <v>88641</v>
      </c>
      <c r="C49" s="71" t="s">
        <v>159</v>
      </c>
      <c r="D49" s="100">
        <f>'Statement of Appropriations'!D225</f>
        <v>0</v>
      </c>
      <c r="E49" s="100">
        <f>'Statement of Appropriations'!E225</f>
        <v>0</v>
      </c>
      <c r="G49" s="100">
        <f>'Statement of Appropriations'!G225</f>
        <v>0</v>
      </c>
      <c r="H49" s="12"/>
      <c r="I49" s="100">
        <f>'Statement of Appropriations'!I225</f>
        <v>0</v>
      </c>
      <c r="K49" s="100">
        <f>'Statement of Appropriations'!K225</f>
        <v>0</v>
      </c>
      <c r="L49" s="112"/>
      <c r="M49" s="100">
        <f>'Statement of Appropriations'!M225</f>
        <v>0</v>
      </c>
    </row>
    <row r="50" spans="1:13" x14ac:dyDescent="0.3">
      <c r="A50" s="71" t="s">
        <v>160</v>
      </c>
      <c r="B50" s="70">
        <v>88642</v>
      </c>
      <c r="C50" s="71" t="s">
        <v>161</v>
      </c>
      <c r="D50" s="100">
        <f>'Statement of Appropriations'!D226</f>
        <v>0</v>
      </c>
      <c r="E50" s="100">
        <f>'Statement of Appropriations'!E226</f>
        <v>0</v>
      </c>
      <c r="G50" s="100">
        <f>'Statement of Appropriations'!G226</f>
        <v>0</v>
      </c>
      <c r="H50" s="12"/>
      <c r="I50" s="100">
        <f>'Statement of Appropriations'!I226</f>
        <v>0</v>
      </c>
      <c r="K50" s="100">
        <f>'Statement of Appropriations'!K226</f>
        <v>0</v>
      </c>
      <c r="L50" s="112"/>
      <c r="M50" s="100">
        <f>'Statement of Appropriations'!M226</f>
        <v>0</v>
      </c>
    </row>
    <row r="51" spans="1:13" x14ac:dyDescent="0.3">
      <c r="A51" s="71" t="s">
        <v>162</v>
      </c>
      <c r="B51" s="70">
        <v>88655</v>
      </c>
      <c r="C51" s="71" t="s">
        <v>163</v>
      </c>
      <c r="D51" s="100">
        <f>'Statement of Appropriations'!D227</f>
        <v>0</v>
      </c>
      <c r="E51" s="100">
        <f>'Statement of Appropriations'!E227</f>
        <v>0</v>
      </c>
      <c r="G51" s="100">
        <f>'Statement of Appropriations'!G227</f>
        <v>0</v>
      </c>
      <c r="H51" s="12"/>
      <c r="I51" s="100">
        <f>'Statement of Appropriations'!I227</f>
        <v>0</v>
      </c>
      <c r="K51" s="100">
        <f>'Statement of Appropriations'!K227</f>
        <v>0</v>
      </c>
      <c r="L51" s="112"/>
      <c r="M51" s="100">
        <f>'Statement of Appropriations'!M227</f>
        <v>0</v>
      </c>
    </row>
    <row r="52" spans="1:13" x14ac:dyDescent="0.3">
      <c r="A52" s="71" t="s">
        <v>124</v>
      </c>
      <c r="B52" s="70">
        <v>88660</v>
      </c>
      <c r="C52" s="71" t="s">
        <v>131</v>
      </c>
      <c r="D52" s="100">
        <f>'Statement of Appropriations'!D228</f>
        <v>0</v>
      </c>
      <c r="E52" s="100">
        <f>'Statement of Appropriations'!E228</f>
        <v>0</v>
      </c>
      <c r="G52" s="100">
        <f>'Statement of Appropriations'!G228</f>
        <v>0</v>
      </c>
      <c r="H52" s="12"/>
      <c r="I52" s="100">
        <f>'Statement of Appropriations'!I228</f>
        <v>0</v>
      </c>
      <c r="K52" s="100">
        <f>'Statement of Appropriations'!K228</f>
        <v>0</v>
      </c>
      <c r="L52" s="112"/>
      <c r="M52" s="100">
        <f>'Statement of Appropriations'!M228</f>
        <v>0</v>
      </c>
    </row>
    <row r="53" spans="1:13" x14ac:dyDescent="0.3">
      <c r="A53" s="71" t="s">
        <v>124</v>
      </c>
      <c r="B53" s="70">
        <v>88680</v>
      </c>
      <c r="C53" s="71" t="s">
        <v>164</v>
      </c>
      <c r="D53" s="100">
        <f>'Statement of Appropriations'!D229</f>
        <v>0</v>
      </c>
      <c r="E53" s="100">
        <f>'Statement of Appropriations'!E229</f>
        <v>0</v>
      </c>
      <c r="G53" s="100">
        <f>'Statement of Appropriations'!G229</f>
        <v>0</v>
      </c>
      <c r="H53" s="12"/>
      <c r="I53" s="100">
        <f>'Statement of Appropriations'!I229</f>
        <v>0</v>
      </c>
      <c r="K53" s="100">
        <f>'Statement of Appropriations'!K229</f>
        <v>0</v>
      </c>
      <c r="L53" s="112"/>
      <c r="M53" s="100">
        <f>'Statement of Appropriations'!M229</f>
        <v>0</v>
      </c>
    </row>
    <row r="54" spans="1:13" x14ac:dyDescent="0.3">
      <c r="A54" s="71" t="s">
        <v>165</v>
      </c>
      <c r="B54" s="70">
        <v>88705</v>
      </c>
      <c r="C54" s="71" t="s">
        <v>166</v>
      </c>
      <c r="D54" s="100">
        <f>'Statement of Appropriations'!D230</f>
        <v>0</v>
      </c>
      <c r="E54" s="100">
        <f>'Statement of Appropriations'!E230</f>
        <v>0</v>
      </c>
      <c r="G54" s="100">
        <f>'Statement of Appropriations'!G230</f>
        <v>0</v>
      </c>
      <c r="H54" s="12"/>
      <c r="I54" s="100">
        <f>'Statement of Appropriations'!I230</f>
        <v>0</v>
      </c>
      <c r="K54" s="100">
        <f>'Statement of Appropriations'!K230</f>
        <v>0</v>
      </c>
      <c r="L54" s="112"/>
      <c r="M54" s="100">
        <f>'Statement of Appropriations'!M230</f>
        <v>0</v>
      </c>
    </row>
    <row r="55" spans="1:13" x14ac:dyDescent="0.3">
      <c r="A55" s="71" t="s">
        <v>167</v>
      </c>
      <c r="B55" s="70">
        <v>88706</v>
      </c>
      <c r="C55" s="71" t="s">
        <v>168</v>
      </c>
      <c r="D55" s="100">
        <f>'Statement of Appropriations'!D231</f>
        <v>0</v>
      </c>
      <c r="E55" s="100">
        <f>'Statement of Appropriations'!E231</f>
        <v>0</v>
      </c>
      <c r="G55" s="100">
        <f>'Statement of Appropriations'!G231</f>
        <v>0</v>
      </c>
      <c r="H55" s="12"/>
      <c r="I55" s="100">
        <f>'Statement of Appropriations'!I231</f>
        <v>0</v>
      </c>
      <c r="K55" s="100">
        <f>'Statement of Appropriations'!K231</f>
        <v>0</v>
      </c>
      <c r="L55" s="112"/>
      <c r="M55" s="100">
        <f>'Statement of Appropriations'!M231</f>
        <v>0</v>
      </c>
    </row>
    <row r="56" spans="1:13" x14ac:dyDescent="0.3">
      <c r="A56" s="71" t="s">
        <v>169</v>
      </c>
      <c r="B56" s="70">
        <v>88707</v>
      </c>
      <c r="C56" s="71" t="s">
        <v>170</v>
      </c>
      <c r="D56" s="100">
        <f>'Statement of Appropriations'!D232</f>
        <v>0</v>
      </c>
      <c r="E56" s="100">
        <f>'Statement of Appropriations'!E232</f>
        <v>0</v>
      </c>
      <c r="G56" s="100">
        <f>'Statement of Appropriations'!G232</f>
        <v>0</v>
      </c>
      <c r="H56" s="12"/>
      <c r="I56" s="100">
        <f>'Statement of Appropriations'!I232</f>
        <v>0</v>
      </c>
      <c r="K56" s="100">
        <f>'Statement of Appropriations'!K232</f>
        <v>0</v>
      </c>
      <c r="L56" s="112"/>
      <c r="M56" s="100">
        <f>'Statement of Appropriations'!M232</f>
        <v>0</v>
      </c>
    </row>
    <row r="57" spans="1:13" x14ac:dyDescent="0.3">
      <c r="A57" s="71" t="s">
        <v>171</v>
      </c>
      <c r="B57" s="70">
        <v>88708</v>
      </c>
      <c r="C57" s="71" t="s">
        <v>172</v>
      </c>
      <c r="D57" s="100">
        <f>'Statement of Appropriations'!D233</f>
        <v>0</v>
      </c>
      <c r="E57" s="100">
        <f>'Statement of Appropriations'!E233</f>
        <v>0</v>
      </c>
      <c r="G57" s="100">
        <f>'Statement of Appropriations'!G233</f>
        <v>0</v>
      </c>
      <c r="H57" s="12"/>
      <c r="I57" s="100">
        <f>'Statement of Appropriations'!I233</f>
        <v>0</v>
      </c>
      <c r="K57" s="100">
        <f>'Statement of Appropriations'!K233</f>
        <v>0</v>
      </c>
      <c r="L57" s="112"/>
      <c r="M57" s="100">
        <f>'Statement of Appropriations'!M233</f>
        <v>0</v>
      </c>
    </row>
    <row r="58" spans="1:13" x14ac:dyDescent="0.3">
      <c r="A58" s="71" t="s">
        <v>173</v>
      </c>
      <c r="B58" s="70">
        <v>88709</v>
      </c>
      <c r="C58" s="71" t="s">
        <v>174</v>
      </c>
      <c r="D58" s="100">
        <f>'Statement of Appropriations'!D234</f>
        <v>0</v>
      </c>
      <c r="E58" s="100">
        <f>'Statement of Appropriations'!E234</f>
        <v>0</v>
      </c>
      <c r="G58" s="100">
        <f>'Statement of Appropriations'!G234</f>
        <v>0</v>
      </c>
      <c r="H58" s="12"/>
      <c r="I58" s="100">
        <f>'Statement of Appropriations'!I234</f>
        <v>0</v>
      </c>
      <c r="K58" s="100">
        <f>'Statement of Appropriations'!K234</f>
        <v>0</v>
      </c>
      <c r="L58" s="112"/>
      <c r="M58" s="100">
        <f>'Statement of Appropriations'!M234</f>
        <v>0</v>
      </c>
    </row>
    <row r="59" spans="1:13" x14ac:dyDescent="0.3">
      <c r="A59" s="71" t="s">
        <v>175</v>
      </c>
      <c r="B59" s="70">
        <v>88710</v>
      </c>
      <c r="C59" s="71" t="s">
        <v>176</v>
      </c>
      <c r="D59" s="100">
        <f>'Statement of Appropriations'!D235</f>
        <v>0</v>
      </c>
      <c r="E59" s="100">
        <f>'Statement of Appropriations'!E235</f>
        <v>0</v>
      </c>
      <c r="G59" s="100">
        <f>'Statement of Appropriations'!G235</f>
        <v>0</v>
      </c>
      <c r="H59" s="12"/>
      <c r="I59" s="100">
        <f>'Statement of Appropriations'!I235</f>
        <v>0</v>
      </c>
      <c r="K59" s="100">
        <f>'Statement of Appropriations'!K235</f>
        <v>0</v>
      </c>
      <c r="L59" s="112"/>
      <c r="M59" s="100">
        <f>'Statement of Appropriations'!M235</f>
        <v>0</v>
      </c>
    </row>
    <row r="60" spans="1:13" x14ac:dyDescent="0.3">
      <c r="A60" s="71" t="s">
        <v>177</v>
      </c>
      <c r="B60" s="70">
        <v>88711</v>
      </c>
      <c r="C60" s="71" t="s">
        <v>178</v>
      </c>
      <c r="D60" s="100">
        <f>'Statement of Appropriations'!D236</f>
        <v>0</v>
      </c>
      <c r="E60" s="100">
        <f>'Statement of Appropriations'!E236</f>
        <v>0</v>
      </c>
      <c r="G60" s="100">
        <f>'Statement of Appropriations'!G236</f>
        <v>0</v>
      </c>
      <c r="H60" s="12"/>
      <c r="I60" s="100">
        <f>'Statement of Appropriations'!I236</f>
        <v>0</v>
      </c>
      <c r="K60" s="100">
        <f>'Statement of Appropriations'!K236</f>
        <v>0</v>
      </c>
      <c r="L60" s="112"/>
      <c r="M60" s="100">
        <f>'Statement of Appropriations'!M236</f>
        <v>0</v>
      </c>
    </row>
    <row r="61" spans="1:13" ht="28" x14ac:dyDescent="0.3">
      <c r="A61" s="71" t="s">
        <v>179</v>
      </c>
      <c r="B61" s="70">
        <v>88712</v>
      </c>
      <c r="C61" s="69" t="s">
        <v>180</v>
      </c>
      <c r="D61" s="100">
        <f>'Statement of Appropriations'!D237</f>
        <v>0</v>
      </c>
      <c r="E61" s="100">
        <f>'Statement of Appropriations'!E237</f>
        <v>0</v>
      </c>
      <c r="G61" s="100">
        <f>'Statement of Appropriations'!G237</f>
        <v>0</v>
      </c>
      <c r="H61" s="12"/>
      <c r="I61" s="100">
        <f>'Statement of Appropriations'!I237</f>
        <v>0</v>
      </c>
      <c r="K61" s="100">
        <f>'Statement of Appropriations'!K237</f>
        <v>0</v>
      </c>
      <c r="L61" s="112"/>
      <c r="M61" s="100">
        <f>'Statement of Appropriations'!M237</f>
        <v>0</v>
      </c>
    </row>
    <row r="62" spans="1:13" x14ac:dyDescent="0.3">
      <c r="A62" s="71" t="s">
        <v>181</v>
      </c>
      <c r="B62" s="70">
        <v>88713</v>
      </c>
      <c r="C62" s="71" t="s">
        <v>182</v>
      </c>
      <c r="D62" s="100">
        <f>'Statement of Appropriations'!D238</f>
        <v>0</v>
      </c>
      <c r="E62" s="100">
        <f>'Statement of Appropriations'!E238</f>
        <v>0</v>
      </c>
      <c r="G62" s="100">
        <f>'Statement of Appropriations'!G238</f>
        <v>0</v>
      </c>
      <c r="H62" s="12"/>
      <c r="I62" s="100">
        <f>'Statement of Appropriations'!I238</f>
        <v>0</v>
      </c>
      <c r="K62" s="100">
        <f>'Statement of Appropriations'!K238</f>
        <v>0</v>
      </c>
      <c r="L62" s="112"/>
      <c r="M62" s="100">
        <f>'Statement of Appropriations'!M238</f>
        <v>0</v>
      </c>
    </row>
    <row r="63" spans="1:13" ht="28" x14ac:dyDescent="0.3">
      <c r="A63" s="71" t="s">
        <v>183</v>
      </c>
      <c r="B63" s="70">
        <v>88714</v>
      </c>
      <c r="C63" s="69" t="s">
        <v>184</v>
      </c>
      <c r="D63" s="100">
        <f>'Statement of Appropriations'!D239</f>
        <v>0</v>
      </c>
      <c r="E63" s="100">
        <f>'Statement of Appropriations'!E239</f>
        <v>0</v>
      </c>
      <c r="G63" s="100">
        <f>'Statement of Appropriations'!G239</f>
        <v>0</v>
      </c>
      <c r="H63" s="12"/>
      <c r="I63" s="100">
        <f>'Statement of Appropriations'!I239</f>
        <v>0</v>
      </c>
      <c r="K63" s="100">
        <f>'Statement of Appropriations'!K239</f>
        <v>0</v>
      </c>
      <c r="L63" s="112"/>
      <c r="M63" s="100">
        <f>'Statement of Appropriations'!M239</f>
        <v>0</v>
      </c>
    </row>
    <row r="64" spans="1:13" ht="28" x14ac:dyDescent="0.3">
      <c r="A64" s="71" t="s">
        <v>185</v>
      </c>
      <c r="B64" s="70">
        <v>88715</v>
      </c>
      <c r="C64" s="69" t="s">
        <v>186</v>
      </c>
      <c r="D64" s="100">
        <f>'Statement of Appropriations'!D240</f>
        <v>0</v>
      </c>
      <c r="E64" s="100">
        <f>'Statement of Appropriations'!E240</f>
        <v>0</v>
      </c>
      <c r="G64" s="100">
        <f>'Statement of Appropriations'!G240</f>
        <v>0</v>
      </c>
      <c r="H64" s="12"/>
      <c r="I64" s="100">
        <f>'Statement of Appropriations'!I240</f>
        <v>0</v>
      </c>
      <c r="K64" s="100">
        <f>'Statement of Appropriations'!K240</f>
        <v>0</v>
      </c>
      <c r="L64" s="112"/>
      <c r="M64" s="100">
        <f>'Statement of Appropriations'!M240</f>
        <v>0</v>
      </c>
    </row>
    <row r="65" spans="1:13" ht="28" x14ac:dyDescent="0.3">
      <c r="A65" s="71" t="s">
        <v>187</v>
      </c>
      <c r="B65" s="70">
        <v>88716</v>
      </c>
      <c r="C65" s="69" t="s">
        <v>188</v>
      </c>
      <c r="D65" s="100">
        <f>'Statement of Appropriations'!D241</f>
        <v>0</v>
      </c>
      <c r="E65" s="100">
        <f>'Statement of Appropriations'!E241</f>
        <v>0</v>
      </c>
      <c r="G65" s="100">
        <f>'Statement of Appropriations'!G241</f>
        <v>0</v>
      </c>
      <c r="H65" s="12"/>
      <c r="I65" s="100">
        <f>'Statement of Appropriations'!I241</f>
        <v>0</v>
      </c>
      <c r="K65" s="100">
        <f>'Statement of Appropriations'!K241</f>
        <v>0</v>
      </c>
      <c r="L65" s="112"/>
      <c r="M65" s="100">
        <f>'Statement of Appropriations'!M241</f>
        <v>0</v>
      </c>
    </row>
    <row r="66" spans="1:13" ht="28" x14ac:dyDescent="0.3">
      <c r="A66" s="71" t="s">
        <v>189</v>
      </c>
      <c r="B66" s="70">
        <v>88717</v>
      </c>
      <c r="C66" s="69" t="s">
        <v>190</v>
      </c>
      <c r="D66" s="100">
        <f>'Statement of Appropriations'!D242</f>
        <v>0</v>
      </c>
      <c r="E66" s="100">
        <f>'Statement of Appropriations'!E242</f>
        <v>0</v>
      </c>
      <c r="G66" s="100">
        <f>'Statement of Appropriations'!G242</f>
        <v>0</v>
      </c>
      <c r="H66" s="12"/>
      <c r="I66" s="100">
        <f>'Statement of Appropriations'!I242</f>
        <v>0</v>
      </c>
      <c r="K66" s="100">
        <f>'Statement of Appropriations'!K242</f>
        <v>0</v>
      </c>
      <c r="L66" s="112"/>
      <c r="M66" s="100">
        <f>'Statement of Appropriations'!M242</f>
        <v>0</v>
      </c>
    </row>
    <row r="67" spans="1:13" x14ac:dyDescent="0.3">
      <c r="A67" s="71" t="s">
        <v>191</v>
      </c>
      <c r="B67" s="70">
        <v>88718</v>
      </c>
      <c r="C67" s="71" t="s">
        <v>192</v>
      </c>
      <c r="D67" s="100">
        <f>'Statement of Appropriations'!D243</f>
        <v>0</v>
      </c>
      <c r="E67" s="100">
        <f>'Statement of Appropriations'!E243</f>
        <v>0</v>
      </c>
      <c r="G67" s="100">
        <f>'Statement of Appropriations'!G243</f>
        <v>0</v>
      </c>
      <c r="H67" s="12"/>
      <c r="I67" s="100">
        <f>'Statement of Appropriations'!I243</f>
        <v>0</v>
      </c>
      <c r="K67" s="100">
        <f>'Statement of Appropriations'!K243</f>
        <v>0</v>
      </c>
      <c r="L67" s="112"/>
      <c r="M67" s="100">
        <f>'Statement of Appropriations'!M243</f>
        <v>0</v>
      </c>
    </row>
    <row r="68" spans="1:13" x14ac:dyDescent="0.3">
      <c r="A68" s="71" t="s">
        <v>193</v>
      </c>
      <c r="B68" s="70">
        <v>88719</v>
      </c>
      <c r="C68" s="71" t="s">
        <v>194</v>
      </c>
      <c r="D68" s="100">
        <f>'Statement of Appropriations'!D244</f>
        <v>0</v>
      </c>
      <c r="E68" s="100">
        <f>'Statement of Appropriations'!E244</f>
        <v>0</v>
      </c>
      <c r="G68" s="100">
        <f>'Statement of Appropriations'!G244</f>
        <v>0</v>
      </c>
      <c r="H68" s="12"/>
      <c r="I68" s="100">
        <f>'Statement of Appropriations'!I244</f>
        <v>0</v>
      </c>
      <c r="K68" s="100">
        <f>'Statement of Appropriations'!K244</f>
        <v>0</v>
      </c>
      <c r="L68" s="112"/>
      <c r="M68" s="100">
        <f>'Statement of Appropriations'!M244</f>
        <v>0</v>
      </c>
    </row>
    <row r="69" spans="1:13" x14ac:dyDescent="0.3">
      <c r="A69" s="46" t="s">
        <v>144</v>
      </c>
      <c r="B69" s="12">
        <v>88720</v>
      </c>
      <c r="C69" s="5" t="s">
        <v>195</v>
      </c>
      <c r="D69" s="100">
        <f>'Statement of Appropriations'!D245</f>
        <v>0</v>
      </c>
      <c r="E69" s="100">
        <f>'Statement of Appropriations'!E245</f>
        <v>0</v>
      </c>
      <c r="G69" s="100">
        <f>'Statement of Appropriations'!G245</f>
        <v>0</v>
      </c>
      <c r="H69" s="12"/>
      <c r="I69" s="100">
        <f>'Statement of Appropriations'!I245</f>
        <v>0</v>
      </c>
      <c r="K69" s="100">
        <f>'Statement of Appropriations'!K245</f>
        <v>0</v>
      </c>
      <c r="L69" s="112"/>
      <c r="M69" s="100">
        <f>'Statement of Appropriations'!M245</f>
        <v>0</v>
      </c>
    </row>
    <row r="70" spans="1:13" ht="14.5" thickBot="1" x14ac:dyDescent="0.35">
      <c r="A70" s="47" t="s">
        <v>82</v>
      </c>
      <c r="B70" s="12">
        <v>88740</v>
      </c>
      <c r="C70" s="3" t="s">
        <v>196</v>
      </c>
      <c r="D70" s="61">
        <f>SUM(D40:D69)</f>
        <v>20000</v>
      </c>
      <c r="E70" s="61">
        <f>SUM(E40:E69)</f>
        <v>0</v>
      </c>
      <c r="F70" s="11">
        <v>30</v>
      </c>
      <c r="G70" s="61">
        <f>SUM(G40:G69)</f>
        <v>20000</v>
      </c>
      <c r="H70" s="11">
        <v>31</v>
      </c>
      <c r="I70" s="61">
        <f>SUM(I40:I69)</f>
        <v>0</v>
      </c>
      <c r="J70" s="11">
        <v>32</v>
      </c>
      <c r="K70" s="61">
        <f>SUM(K40:K69)</f>
        <v>20000</v>
      </c>
      <c r="L70" s="121">
        <v>33</v>
      </c>
      <c r="M70" s="60">
        <f>SUM(M40:M69)</f>
        <v>0</v>
      </c>
    </row>
    <row r="71" spans="1:13" ht="15" thickTop="1" thickBot="1" x14ac:dyDescent="0.35">
      <c r="A71" s="49" t="s">
        <v>197</v>
      </c>
      <c r="B71" s="10"/>
      <c r="D71" s="50">
        <f>D19+D38+D70</f>
        <v>942000</v>
      </c>
      <c r="E71" s="50">
        <f>E19+E38+E70</f>
        <v>0</v>
      </c>
      <c r="F71" s="11">
        <v>6</v>
      </c>
      <c r="G71" s="50">
        <f>G19+G38+G70</f>
        <v>942000</v>
      </c>
      <c r="H71" s="11">
        <v>7</v>
      </c>
      <c r="I71" s="50">
        <f>I19+I38+I70</f>
        <v>805000</v>
      </c>
      <c r="J71" s="11">
        <v>5</v>
      </c>
      <c r="K71" s="50">
        <f>K19+K38+K70</f>
        <v>126000</v>
      </c>
      <c r="L71" s="11">
        <v>9</v>
      </c>
      <c r="M71" s="50">
        <f>M19+M38+M70</f>
        <v>11000</v>
      </c>
    </row>
    <row r="72" spans="1:13" ht="14.5" thickTop="1" x14ac:dyDescent="0.3">
      <c r="A72" s="5" t="s">
        <v>93</v>
      </c>
      <c r="D72" s="17"/>
      <c r="F72" s="113"/>
    </row>
    <row r="73" spans="1:13" hidden="1" x14ac:dyDescent="0.3">
      <c r="A73" s="5"/>
      <c r="D73" s="17"/>
      <c r="F73" s="113"/>
    </row>
    <row r="74" spans="1:13" hidden="1" x14ac:dyDescent="0.3">
      <c r="A74" s="5"/>
      <c r="D74" s="17"/>
      <c r="F74" s="113"/>
    </row>
    <row r="75" spans="1:13" hidden="1" x14ac:dyDescent="0.3">
      <c r="A75" s="5"/>
      <c r="D75" s="17"/>
      <c r="F75" s="113"/>
    </row>
    <row r="76" spans="1:13" hidden="1" x14ac:dyDescent="0.3">
      <c r="A76" s="5"/>
      <c r="D76" s="17"/>
      <c r="F76" s="113"/>
    </row>
    <row r="77" spans="1:13" hidden="1" x14ac:dyDescent="0.3">
      <c r="A77" s="5"/>
      <c r="D77" s="17"/>
      <c r="F77" s="113"/>
    </row>
    <row r="78" spans="1:13" hidden="1" x14ac:dyDescent="0.3">
      <c r="A78" s="5"/>
      <c r="D78" s="17"/>
      <c r="F78" s="113"/>
    </row>
    <row r="79" spans="1:13" hidden="1" x14ac:dyDescent="0.3">
      <c r="A79" s="5"/>
      <c r="D79" s="17"/>
      <c r="F79" s="113"/>
    </row>
    <row r="80" spans="1:13" hidden="1" x14ac:dyDescent="0.3">
      <c r="A80" s="5"/>
      <c r="D80" s="17"/>
      <c r="F80" s="113"/>
    </row>
    <row r="81" spans="1:10" hidden="1" x14ac:dyDescent="0.3">
      <c r="A81" s="5"/>
      <c r="D81" s="17"/>
      <c r="F81" s="113"/>
      <c r="J81" s="113"/>
    </row>
    <row r="82" spans="1:10" hidden="1" x14ac:dyDescent="0.3">
      <c r="A82" s="5"/>
      <c r="D82" s="17"/>
      <c r="F82" s="113"/>
      <c r="J82" s="113"/>
    </row>
    <row r="83" spans="1:10" hidden="1" x14ac:dyDescent="0.3">
      <c r="A83" s="5"/>
      <c r="D83" s="17"/>
      <c r="F83" s="113"/>
      <c r="J83" s="113"/>
    </row>
    <row r="84" spans="1:10" hidden="1" x14ac:dyDescent="0.3">
      <c r="A84" s="5"/>
      <c r="D84" s="17"/>
      <c r="F84" s="113"/>
      <c r="J84" s="113"/>
    </row>
    <row r="85" spans="1:10" hidden="1" x14ac:dyDescent="0.3">
      <c r="A85" s="5"/>
      <c r="D85" s="17"/>
      <c r="F85" s="113"/>
      <c r="J85" s="113"/>
    </row>
    <row r="86" spans="1:10" hidden="1" x14ac:dyDescent="0.3">
      <c r="A86" s="5"/>
      <c r="D86" s="17"/>
      <c r="F86" s="113"/>
      <c r="J86" s="113"/>
    </row>
    <row r="87" spans="1:10" hidden="1" x14ac:dyDescent="0.3">
      <c r="A87" s="5"/>
      <c r="D87" s="17"/>
      <c r="F87" s="113"/>
      <c r="J87" s="113"/>
    </row>
    <row r="88" spans="1:10" hidden="1" x14ac:dyDescent="0.3">
      <c r="A88" s="5"/>
      <c r="D88" s="17"/>
      <c r="F88" s="113"/>
      <c r="J88" s="113"/>
    </row>
    <row r="89" spans="1:10" hidden="1" x14ac:dyDescent="0.3">
      <c r="A89" s="5"/>
      <c r="D89" s="17"/>
      <c r="F89" s="113"/>
      <c r="J89" s="113"/>
    </row>
    <row r="90" spans="1:10" hidden="1" x14ac:dyDescent="0.3">
      <c r="A90" s="5"/>
      <c r="D90" s="17"/>
      <c r="F90" s="113"/>
      <c r="J90" s="113"/>
    </row>
    <row r="91" spans="1:10" hidden="1" x14ac:dyDescent="0.3">
      <c r="A91" s="5"/>
      <c r="D91" s="17"/>
      <c r="F91" s="113"/>
      <c r="J91" s="113"/>
    </row>
    <row r="92" spans="1:10" hidden="1" x14ac:dyDescent="0.3">
      <c r="A92" s="5"/>
      <c r="D92" s="17"/>
      <c r="F92" s="113"/>
      <c r="J92" s="113"/>
    </row>
    <row r="93" spans="1:10" hidden="1" x14ac:dyDescent="0.3">
      <c r="A93" s="5"/>
      <c r="D93" s="17"/>
      <c r="F93" s="113"/>
      <c r="J93" s="113"/>
    </row>
    <row r="94" spans="1:10" hidden="1" x14ac:dyDescent="0.3">
      <c r="A94" s="5"/>
      <c r="D94" s="17"/>
      <c r="F94" s="113"/>
      <c r="J94" s="113"/>
    </row>
    <row r="95" spans="1:10" hidden="1" x14ac:dyDescent="0.3">
      <c r="A95" s="5"/>
      <c r="D95" s="17"/>
      <c r="F95" s="113"/>
      <c r="J95" s="113"/>
    </row>
    <row r="96" spans="1:10" hidden="1" x14ac:dyDescent="0.3">
      <c r="A96" s="5"/>
      <c r="D96" s="17"/>
      <c r="F96" s="113"/>
      <c r="J96" s="113"/>
    </row>
    <row r="97" spans="1:10" hidden="1" x14ac:dyDescent="0.3">
      <c r="A97" s="5"/>
      <c r="D97" s="17"/>
      <c r="F97" s="113"/>
      <c r="J97" s="113"/>
    </row>
    <row r="98" spans="1:10" hidden="1" x14ac:dyDescent="0.3">
      <c r="A98" s="5"/>
      <c r="D98" s="17"/>
      <c r="F98" s="113"/>
      <c r="J98" s="113"/>
    </row>
    <row r="99" spans="1:10" hidden="1" x14ac:dyDescent="0.3">
      <c r="A99" s="5"/>
      <c r="D99" s="17"/>
      <c r="F99" s="113"/>
      <c r="J99" s="113"/>
    </row>
    <row r="100" spans="1:10" hidden="1" x14ac:dyDescent="0.3">
      <c r="A100" s="5"/>
      <c r="D100" s="17"/>
      <c r="F100" s="113"/>
      <c r="J100" s="113"/>
    </row>
    <row r="101" spans="1:10" hidden="1" x14ac:dyDescent="0.3">
      <c r="A101" s="5"/>
      <c r="D101" s="17"/>
      <c r="F101" s="113"/>
      <c r="J101" s="113"/>
    </row>
    <row r="102" spans="1:10" hidden="1" x14ac:dyDescent="0.3">
      <c r="A102" s="5"/>
      <c r="D102" s="17"/>
      <c r="F102" s="113"/>
      <c r="J102" s="113"/>
    </row>
    <row r="103" spans="1:10" hidden="1" x14ac:dyDescent="0.3">
      <c r="A103" s="5"/>
      <c r="D103" s="17"/>
      <c r="F103" s="113"/>
      <c r="J103" s="113"/>
    </row>
    <row r="104" spans="1:10" hidden="1" x14ac:dyDescent="0.3">
      <c r="A104" s="5"/>
      <c r="D104" s="17"/>
      <c r="F104" s="113"/>
      <c r="J104" s="113"/>
    </row>
    <row r="105" spans="1:10" hidden="1" x14ac:dyDescent="0.3">
      <c r="A105" s="5"/>
      <c r="D105" s="17"/>
      <c r="F105" s="113"/>
      <c r="J105" s="113"/>
    </row>
    <row r="106" spans="1:10" hidden="1" x14ac:dyDescent="0.3">
      <c r="A106" s="5"/>
      <c r="D106" s="17"/>
      <c r="F106" s="113"/>
      <c r="J106" s="113"/>
    </row>
    <row r="107" spans="1:10" hidden="1" x14ac:dyDescent="0.3">
      <c r="A107" s="5"/>
      <c r="D107" s="17"/>
      <c r="F107" s="113"/>
      <c r="J107" s="113"/>
    </row>
    <row r="108" spans="1:10" hidden="1" x14ac:dyDescent="0.3">
      <c r="A108" s="5"/>
      <c r="D108" s="17"/>
      <c r="F108" s="113"/>
      <c r="J108" s="113"/>
    </row>
    <row r="109" spans="1:10" hidden="1" x14ac:dyDescent="0.3">
      <c r="A109" s="5"/>
      <c r="D109" s="17"/>
      <c r="F109" s="113"/>
      <c r="J109" s="113"/>
    </row>
    <row r="110" spans="1:10" hidden="1" x14ac:dyDescent="0.3">
      <c r="A110" s="5"/>
      <c r="D110" s="17"/>
      <c r="F110" s="113"/>
      <c r="J110" s="113"/>
    </row>
    <row r="111" spans="1:10" hidden="1" x14ac:dyDescent="0.3">
      <c r="A111" s="5"/>
      <c r="D111" s="17"/>
      <c r="F111" s="113"/>
      <c r="J111" s="113"/>
    </row>
    <row r="112" spans="1:10" hidden="1" x14ac:dyDescent="0.3">
      <c r="A112" s="5"/>
      <c r="D112" s="17"/>
      <c r="F112" s="113"/>
      <c r="J112" s="113"/>
    </row>
    <row r="113" spans="1:10" hidden="1" x14ac:dyDescent="0.3">
      <c r="A113" s="5"/>
      <c r="D113" s="17"/>
      <c r="F113" s="113"/>
      <c r="J113" s="113"/>
    </row>
    <row r="114" spans="1:10" hidden="1" x14ac:dyDescent="0.3">
      <c r="A114" s="5"/>
      <c r="D114" s="17"/>
      <c r="F114" s="113"/>
      <c r="J114" s="113"/>
    </row>
    <row r="115" spans="1:10" hidden="1" x14ac:dyDescent="0.3">
      <c r="A115" s="5"/>
      <c r="D115" s="17"/>
      <c r="F115" s="113"/>
      <c r="J115" s="113"/>
    </row>
    <row r="116" spans="1:10" hidden="1" x14ac:dyDescent="0.3">
      <c r="A116" s="5"/>
      <c r="D116" s="17"/>
      <c r="F116" s="113"/>
      <c r="J116" s="113"/>
    </row>
    <row r="117" spans="1:10" hidden="1" x14ac:dyDescent="0.3">
      <c r="A117" s="5"/>
      <c r="D117" s="17"/>
      <c r="F117" s="113"/>
      <c r="J117" s="113"/>
    </row>
    <row r="118" spans="1:10" hidden="1" x14ac:dyDescent="0.3">
      <c r="A118" s="5"/>
      <c r="D118" s="17"/>
      <c r="F118" s="113"/>
      <c r="J118" s="113"/>
    </row>
    <row r="119" spans="1:10" hidden="1" x14ac:dyDescent="0.3">
      <c r="A119" s="5"/>
      <c r="D119" s="17"/>
      <c r="F119" s="113"/>
      <c r="J119" s="113"/>
    </row>
    <row r="120" spans="1:10" hidden="1" x14ac:dyDescent="0.3">
      <c r="A120" s="5"/>
      <c r="D120" s="17"/>
      <c r="F120" s="113"/>
      <c r="J120" s="113"/>
    </row>
    <row r="121" spans="1:10" hidden="1" x14ac:dyDescent="0.3">
      <c r="A121" s="5"/>
      <c r="D121" s="17"/>
      <c r="F121" s="113"/>
      <c r="J121" s="113"/>
    </row>
    <row r="122" spans="1:10" hidden="1" x14ac:dyDescent="0.3">
      <c r="A122" s="5"/>
      <c r="D122" s="17"/>
      <c r="F122" s="113"/>
      <c r="J122" s="113"/>
    </row>
    <row r="123" spans="1:10" hidden="1" x14ac:dyDescent="0.3">
      <c r="A123" s="5"/>
      <c r="D123" s="17"/>
      <c r="F123" s="113"/>
      <c r="J123" s="113"/>
    </row>
    <row r="124" spans="1:10" hidden="1" x14ac:dyDescent="0.3">
      <c r="A124" s="5"/>
      <c r="D124" s="17"/>
      <c r="F124" s="113"/>
      <c r="J124" s="113"/>
    </row>
    <row r="125" spans="1:10" hidden="1" x14ac:dyDescent="0.3">
      <c r="A125" s="5"/>
      <c r="D125" s="17"/>
      <c r="F125" s="113"/>
      <c r="J125" s="113"/>
    </row>
    <row r="126" spans="1:10" hidden="1" x14ac:dyDescent="0.3">
      <c r="A126" s="5"/>
      <c r="D126" s="17"/>
      <c r="F126" s="113"/>
      <c r="J126" s="113"/>
    </row>
    <row r="127" spans="1:10" hidden="1" x14ac:dyDescent="0.3">
      <c r="A127" s="5"/>
      <c r="D127" s="17"/>
      <c r="F127" s="113"/>
      <c r="J127" s="113"/>
    </row>
    <row r="128" spans="1:10" hidden="1" x14ac:dyDescent="0.3">
      <c r="A128" s="5"/>
      <c r="D128" s="17"/>
      <c r="F128" s="113"/>
      <c r="J128" s="113"/>
    </row>
    <row r="129" spans="1:10" hidden="1" x14ac:dyDescent="0.3">
      <c r="A129" s="5"/>
      <c r="D129" s="17"/>
      <c r="F129" s="113"/>
      <c r="J129" s="113"/>
    </row>
    <row r="130" spans="1:10" hidden="1" x14ac:dyDescent="0.3">
      <c r="A130" s="5"/>
      <c r="D130" s="17"/>
      <c r="F130" s="113"/>
      <c r="J130" s="113"/>
    </row>
    <row r="131" spans="1:10" hidden="1" x14ac:dyDescent="0.3">
      <c r="A131" s="5"/>
      <c r="D131" s="17"/>
      <c r="F131" s="113"/>
      <c r="J131" s="113"/>
    </row>
    <row r="132" spans="1:10" hidden="1" x14ac:dyDescent="0.3">
      <c r="A132" s="5"/>
      <c r="D132" s="17"/>
      <c r="F132" s="113"/>
      <c r="J132" s="113"/>
    </row>
    <row r="133" spans="1:10" hidden="1" x14ac:dyDescent="0.3">
      <c r="A133" s="5"/>
      <c r="D133" s="17"/>
      <c r="F133" s="113"/>
      <c r="J133" s="113"/>
    </row>
    <row r="134" spans="1:10" hidden="1" x14ac:dyDescent="0.3">
      <c r="A134" s="5"/>
      <c r="D134" s="17"/>
      <c r="F134" s="113"/>
      <c r="J134" s="113"/>
    </row>
    <row r="135" spans="1:10" hidden="1" x14ac:dyDescent="0.3">
      <c r="A135" s="5"/>
      <c r="D135" s="17"/>
      <c r="F135" s="113"/>
      <c r="J135" s="113"/>
    </row>
    <row r="136" spans="1:10" hidden="1" x14ac:dyDescent="0.3">
      <c r="A136" s="5"/>
      <c r="D136" s="17"/>
      <c r="F136" s="113"/>
      <c r="J136" s="113"/>
    </row>
    <row r="137" spans="1:10" hidden="1" x14ac:dyDescent="0.3">
      <c r="A137" s="5"/>
      <c r="D137" s="17"/>
      <c r="F137" s="113"/>
      <c r="J137" s="113"/>
    </row>
    <row r="138" spans="1:10" hidden="1" x14ac:dyDescent="0.3">
      <c r="A138" s="5"/>
      <c r="D138" s="17"/>
      <c r="F138" s="113"/>
      <c r="J138" s="113"/>
    </row>
    <row r="139" spans="1:10" hidden="1" x14ac:dyDescent="0.3">
      <c r="A139" s="5"/>
      <c r="D139" s="17"/>
      <c r="F139" s="113"/>
      <c r="J139" s="113"/>
    </row>
    <row r="140" spans="1:10" hidden="1" x14ac:dyDescent="0.3">
      <c r="A140" s="5"/>
      <c r="D140" s="17"/>
      <c r="F140" s="113"/>
      <c r="J140" s="113"/>
    </row>
    <row r="141" spans="1:10" hidden="1" x14ac:dyDescent="0.3">
      <c r="A141" s="5"/>
      <c r="D141" s="17"/>
      <c r="F141" s="113"/>
      <c r="J141" s="113"/>
    </row>
    <row r="142" spans="1:10" hidden="1" x14ac:dyDescent="0.3">
      <c r="A142" s="5"/>
      <c r="D142" s="17"/>
      <c r="F142" s="113"/>
      <c r="J142" s="113"/>
    </row>
    <row r="143" spans="1:10" hidden="1" x14ac:dyDescent="0.3">
      <c r="A143" s="5"/>
      <c r="D143" s="17"/>
      <c r="F143" s="113"/>
      <c r="J143" s="113"/>
    </row>
    <row r="144" spans="1:10" hidden="1" x14ac:dyDescent="0.3">
      <c r="A144" s="5"/>
      <c r="D144" s="17"/>
      <c r="F144" s="113"/>
      <c r="J144" s="113"/>
    </row>
    <row r="145" spans="1:10" hidden="1" x14ac:dyDescent="0.3">
      <c r="A145" s="5"/>
      <c r="D145" s="17"/>
      <c r="F145" s="113"/>
      <c r="J145" s="113"/>
    </row>
    <row r="146" spans="1:10" hidden="1" x14ac:dyDescent="0.3">
      <c r="A146" s="5"/>
      <c r="D146" s="17"/>
      <c r="F146" s="113"/>
      <c r="J146" s="113"/>
    </row>
    <row r="147" spans="1:10" hidden="1" x14ac:dyDescent="0.3">
      <c r="A147" s="5"/>
      <c r="D147" s="17"/>
      <c r="F147" s="113"/>
      <c r="J147" s="113"/>
    </row>
    <row r="148" spans="1:10" hidden="1" x14ac:dyDescent="0.3">
      <c r="A148" s="5"/>
      <c r="D148" s="17"/>
      <c r="F148" s="113"/>
      <c r="J148" s="113"/>
    </row>
    <row r="149" spans="1:10" hidden="1" x14ac:dyDescent="0.3">
      <c r="A149" s="5"/>
      <c r="D149" s="17"/>
      <c r="F149" s="113"/>
      <c r="J149" s="113"/>
    </row>
    <row r="150" spans="1:10" hidden="1" x14ac:dyDescent="0.3">
      <c r="D150" s="17"/>
      <c r="F150" s="113"/>
      <c r="J150" s="113"/>
    </row>
    <row r="151" spans="1:10" hidden="1" x14ac:dyDescent="0.3">
      <c r="D151" s="17"/>
      <c r="F151" s="113"/>
      <c r="J151" s="113"/>
    </row>
    <row r="152" spans="1:10" hidden="1" x14ac:dyDescent="0.3">
      <c r="D152" s="17"/>
      <c r="F152" s="113"/>
      <c r="J152" s="113"/>
    </row>
    <row r="153" spans="1:10" hidden="1" x14ac:dyDescent="0.3">
      <c r="D153" s="17"/>
      <c r="F153" s="113"/>
      <c r="J153" s="113"/>
    </row>
    <row r="154" spans="1:10" hidden="1" x14ac:dyDescent="0.3">
      <c r="D154" s="17"/>
      <c r="F154" s="113"/>
      <c r="J154" s="113"/>
    </row>
    <row r="155" spans="1:10" hidden="1" x14ac:dyDescent="0.3">
      <c r="D155" s="17"/>
      <c r="F155" s="113"/>
      <c r="J155" s="113"/>
    </row>
    <row r="156" spans="1:10" hidden="1" x14ac:dyDescent="0.3">
      <c r="D156" s="17"/>
      <c r="F156" s="113"/>
      <c r="J156" s="113"/>
    </row>
    <row r="157" spans="1:10" hidden="1" x14ac:dyDescent="0.3">
      <c r="D157" s="17"/>
      <c r="F157" s="113"/>
      <c r="J157" s="113"/>
    </row>
    <row r="158" spans="1:10" hidden="1" x14ac:dyDescent="0.3">
      <c r="D158" s="17"/>
      <c r="F158" s="113"/>
      <c r="J158" s="113"/>
    </row>
    <row r="159" spans="1:10" hidden="1" x14ac:dyDescent="0.3">
      <c r="D159" s="17"/>
      <c r="F159" s="113"/>
      <c r="J159" s="113"/>
    </row>
    <row r="160" spans="1:10" hidden="1" x14ac:dyDescent="0.3">
      <c r="D160" s="17"/>
      <c r="F160" s="113"/>
      <c r="J160" s="113"/>
    </row>
    <row r="161" spans="4:10" hidden="1" x14ac:dyDescent="0.3">
      <c r="D161" s="17"/>
      <c r="F161" s="113"/>
      <c r="J161" s="113"/>
    </row>
    <row r="162" spans="4:10" hidden="1" x14ac:dyDescent="0.3">
      <c r="D162" s="17"/>
      <c r="F162" s="113"/>
      <c r="J162" s="113"/>
    </row>
    <row r="163" spans="4:10" hidden="1" x14ac:dyDescent="0.3">
      <c r="D163" s="17"/>
      <c r="F163" s="113"/>
      <c r="J163" s="113"/>
    </row>
    <row r="164" spans="4:10" hidden="1" x14ac:dyDescent="0.3">
      <c r="D164" s="17"/>
      <c r="F164" s="113"/>
      <c r="J164" s="113"/>
    </row>
    <row r="165" spans="4:10" hidden="1" x14ac:dyDescent="0.3">
      <c r="D165" s="17"/>
      <c r="F165" s="113"/>
      <c r="J165" s="113"/>
    </row>
    <row r="166" spans="4:10" hidden="1" x14ac:dyDescent="0.3">
      <c r="D166" s="17"/>
      <c r="F166" s="113"/>
      <c r="J166" s="113"/>
    </row>
    <row r="167" spans="4:10" hidden="1" x14ac:dyDescent="0.3">
      <c r="D167" s="17"/>
      <c r="F167" s="113"/>
      <c r="J167" s="113"/>
    </row>
    <row r="168" spans="4:10" hidden="1" x14ac:dyDescent="0.3">
      <c r="D168" s="17"/>
      <c r="F168" s="113"/>
      <c r="J168" s="113"/>
    </row>
    <row r="169" spans="4:10" hidden="1" x14ac:dyDescent="0.3">
      <c r="D169" s="17"/>
      <c r="F169" s="113"/>
      <c r="J169" s="113"/>
    </row>
    <row r="170" spans="4:10" hidden="1" x14ac:dyDescent="0.3">
      <c r="D170" s="17"/>
      <c r="F170" s="113"/>
      <c r="J170" s="113"/>
    </row>
    <row r="171" spans="4:10" hidden="1" x14ac:dyDescent="0.3">
      <c r="D171" s="17"/>
      <c r="F171" s="113"/>
    </row>
    <row r="172" spans="4:10" hidden="1" x14ac:dyDescent="0.3">
      <c r="D172" s="17"/>
      <c r="F172" s="113"/>
    </row>
    <row r="173" spans="4:10" hidden="1" x14ac:dyDescent="0.3">
      <c r="D173" s="17"/>
      <c r="F173" s="113"/>
    </row>
    <row r="174" spans="4:10" hidden="1" x14ac:dyDescent="0.3">
      <c r="D174" s="17"/>
      <c r="F174" s="113"/>
    </row>
    <row r="175" spans="4:10" hidden="1" x14ac:dyDescent="0.3">
      <c r="D175" s="17"/>
      <c r="F175" s="113"/>
    </row>
    <row r="176" spans="4:10" hidden="1" x14ac:dyDescent="0.3">
      <c r="D176" s="17"/>
      <c r="F176" s="113"/>
    </row>
    <row r="177" spans="4:6" hidden="1" x14ac:dyDescent="0.3">
      <c r="D177" s="17"/>
      <c r="F177" s="113"/>
    </row>
    <row r="178" spans="4:6" hidden="1" x14ac:dyDescent="0.3">
      <c r="D178" s="17"/>
      <c r="F178" s="113"/>
    </row>
    <row r="179" spans="4:6" hidden="1" x14ac:dyDescent="0.3">
      <c r="D179" s="17"/>
      <c r="F179" s="113"/>
    </row>
    <row r="180" spans="4:6" hidden="1" x14ac:dyDescent="0.3">
      <c r="D180" s="17"/>
      <c r="F180" s="113"/>
    </row>
    <row r="181" spans="4:6" hidden="1" x14ac:dyDescent="0.3">
      <c r="D181" s="17"/>
      <c r="F181" s="113"/>
    </row>
    <row r="182" spans="4:6" hidden="1" x14ac:dyDescent="0.3">
      <c r="D182" s="17"/>
      <c r="F182" s="113"/>
    </row>
    <row r="183" spans="4:6" hidden="1" x14ac:dyDescent="0.3">
      <c r="D183" s="17"/>
      <c r="F183" s="113"/>
    </row>
    <row r="184" spans="4:6" hidden="1" x14ac:dyDescent="0.3">
      <c r="D184" s="17"/>
      <c r="F184" s="113"/>
    </row>
    <row r="185" spans="4:6" hidden="1" x14ac:dyDescent="0.3">
      <c r="D185" s="17"/>
      <c r="F185" s="113"/>
    </row>
    <row r="186" spans="4:6" hidden="1" x14ac:dyDescent="0.3">
      <c r="D186" s="17"/>
      <c r="F186" s="113"/>
    </row>
    <row r="187" spans="4:6" hidden="1" x14ac:dyDescent="0.3">
      <c r="D187" s="17"/>
      <c r="F187" s="113"/>
    </row>
    <row r="188" spans="4:6" hidden="1" x14ac:dyDescent="0.3">
      <c r="D188" s="17"/>
      <c r="F188" s="113"/>
    </row>
    <row r="189" spans="4:6" hidden="1" x14ac:dyDescent="0.3">
      <c r="D189" s="17"/>
      <c r="F189" s="113"/>
    </row>
    <row r="190" spans="4:6" hidden="1" x14ac:dyDescent="0.3">
      <c r="D190" s="17"/>
      <c r="F190" s="113"/>
    </row>
    <row r="191" spans="4:6" hidden="1" x14ac:dyDescent="0.3">
      <c r="D191" s="17"/>
      <c r="F191" s="113"/>
    </row>
    <row r="192" spans="4:6" hidden="1" x14ac:dyDescent="0.3">
      <c r="D192" s="17"/>
      <c r="F192" s="113"/>
    </row>
    <row r="193" spans="4:6" hidden="1" x14ac:dyDescent="0.3">
      <c r="D193" s="17"/>
      <c r="F193" s="113"/>
    </row>
    <row r="194" spans="4:6" hidden="1" x14ac:dyDescent="0.3">
      <c r="D194" s="17"/>
      <c r="F194" s="113"/>
    </row>
    <row r="195" spans="4:6" hidden="1" x14ac:dyDescent="0.3">
      <c r="D195" s="17"/>
      <c r="F195" s="113"/>
    </row>
    <row r="196" spans="4:6" hidden="1" x14ac:dyDescent="0.3">
      <c r="D196" s="17"/>
      <c r="F196" s="113"/>
    </row>
    <row r="197" spans="4:6" hidden="1" x14ac:dyDescent="0.3">
      <c r="D197" s="17"/>
      <c r="F197" s="113"/>
    </row>
    <row r="198" spans="4:6" hidden="1" x14ac:dyDescent="0.3">
      <c r="D198" s="17"/>
      <c r="F198" s="113"/>
    </row>
    <row r="199" spans="4:6" hidden="1" x14ac:dyDescent="0.3">
      <c r="D199" s="17"/>
      <c r="F199" s="113"/>
    </row>
    <row r="200" spans="4:6" hidden="1" x14ac:dyDescent="0.3">
      <c r="D200" s="17"/>
      <c r="F200" s="113"/>
    </row>
    <row r="201" spans="4:6" hidden="1" x14ac:dyDescent="0.3">
      <c r="D201" s="17"/>
      <c r="F201" s="113"/>
    </row>
    <row r="202" spans="4:6" hidden="1" x14ac:dyDescent="0.3">
      <c r="D202" s="17"/>
      <c r="F202" s="113"/>
    </row>
    <row r="203" spans="4:6" hidden="1" x14ac:dyDescent="0.3">
      <c r="D203" s="17"/>
      <c r="F203" s="113"/>
    </row>
    <row r="204" spans="4:6" hidden="1" x14ac:dyDescent="0.3">
      <c r="D204" s="17"/>
      <c r="F204" s="113"/>
    </row>
    <row r="205" spans="4:6" hidden="1" x14ac:dyDescent="0.3">
      <c r="D205" s="17"/>
      <c r="F205" s="113"/>
    </row>
    <row r="206" spans="4:6" hidden="1" x14ac:dyDescent="0.3">
      <c r="D206" s="17"/>
      <c r="F206" s="113"/>
    </row>
    <row r="207" spans="4:6" hidden="1" x14ac:dyDescent="0.3">
      <c r="D207" s="17"/>
      <c r="F207" s="113"/>
    </row>
    <row r="208" spans="4:6" hidden="1" x14ac:dyDescent="0.3">
      <c r="D208" s="17"/>
      <c r="F208" s="113"/>
    </row>
    <row r="209" spans="4:6" hidden="1" x14ac:dyDescent="0.3">
      <c r="D209" s="17"/>
      <c r="F209" s="113"/>
    </row>
    <row r="210" spans="4:6" hidden="1" x14ac:dyDescent="0.3">
      <c r="D210" s="17"/>
      <c r="F210" s="113"/>
    </row>
    <row r="211" spans="4:6" hidden="1" x14ac:dyDescent="0.3">
      <c r="D211" s="17"/>
      <c r="F211" s="113"/>
    </row>
    <row r="212" spans="4:6" hidden="1" x14ac:dyDescent="0.3">
      <c r="D212" s="17"/>
      <c r="F212" s="113"/>
    </row>
    <row r="213" spans="4:6" hidden="1" x14ac:dyDescent="0.3">
      <c r="D213" s="17"/>
      <c r="F213" s="113"/>
    </row>
    <row r="214" spans="4:6" hidden="1" x14ac:dyDescent="0.3">
      <c r="D214" s="17"/>
      <c r="F214" s="113"/>
    </row>
    <row r="215" spans="4:6" hidden="1" x14ac:dyDescent="0.3">
      <c r="D215" s="17"/>
      <c r="F215" s="113"/>
    </row>
    <row r="216" spans="4:6" hidden="1" x14ac:dyDescent="0.3">
      <c r="D216" s="17"/>
      <c r="F216" s="113"/>
    </row>
    <row r="217" spans="4:6" hidden="1" x14ac:dyDescent="0.3">
      <c r="D217" s="17"/>
      <c r="F217" s="113"/>
    </row>
    <row r="218" spans="4:6" hidden="1" x14ac:dyDescent="0.3">
      <c r="D218" s="17"/>
      <c r="F218" s="113"/>
    </row>
    <row r="219" spans="4:6" hidden="1" x14ac:dyDescent="0.3">
      <c r="D219" s="17"/>
      <c r="F219" s="113"/>
    </row>
    <row r="220" spans="4:6" hidden="1" x14ac:dyDescent="0.3">
      <c r="D220" s="17"/>
      <c r="F220" s="113"/>
    </row>
    <row r="221" spans="4:6" hidden="1" x14ac:dyDescent="0.3">
      <c r="D221" s="17"/>
      <c r="F221" s="113"/>
    </row>
    <row r="222" spans="4:6" hidden="1" x14ac:dyDescent="0.3">
      <c r="D222" s="17"/>
      <c r="F222" s="113"/>
    </row>
    <row r="223" spans="4:6" hidden="1" x14ac:dyDescent="0.3">
      <c r="D223" s="17"/>
      <c r="F223" s="113"/>
    </row>
    <row r="224" spans="4:6" hidden="1" x14ac:dyDescent="0.3">
      <c r="D224" s="17"/>
      <c r="F224" s="113"/>
    </row>
    <row r="225" spans="4:6" hidden="1" x14ac:dyDescent="0.3">
      <c r="D225" s="17"/>
      <c r="F225" s="113"/>
    </row>
    <row r="226" spans="4:6" hidden="1" x14ac:dyDescent="0.3">
      <c r="D226" s="17"/>
      <c r="F226" s="113"/>
    </row>
    <row r="227" spans="4:6" hidden="1" x14ac:dyDescent="0.3">
      <c r="D227" s="17"/>
      <c r="F227" s="113"/>
    </row>
    <row r="228" spans="4:6" hidden="1" x14ac:dyDescent="0.3">
      <c r="D228" s="17"/>
      <c r="F228" s="113"/>
    </row>
    <row r="229" spans="4:6" hidden="1" x14ac:dyDescent="0.3">
      <c r="D229" s="17"/>
      <c r="F229" s="113"/>
    </row>
    <row r="230" spans="4:6" hidden="1" x14ac:dyDescent="0.3">
      <c r="D230" s="17"/>
      <c r="F230" s="113"/>
    </row>
    <row r="231" spans="4:6" hidden="1" x14ac:dyDescent="0.3">
      <c r="D231" s="17"/>
      <c r="F231" s="113"/>
    </row>
    <row r="232" spans="4:6" hidden="1" x14ac:dyDescent="0.3">
      <c r="D232" s="17"/>
      <c r="F232" s="113"/>
    </row>
    <row r="233" spans="4:6" hidden="1" x14ac:dyDescent="0.3">
      <c r="D233" s="17"/>
      <c r="F233" s="113"/>
    </row>
    <row r="234" spans="4:6" hidden="1" x14ac:dyDescent="0.3">
      <c r="D234" s="17"/>
      <c r="F234" s="113"/>
    </row>
    <row r="235" spans="4:6" hidden="1" x14ac:dyDescent="0.3">
      <c r="D235" s="17"/>
      <c r="F235" s="113"/>
    </row>
    <row r="236" spans="4:6" hidden="1" x14ac:dyDescent="0.3">
      <c r="D236" s="17"/>
      <c r="F236" s="113"/>
    </row>
    <row r="237" spans="4:6" hidden="1" x14ac:dyDescent="0.3">
      <c r="D237" s="17"/>
      <c r="F237" s="113"/>
    </row>
    <row r="238" spans="4:6" hidden="1" x14ac:dyDescent="0.3">
      <c r="D238" s="17"/>
      <c r="F238" s="113"/>
    </row>
    <row r="239" spans="4:6" hidden="1" x14ac:dyDescent="0.3">
      <c r="D239" s="17"/>
      <c r="F239" s="113"/>
    </row>
    <row r="240" spans="4:6" hidden="1" x14ac:dyDescent="0.3">
      <c r="D240" s="17"/>
      <c r="F240" s="113"/>
    </row>
    <row r="241" spans="4:6" hidden="1" x14ac:dyDescent="0.3">
      <c r="D241" s="17"/>
      <c r="F241" s="113"/>
    </row>
    <row r="242" spans="4:6" hidden="1" x14ac:dyDescent="0.3">
      <c r="D242" s="17"/>
      <c r="F242" s="113"/>
    </row>
    <row r="243" spans="4:6" hidden="1" x14ac:dyDescent="0.3">
      <c r="D243" s="17"/>
      <c r="F243" s="113"/>
    </row>
    <row r="244" spans="4:6" hidden="1" x14ac:dyDescent="0.3">
      <c r="D244" s="17"/>
      <c r="F244" s="113"/>
    </row>
    <row r="245" spans="4:6" hidden="1" x14ac:dyDescent="0.3">
      <c r="D245" s="17"/>
      <c r="F245" s="113"/>
    </row>
    <row r="246" spans="4:6" hidden="1" x14ac:dyDescent="0.3">
      <c r="D246" s="17"/>
      <c r="F246" s="113"/>
    </row>
    <row r="247" spans="4:6" hidden="1" x14ac:dyDescent="0.3">
      <c r="D247" s="17"/>
      <c r="F247" s="113"/>
    </row>
    <row r="248" spans="4:6" hidden="1" x14ac:dyDescent="0.3">
      <c r="F248" s="113"/>
    </row>
    <row r="249" spans="4:6" hidden="1" x14ac:dyDescent="0.3">
      <c r="F249" s="113"/>
    </row>
    <row r="250" spans="4:6" hidden="1" x14ac:dyDescent="0.3">
      <c r="F250" s="113"/>
    </row>
    <row r="251" spans="4:6" hidden="1" x14ac:dyDescent="0.3">
      <c r="F251" s="113"/>
    </row>
    <row r="252" spans="4:6" hidden="1" x14ac:dyDescent="0.3">
      <c r="F252" s="113"/>
    </row>
    <row r="253" spans="4:6" hidden="1" x14ac:dyDescent="0.3">
      <c r="F253" s="113"/>
    </row>
    <row r="254" spans="4:6" hidden="1" x14ac:dyDescent="0.3">
      <c r="F254" s="113"/>
    </row>
    <row r="255" spans="4:6" hidden="1" x14ac:dyDescent="0.3">
      <c r="F255" s="113"/>
    </row>
    <row r="256" spans="4:6" hidden="1" x14ac:dyDescent="0.3">
      <c r="F256" s="113"/>
    </row>
    <row r="257" spans="6:6" hidden="1" x14ac:dyDescent="0.3">
      <c r="F257" s="113"/>
    </row>
    <row r="258" spans="6:6" hidden="1" x14ac:dyDescent="0.3">
      <c r="F258" s="113"/>
    </row>
    <row r="259" spans="6:6" hidden="1" x14ac:dyDescent="0.3">
      <c r="F259" s="113"/>
    </row>
    <row r="260" spans="6:6" hidden="1" x14ac:dyDescent="0.3">
      <c r="F260" s="113"/>
    </row>
    <row r="261" spans="6:6" hidden="1" x14ac:dyDescent="0.3">
      <c r="F261" s="113"/>
    </row>
    <row r="262" spans="6:6" hidden="1" x14ac:dyDescent="0.3">
      <c r="F262" s="113"/>
    </row>
    <row r="263" spans="6:6" hidden="1" x14ac:dyDescent="0.3">
      <c r="F263" s="113"/>
    </row>
    <row r="264" spans="6:6" hidden="1" x14ac:dyDescent="0.3">
      <c r="F264" s="113"/>
    </row>
    <row r="265" spans="6:6" hidden="1" x14ac:dyDescent="0.3">
      <c r="F265" s="113"/>
    </row>
    <row r="266" spans="6:6" hidden="1" x14ac:dyDescent="0.3">
      <c r="F266" s="113"/>
    </row>
    <row r="267" spans="6:6" hidden="1" x14ac:dyDescent="0.3">
      <c r="F267" s="113"/>
    </row>
    <row r="268" spans="6:6" hidden="1" x14ac:dyDescent="0.3">
      <c r="F268" s="113"/>
    </row>
    <row r="269" spans="6:6" hidden="1" x14ac:dyDescent="0.3">
      <c r="F269" s="113"/>
    </row>
    <row r="270" spans="6:6" hidden="1" x14ac:dyDescent="0.3">
      <c r="F270" s="113"/>
    </row>
    <row r="271" spans="6:6" hidden="1" x14ac:dyDescent="0.3">
      <c r="F271" s="113"/>
    </row>
    <row r="272" spans="6:6" hidden="1" x14ac:dyDescent="0.3">
      <c r="F272" s="113"/>
    </row>
    <row r="273" spans="6:6" hidden="1" x14ac:dyDescent="0.3">
      <c r="F273" s="113"/>
    </row>
    <row r="274" spans="6:6" hidden="1" x14ac:dyDescent="0.3">
      <c r="F274" s="113"/>
    </row>
    <row r="275" spans="6:6" hidden="1" x14ac:dyDescent="0.3">
      <c r="F275" s="113"/>
    </row>
    <row r="276" spans="6:6" hidden="1" x14ac:dyDescent="0.3">
      <c r="F276" s="113"/>
    </row>
    <row r="277" spans="6:6" hidden="1" x14ac:dyDescent="0.3">
      <c r="F277" s="113"/>
    </row>
    <row r="278" spans="6:6" hidden="1" x14ac:dyDescent="0.3">
      <c r="F278" s="113"/>
    </row>
    <row r="279" spans="6:6" hidden="1" x14ac:dyDescent="0.3">
      <c r="F279" s="113"/>
    </row>
    <row r="280" spans="6:6" hidden="1" x14ac:dyDescent="0.3">
      <c r="F280" s="113"/>
    </row>
    <row r="281" spans="6:6" hidden="1" x14ac:dyDescent="0.3">
      <c r="F281" s="113"/>
    </row>
    <row r="282" spans="6:6" hidden="1" x14ac:dyDescent="0.3">
      <c r="F282" s="113"/>
    </row>
    <row r="283" spans="6:6" hidden="1" x14ac:dyDescent="0.3">
      <c r="F283" s="113"/>
    </row>
    <row r="284" spans="6:6" hidden="1" x14ac:dyDescent="0.3">
      <c r="F284" s="113"/>
    </row>
    <row r="285" spans="6:6" hidden="1" x14ac:dyDescent="0.3">
      <c r="F285" s="113"/>
    </row>
    <row r="286" spans="6:6" hidden="1" x14ac:dyDescent="0.3">
      <c r="F286" s="113"/>
    </row>
    <row r="287" spans="6:6" hidden="1" x14ac:dyDescent="0.3">
      <c r="F287" s="113"/>
    </row>
    <row r="288" spans="6:6" hidden="1" x14ac:dyDescent="0.3">
      <c r="F288" s="113"/>
    </row>
    <row r="289" spans="6:6" hidden="1" x14ac:dyDescent="0.3">
      <c r="F289" s="113"/>
    </row>
    <row r="290" spans="6:6" hidden="1" x14ac:dyDescent="0.3">
      <c r="F290" s="113"/>
    </row>
    <row r="291" spans="6:6" hidden="1" x14ac:dyDescent="0.3">
      <c r="F291" s="113"/>
    </row>
    <row r="292" spans="6:6" hidden="1" x14ac:dyDescent="0.3">
      <c r="F292" s="113"/>
    </row>
    <row r="293" spans="6:6" hidden="1" x14ac:dyDescent="0.3">
      <c r="F293" s="113"/>
    </row>
    <row r="294" spans="6:6" hidden="1" x14ac:dyDescent="0.3">
      <c r="F294" s="113"/>
    </row>
    <row r="295" spans="6:6" hidden="1" x14ac:dyDescent="0.3">
      <c r="F295" s="113"/>
    </row>
    <row r="296" spans="6:6" hidden="1" x14ac:dyDescent="0.3">
      <c r="F296" s="113"/>
    </row>
    <row r="297" spans="6:6" hidden="1" x14ac:dyDescent="0.3">
      <c r="F297" s="113"/>
    </row>
    <row r="298" spans="6:6" hidden="1" x14ac:dyDescent="0.3">
      <c r="F298" s="113"/>
    </row>
    <row r="299" spans="6:6" hidden="1" x14ac:dyDescent="0.3">
      <c r="F299" s="113"/>
    </row>
    <row r="300" spans="6:6" hidden="1" x14ac:dyDescent="0.3">
      <c r="F300" s="113"/>
    </row>
    <row r="301" spans="6:6" hidden="1" x14ac:dyDescent="0.3">
      <c r="F301" s="113"/>
    </row>
    <row r="302" spans="6:6" hidden="1" x14ac:dyDescent="0.3">
      <c r="F302" s="113"/>
    </row>
    <row r="303" spans="6:6" hidden="1" x14ac:dyDescent="0.3">
      <c r="F303" s="113"/>
    </row>
    <row r="304" spans="6:6" hidden="1" x14ac:dyDescent="0.3">
      <c r="F304" s="113"/>
    </row>
    <row r="305" spans="6:6" hidden="1" x14ac:dyDescent="0.3">
      <c r="F305" s="113"/>
    </row>
    <row r="306" spans="6:6" hidden="1" x14ac:dyDescent="0.3">
      <c r="F306" s="113"/>
    </row>
    <row r="307" spans="6:6" hidden="1" x14ac:dyDescent="0.3">
      <c r="F307" s="113"/>
    </row>
    <row r="308" spans="6:6" hidden="1" x14ac:dyDescent="0.3">
      <c r="F308" s="113"/>
    </row>
    <row r="309" spans="6:6" hidden="1" x14ac:dyDescent="0.3">
      <c r="F309" s="113"/>
    </row>
    <row r="310" spans="6:6" hidden="1" x14ac:dyDescent="0.3">
      <c r="F310" s="113"/>
    </row>
    <row r="311" spans="6:6" hidden="1" x14ac:dyDescent="0.3">
      <c r="F311" s="113"/>
    </row>
    <row r="312" spans="6:6" hidden="1" x14ac:dyDescent="0.3">
      <c r="F312" s="113"/>
    </row>
    <row r="313" spans="6:6" hidden="1" x14ac:dyDescent="0.3">
      <c r="F313" s="113"/>
    </row>
    <row r="314" spans="6:6" hidden="1" x14ac:dyDescent="0.3">
      <c r="F314" s="113"/>
    </row>
    <row r="315" spans="6:6" hidden="1" x14ac:dyDescent="0.3">
      <c r="F315" s="113"/>
    </row>
    <row r="316" spans="6:6" hidden="1" x14ac:dyDescent="0.3">
      <c r="F316" s="113"/>
    </row>
    <row r="317" spans="6:6" hidden="1" x14ac:dyDescent="0.3">
      <c r="F317" s="113"/>
    </row>
    <row r="318" spans="6:6" hidden="1" x14ac:dyDescent="0.3">
      <c r="F318" s="113"/>
    </row>
    <row r="319" spans="6:6" hidden="1" x14ac:dyDescent="0.3">
      <c r="F319" s="113"/>
    </row>
    <row r="320" spans="6:6" hidden="1" x14ac:dyDescent="0.3">
      <c r="F320" s="113"/>
    </row>
    <row r="321" spans="6:6" hidden="1" x14ac:dyDescent="0.3">
      <c r="F321" s="113"/>
    </row>
    <row r="322" spans="6:6" hidden="1" x14ac:dyDescent="0.3">
      <c r="F322" s="113"/>
    </row>
    <row r="323" spans="6:6" hidden="1" x14ac:dyDescent="0.3">
      <c r="F323" s="113"/>
    </row>
    <row r="324" spans="6:6" hidden="1" x14ac:dyDescent="0.3">
      <c r="F324" s="113"/>
    </row>
    <row r="325" spans="6:6" hidden="1" x14ac:dyDescent="0.3">
      <c r="F325" s="113"/>
    </row>
    <row r="326" spans="6:6" hidden="1" x14ac:dyDescent="0.3">
      <c r="F326" s="113"/>
    </row>
    <row r="327" spans="6:6" hidden="1" x14ac:dyDescent="0.3">
      <c r="F327" s="113"/>
    </row>
    <row r="328" spans="6:6" hidden="1" x14ac:dyDescent="0.3">
      <c r="F328" s="113"/>
    </row>
    <row r="329" spans="6:6" hidden="1" x14ac:dyDescent="0.3">
      <c r="F329" s="113"/>
    </row>
    <row r="330" spans="6:6" hidden="1" x14ac:dyDescent="0.3">
      <c r="F330" s="113"/>
    </row>
    <row r="331" spans="6:6" hidden="1" x14ac:dyDescent="0.3">
      <c r="F331" s="113"/>
    </row>
    <row r="332" spans="6:6" hidden="1" x14ac:dyDescent="0.3">
      <c r="F332" s="113"/>
    </row>
    <row r="333" spans="6:6" hidden="1" x14ac:dyDescent="0.3">
      <c r="F333" s="113"/>
    </row>
    <row r="334" spans="6:6" hidden="1" x14ac:dyDescent="0.3">
      <c r="F334" s="113"/>
    </row>
    <row r="335" spans="6:6" hidden="1" x14ac:dyDescent="0.3">
      <c r="F335" s="113"/>
    </row>
    <row r="336" spans="6:6" hidden="1" x14ac:dyDescent="0.3">
      <c r="F336" s="113"/>
    </row>
    <row r="337" spans="6:6" hidden="1" x14ac:dyDescent="0.3">
      <c r="F337" s="113"/>
    </row>
    <row r="338" spans="6:6" hidden="1" x14ac:dyDescent="0.3">
      <c r="F338" s="113"/>
    </row>
    <row r="339" spans="6:6" hidden="1" x14ac:dyDescent="0.3">
      <c r="F339" s="113"/>
    </row>
    <row r="340" spans="6:6" hidden="1" x14ac:dyDescent="0.3">
      <c r="F340" s="113"/>
    </row>
    <row r="341" spans="6:6" hidden="1" x14ac:dyDescent="0.3">
      <c r="F341" s="113"/>
    </row>
    <row r="342" spans="6:6" hidden="1" x14ac:dyDescent="0.3">
      <c r="F342" s="113"/>
    </row>
    <row r="343" spans="6:6" hidden="1" x14ac:dyDescent="0.3">
      <c r="F343" s="113"/>
    </row>
    <row r="344" spans="6:6" hidden="1" x14ac:dyDescent="0.3">
      <c r="F344" s="113"/>
    </row>
    <row r="345" spans="6:6" hidden="1" x14ac:dyDescent="0.3">
      <c r="F345" s="113"/>
    </row>
    <row r="346" spans="6:6" hidden="1" x14ac:dyDescent="0.3">
      <c r="F346" s="113"/>
    </row>
    <row r="347" spans="6:6" hidden="1" x14ac:dyDescent="0.3">
      <c r="F347" s="113"/>
    </row>
    <row r="348" spans="6:6" hidden="1" x14ac:dyDescent="0.3">
      <c r="F348" s="113"/>
    </row>
    <row r="349" spans="6:6" hidden="1" x14ac:dyDescent="0.3">
      <c r="F349" s="113"/>
    </row>
    <row r="350" spans="6:6" hidden="1" x14ac:dyDescent="0.3">
      <c r="F350" s="113"/>
    </row>
    <row r="351" spans="6:6" hidden="1" x14ac:dyDescent="0.3">
      <c r="F351" s="113"/>
    </row>
    <row r="352" spans="6:6" hidden="1" x14ac:dyDescent="0.3">
      <c r="F352" s="113"/>
    </row>
    <row r="353" spans="6:6" hidden="1" x14ac:dyDescent="0.3">
      <c r="F353" s="113"/>
    </row>
    <row r="354" spans="6:6" hidden="1" x14ac:dyDescent="0.3">
      <c r="F354" s="113"/>
    </row>
    <row r="355" spans="6:6" hidden="1" x14ac:dyDescent="0.3">
      <c r="F355" s="113"/>
    </row>
    <row r="356" spans="6:6" hidden="1" x14ac:dyDescent="0.3">
      <c r="F356" s="113"/>
    </row>
    <row r="357" spans="6:6" hidden="1" x14ac:dyDescent="0.3">
      <c r="F357" s="113"/>
    </row>
    <row r="358" spans="6:6" hidden="1" x14ac:dyDescent="0.3">
      <c r="F358" s="113"/>
    </row>
    <row r="359" spans="6:6" hidden="1" x14ac:dyDescent="0.3">
      <c r="F359" s="113"/>
    </row>
    <row r="360" spans="6:6" hidden="1" x14ac:dyDescent="0.3">
      <c r="F360" s="113"/>
    </row>
    <row r="361" spans="6:6" hidden="1" x14ac:dyDescent="0.3">
      <c r="F361" s="113"/>
    </row>
    <row r="362" spans="6:6" hidden="1" x14ac:dyDescent="0.3">
      <c r="F362" s="113"/>
    </row>
    <row r="363" spans="6:6" hidden="1" x14ac:dyDescent="0.3">
      <c r="F363" s="113"/>
    </row>
    <row r="364" spans="6:6" hidden="1" x14ac:dyDescent="0.3">
      <c r="F364" s="113"/>
    </row>
    <row r="365" spans="6:6" hidden="1" x14ac:dyDescent="0.3">
      <c r="F365" s="113"/>
    </row>
    <row r="366" spans="6:6" hidden="1" x14ac:dyDescent="0.3">
      <c r="F366" s="113"/>
    </row>
    <row r="367" spans="6:6" hidden="1" x14ac:dyDescent="0.3">
      <c r="F367" s="113"/>
    </row>
    <row r="368" spans="6:6" hidden="1" x14ac:dyDescent="0.3">
      <c r="F368" s="113"/>
    </row>
    <row r="369" spans="6:6" hidden="1" x14ac:dyDescent="0.3">
      <c r="F369" s="113"/>
    </row>
    <row r="370" spans="6:6" hidden="1" x14ac:dyDescent="0.3">
      <c r="F370" s="113"/>
    </row>
    <row r="371" spans="6:6" hidden="1" x14ac:dyDescent="0.3">
      <c r="F371" s="113"/>
    </row>
    <row r="372" spans="6:6" hidden="1" x14ac:dyDescent="0.3">
      <c r="F372" s="113"/>
    </row>
    <row r="373" spans="6:6" hidden="1" x14ac:dyDescent="0.3">
      <c r="F373" s="113"/>
    </row>
    <row r="374" spans="6:6" hidden="1" x14ac:dyDescent="0.3">
      <c r="F374" s="113"/>
    </row>
    <row r="375" spans="6:6" hidden="1" x14ac:dyDescent="0.3">
      <c r="F375" s="113"/>
    </row>
    <row r="376" spans="6:6" hidden="1" x14ac:dyDescent="0.3">
      <c r="F376" s="113"/>
    </row>
    <row r="377" spans="6:6" hidden="1" x14ac:dyDescent="0.3">
      <c r="F377" s="113"/>
    </row>
    <row r="378" spans="6:6" hidden="1" x14ac:dyDescent="0.3">
      <c r="F378" s="113"/>
    </row>
    <row r="379" spans="6:6" hidden="1" x14ac:dyDescent="0.3">
      <c r="F379" s="113"/>
    </row>
    <row r="380" spans="6:6" hidden="1" x14ac:dyDescent="0.3">
      <c r="F380" s="113"/>
    </row>
    <row r="381" spans="6:6" hidden="1" x14ac:dyDescent="0.3">
      <c r="F381" s="113"/>
    </row>
    <row r="382" spans="6:6" hidden="1" x14ac:dyDescent="0.3">
      <c r="F382" s="113"/>
    </row>
    <row r="383" spans="6:6" hidden="1" x14ac:dyDescent="0.3">
      <c r="F383" s="113"/>
    </row>
    <row r="384" spans="6:6" hidden="1" x14ac:dyDescent="0.3">
      <c r="F384" s="113"/>
    </row>
    <row r="385" spans="6:6" hidden="1" x14ac:dyDescent="0.3">
      <c r="F385" s="113"/>
    </row>
    <row r="386" spans="6:6" hidden="1" x14ac:dyDescent="0.3">
      <c r="F386" s="113"/>
    </row>
    <row r="387" spans="6:6" hidden="1" x14ac:dyDescent="0.3">
      <c r="F387" s="113"/>
    </row>
    <row r="388" spans="6:6" hidden="1" x14ac:dyDescent="0.3">
      <c r="F388" s="113"/>
    </row>
    <row r="389" spans="6:6" hidden="1" x14ac:dyDescent="0.3">
      <c r="F389" s="113"/>
    </row>
    <row r="390" spans="6:6" hidden="1" x14ac:dyDescent="0.3">
      <c r="F390" s="113"/>
    </row>
    <row r="391" spans="6:6" hidden="1" x14ac:dyDescent="0.3">
      <c r="F391" s="113"/>
    </row>
    <row r="392" spans="6:6" hidden="1" x14ac:dyDescent="0.3">
      <c r="F392" s="113"/>
    </row>
    <row r="393" spans="6:6" hidden="1" x14ac:dyDescent="0.3">
      <c r="F393" s="113"/>
    </row>
    <row r="394" spans="6:6" hidden="1" x14ac:dyDescent="0.3">
      <c r="F394" s="113"/>
    </row>
    <row r="395" spans="6:6" hidden="1" x14ac:dyDescent="0.3">
      <c r="F395" s="113"/>
    </row>
    <row r="396" spans="6:6" hidden="1" x14ac:dyDescent="0.3">
      <c r="F396" s="113"/>
    </row>
    <row r="397" spans="6:6" hidden="1" x14ac:dyDescent="0.3">
      <c r="F397" s="113"/>
    </row>
    <row r="398" spans="6:6" hidden="1" x14ac:dyDescent="0.3">
      <c r="F398" s="113"/>
    </row>
    <row r="399" spans="6:6" hidden="1" x14ac:dyDescent="0.3">
      <c r="F399" s="113"/>
    </row>
    <row r="400" spans="6:6" hidden="1" x14ac:dyDescent="0.3">
      <c r="F400" s="113"/>
    </row>
    <row r="401" spans="6:6" hidden="1" x14ac:dyDescent="0.3">
      <c r="F401" s="113"/>
    </row>
    <row r="402" spans="6:6" hidden="1" x14ac:dyDescent="0.3">
      <c r="F402" s="113"/>
    </row>
    <row r="403" spans="6:6" hidden="1" x14ac:dyDescent="0.3">
      <c r="F403" s="113"/>
    </row>
    <row r="404" spans="6:6" hidden="1" x14ac:dyDescent="0.3">
      <c r="F404" s="113"/>
    </row>
    <row r="405" spans="6:6" hidden="1" x14ac:dyDescent="0.3">
      <c r="F405" s="113"/>
    </row>
    <row r="406" spans="6:6" hidden="1" x14ac:dyDescent="0.3">
      <c r="F406" s="113"/>
    </row>
    <row r="407" spans="6:6" hidden="1" x14ac:dyDescent="0.3">
      <c r="F407" s="113"/>
    </row>
    <row r="408" spans="6:6" hidden="1" x14ac:dyDescent="0.3">
      <c r="F408" s="113"/>
    </row>
    <row r="409" spans="6:6" hidden="1" x14ac:dyDescent="0.3">
      <c r="F409" s="113"/>
    </row>
    <row r="410" spans="6:6" hidden="1" x14ac:dyDescent="0.3">
      <c r="F410" s="113"/>
    </row>
    <row r="411" spans="6:6" hidden="1" x14ac:dyDescent="0.3">
      <c r="F411" s="113"/>
    </row>
    <row r="412" spans="6:6" hidden="1" x14ac:dyDescent="0.3">
      <c r="F412" s="113"/>
    </row>
    <row r="413" spans="6:6" hidden="1" x14ac:dyDescent="0.3">
      <c r="F413" s="113"/>
    </row>
    <row r="414" spans="6:6" hidden="1" x14ac:dyDescent="0.3">
      <c r="F414" s="113"/>
    </row>
    <row r="415" spans="6:6" hidden="1" x14ac:dyDescent="0.3">
      <c r="F415" s="113"/>
    </row>
    <row r="416" spans="6:6" hidden="1" x14ac:dyDescent="0.3">
      <c r="F416" s="113"/>
    </row>
    <row r="417" spans="6:6" hidden="1" x14ac:dyDescent="0.3">
      <c r="F417" s="113"/>
    </row>
    <row r="418" spans="6:6" hidden="1" x14ac:dyDescent="0.3">
      <c r="F418" s="113"/>
    </row>
    <row r="419" spans="6:6" hidden="1" x14ac:dyDescent="0.3">
      <c r="F419" s="113"/>
    </row>
    <row r="420" spans="6:6" hidden="1" x14ac:dyDescent="0.3">
      <c r="F420" s="113"/>
    </row>
    <row r="421" spans="6:6" hidden="1" x14ac:dyDescent="0.3">
      <c r="F421" s="113"/>
    </row>
    <row r="422" spans="6:6" hidden="1" x14ac:dyDescent="0.3">
      <c r="F422" s="113"/>
    </row>
    <row r="423" spans="6:6" hidden="1" x14ac:dyDescent="0.3">
      <c r="F423" s="113"/>
    </row>
    <row r="424" spans="6:6" hidden="1" x14ac:dyDescent="0.3">
      <c r="F424" s="113"/>
    </row>
    <row r="425" spans="6:6" hidden="1" x14ac:dyDescent="0.3">
      <c r="F425" s="113"/>
    </row>
    <row r="426" spans="6:6" hidden="1" x14ac:dyDescent="0.3">
      <c r="F426" s="113"/>
    </row>
    <row r="427" spans="6:6" hidden="1" x14ac:dyDescent="0.3">
      <c r="F427" s="113"/>
    </row>
    <row r="428" spans="6:6" hidden="1" x14ac:dyDescent="0.3">
      <c r="F428" s="113"/>
    </row>
    <row r="429" spans="6:6" hidden="1" x14ac:dyDescent="0.3">
      <c r="F429" s="113"/>
    </row>
    <row r="430" spans="6:6" hidden="1" x14ac:dyDescent="0.3">
      <c r="F430" s="113"/>
    </row>
    <row r="431" spans="6:6" hidden="1" x14ac:dyDescent="0.3">
      <c r="F431" s="113"/>
    </row>
    <row r="432" spans="6:6" hidden="1" x14ac:dyDescent="0.3">
      <c r="F432" s="113"/>
    </row>
    <row r="433" spans="6:6" hidden="1" x14ac:dyDescent="0.3">
      <c r="F433" s="113"/>
    </row>
    <row r="434" spans="6:6" hidden="1" x14ac:dyDescent="0.3">
      <c r="F434" s="113"/>
    </row>
    <row r="435" spans="6:6" hidden="1" x14ac:dyDescent="0.3">
      <c r="F435" s="113"/>
    </row>
    <row r="436" spans="6:6" hidden="1" x14ac:dyDescent="0.3">
      <c r="F436" s="113"/>
    </row>
    <row r="437" spans="6:6" hidden="1" x14ac:dyDescent="0.3">
      <c r="F437" s="113"/>
    </row>
    <row r="438" spans="6:6" hidden="1" x14ac:dyDescent="0.3">
      <c r="F438" s="113"/>
    </row>
    <row r="439" spans="6:6" hidden="1" x14ac:dyDescent="0.3">
      <c r="F439" s="113"/>
    </row>
    <row r="440" spans="6:6" hidden="1" x14ac:dyDescent="0.3">
      <c r="F440" s="113"/>
    </row>
    <row r="441" spans="6:6" hidden="1" x14ac:dyDescent="0.3">
      <c r="F441" s="113"/>
    </row>
    <row r="442" spans="6:6" hidden="1" x14ac:dyDescent="0.3">
      <c r="F442" s="113"/>
    </row>
    <row r="443" spans="6:6" hidden="1" x14ac:dyDescent="0.3">
      <c r="F443" s="113"/>
    </row>
    <row r="444" spans="6:6" hidden="1" x14ac:dyDescent="0.3">
      <c r="F444" s="113"/>
    </row>
    <row r="445" spans="6:6" hidden="1" x14ac:dyDescent="0.3">
      <c r="F445" s="113"/>
    </row>
    <row r="446" spans="6:6" hidden="1" x14ac:dyDescent="0.3">
      <c r="F446" s="113"/>
    </row>
    <row r="447" spans="6:6" hidden="1" x14ac:dyDescent="0.3">
      <c r="F447" s="113"/>
    </row>
    <row r="448" spans="6:6" hidden="1" x14ac:dyDescent="0.3">
      <c r="F448" s="113"/>
    </row>
    <row r="449" spans="6:6" hidden="1" x14ac:dyDescent="0.3">
      <c r="F449" s="113"/>
    </row>
    <row r="450" spans="6:6" hidden="1" x14ac:dyDescent="0.3">
      <c r="F450" s="113"/>
    </row>
    <row r="451" spans="6:6" hidden="1" x14ac:dyDescent="0.3">
      <c r="F451" s="113"/>
    </row>
    <row r="452" spans="6:6" hidden="1" x14ac:dyDescent="0.3">
      <c r="F452" s="113"/>
    </row>
    <row r="453" spans="6:6" hidden="1" x14ac:dyDescent="0.3">
      <c r="F453" s="113"/>
    </row>
    <row r="454" spans="6:6" hidden="1" x14ac:dyDescent="0.3">
      <c r="F454" s="113"/>
    </row>
    <row r="455" spans="6:6" hidden="1" x14ac:dyDescent="0.3">
      <c r="F455" s="113"/>
    </row>
    <row r="456" spans="6:6" hidden="1" x14ac:dyDescent="0.3">
      <c r="F456" s="113"/>
    </row>
    <row r="457" spans="6:6" hidden="1" x14ac:dyDescent="0.3">
      <c r="F457" s="113"/>
    </row>
    <row r="458" spans="6:6" hidden="1" x14ac:dyDescent="0.3">
      <c r="F458" s="113"/>
    </row>
    <row r="459" spans="6:6" hidden="1" x14ac:dyDescent="0.3">
      <c r="F459" s="113"/>
    </row>
    <row r="460" spans="6:6" hidden="1" x14ac:dyDescent="0.3">
      <c r="F460" s="113"/>
    </row>
    <row r="461" spans="6:6" hidden="1" x14ac:dyDescent="0.3">
      <c r="F461" s="113"/>
    </row>
    <row r="462" spans="6:6" hidden="1" x14ac:dyDescent="0.3">
      <c r="F462" s="113"/>
    </row>
    <row r="463" spans="6:6" hidden="1" x14ac:dyDescent="0.3">
      <c r="F463" s="113"/>
    </row>
    <row r="464" spans="6:6" hidden="1" x14ac:dyDescent="0.3">
      <c r="F464" s="113"/>
    </row>
    <row r="465" spans="6:6" hidden="1" x14ac:dyDescent="0.3">
      <c r="F465" s="113"/>
    </row>
    <row r="466" spans="6:6" hidden="1" x14ac:dyDescent="0.3">
      <c r="F466" s="113"/>
    </row>
    <row r="467" spans="6:6" hidden="1" x14ac:dyDescent="0.3">
      <c r="F467" s="113"/>
    </row>
    <row r="468" spans="6:6" hidden="1" x14ac:dyDescent="0.3">
      <c r="F468" s="113"/>
    </row>
    <row r="469" spans="6:6" hidden="1" x14ac:dyDescent="0.3">
      <c r="F469" s="113"/>
    </row>
    <row r="470" spans="6:6" hidden="1" x14ac:dyDescent="0.3">
      <c r="F470" s="113"/>
    </row>
    <row r="471" spans="6:6" hidden="1" x14ac:dyDescent="0.3">
      <c r="F471" s="113"/>
    </row>
    <row r="472" spans="6:6" hidden="1" x14ac:dyDescent="0.3">
      <c r="F472" s="113"/>
    </row>
    <row r="473" spans="6:6" hidden="1" x14ac:dyDescent="0.3">
      <c r="F473" s="113"/>
    </row>
    <row r="474" spans="6:6" hidden="1" x14ac:dyDescent="0.3">
      <c r="F474" s="113"/>
    </row>
    <row r="475" spans="6:6" hidden="1" x14ac:dyDescent="0.3">
      <c r="F475" s="113"/>
    </row>
    <row r="476" spans="6:6" hidden="1" x14ac:dyDescent="0.3">
      <c r="F476" s="113"/>
    </row>
    <row r="477" spans="6:6" hidden="1" x14ac:dyDescent="0.3">
      <c r="F477" s="113"/>
    </row>
    <row r="478" spans="6:6" hidden="1" x14ac:dyDescent="0.3">
      <c r="F478" s="113"/>
    </row>
    <row r="479" spans="6:6" hidden="1" x14ac:dyDescent="0.3">
      <c r="F479" s="113"/>
    </row>
    <row r="480" spans="6:6" hidden="1" x14ac:dyDescent="0.3">
      <c r="F480" s="113"/>
    </row>
    <row r="481" spans="6:6" hidden="1" x14ac:dyDescent="0.3">
      <c r="F481" s="113"/>
    </row>
    <row r="482" spans="6:6" hidden="1" x14ac:dyDescent="0.3">
      <c r="F482" s="113"/>
    </row>
    <row r="483" spans="6:6" hidden="1" x14ac:dyDescent="0.3">
      <c r="F483" s="113"/>
    </row>
    <row r="484" spans="6:6" hidden="1" x14ac:dyDescent="0.3">
      <c r="F484" s="113"/>
    </row>
    <row r="485" spans="6:6" hidden="1" x14ac:dyDescent="0.3">
      <c r="F485" s="113"/>
    </row>
    <row r="486" spans="6:6" hidden="1" x14ac:dyDescent="0.3">
      <c r="F486" s="113"/>
    </row>
    <row r="487" spans="6:6" hidden="1" x14ac:dyDescent="0.3">
      <c r="F487" s="113"/>
    </row>
    <row r="488" spans="6:6" hidden="1" x14ac:dyDescent="0.3">
      <c r="F488" s="113"/>
    </row>
    <row r="489" spans="6:6" hidden="1" x14ac:dyDescent="0.3">
      <c r="F489" s="113"/>
    </row>
    <row r="490" spans="6:6" hidden="1" x14ac:dyDescent="0.3">
      <c r="F490" s="113"/>
    </row>
    <row r="491" spans="6:6" hidden="1" x14ac:dyDescent="0.3">
      <c r="F491" s="113"/>
    </row>
    <row r="492" spans="6:6" hidden="1" x14ac:dyDescent="0.3">
      <c r="F492" s="113"/>
    </row>
    <row r="493" spans="6:6" hidden="1" x14ac:dyDescent="0.3">
      <c r="F493" s="113"/>
    </row>
    <row r="494" spans="6:6" hidden="1" x14ac:dyDescent="0.3">
      <c r="F494" s="113"/>
    </row>
    <row r="495" spans="6:6" hidden="1" x14ac:dyDescent="0.3">
      <c r="F495" s="113"/>
    </row>
    <row r="496" spans="6:6" hidden="1" x14ac:dyDescent="0.3">
      <c r="F496" s="113"/>
    </row>
    <row r="497" spans="6:6" hidden="1" x14ac:dyDescent="0.3">
      <c r="F497" s="113"/>
    </row>
    <row r="498" spans="6:6" hidden="1" x14ac:dyDescent="0.3">
      <c r="F498" s="113"/>
    </row>
    <row r="499" spans="6:6" hidden="1" x14ac:dyDescent="0.3">
      <c r="F499" s="113"/>
    </row>
    <row r="500" spans="6:6" hidden="1" x14ac:dyDescent="0.3">
      <c r="F500" s="113"/>
    </row>
    <row r="501" spans="6:6" hidden="1" x14ac:dyDescent="0.3">
      <c r="F501" s="113"/>
    </row>
    <row r="502" spans="6:6" hidden="1" x14ac:dyDescent="0.3">
      <c r="F502" s="113"/>
    </row>
    <row r="503" spans="6:6" hidden="1" x14ac:dyDescent="0.3">
      <c r="F503" s="113"/>
    </row>
    <row r="504" spans="6:6" hidden="1" x14ac:dyDescent="0.3">
      <c r="F504" s="113"/>
    </row>
    <row r="505" spans="6:6" hidden="1" x14ac:dyDescent="0.3">
      <c r="F505" s="113"/>
    </row>
    <row r="506" spans="6:6" hidden="1" x14ac:dyDescent="0.3">
      <c r="F506" s="113"/>
    </row>
    <row r="507" spans="6:6" hidden="1" x14ac:dyDescent="0.3">
      <c r="F507" s="113"/>
    </row>
    <row r="508" spans="6:6" hidden="1" x14ac:dyDescent="0.3">
      <c r="F508" s="113"/>
    </row>
    <row r="509" spans="6:6" hidden="1" x14ac:dyDescent="0.3">
      <c r="F509" s="113"/>
    </row>
    <row r="510" spans="6:6" hidden="1" x14ac:dyDescent="0.3">
      <c r="F510" s="113"/>
    </row>
    <row r="511" spans="6:6" hidden="1" x14ac:dyDescent="0.3">
      <c r="F511" s="113"/>
    </row>
    <row r="512" spans="6:6" hidden="1" x14ac:dyDescent="0.3">
      <c r="F512" s="113"/>
    </row>
    <row r="513" spans="6:6" hidden="1" x14ac:dyDescent="0.3">
      <c r="F513" s="113"/>
    </row>
    <row r="514" spans="6:6" hidden="1" x14ac:dyDescent="0.3">
      <c r="F514" s="113"/>
    </row>
    <row r="515" spans="6:6" hidden="1" x14ac:dyDescent="0.3">
      <c r="F515" s="113"/>
    </row>
    <row r="516" spans="6:6" hidden="1" x14ac:dyDescent="0.3">
      <c r="F516" s="113"/>
    </row>
    <row r="517" spans="6:6" hidden="1" x14ac:dyDescent="0.3">
      <c r="F517" s="113"/>
    </row>
    <row r="518" spans="6:6" hidden="1" x14ac:dyDescent="0.3">
      <c r="F518" s="113"/>
    </row>
    <row r="519" spans="6:6" hidden="1" x14ac:dyDescent="0.3">
      <c r="F519" s="113"/>
    </row>
    <row r="520" spans="6:6" hidden="1" x14ac:dyDescent="0.3">
      <c r="F520" s="113"/>
    </row>
  </sheetData>
  <sheetProtection algorithmName="SHA-512" hashValue="u2W+6kCP1rNsZbbobrNC6PqNn2lkB/lt4qhH7AI8D/sFlOhSIm8Y72VgtbQVqr3WOeNX2+5c1FpQYEryHlQvNw==" saltValue="mSEgRyBgQUYAOIHnYU3Glg==" spinCount="100000" sheet="1" objects="1" scenarios="1"/>
  <mergeCells count="9">
    <mergeCell ref="A7:L7"/>
    <mergeCell ref="A8:L8"/>
    <mergeCell ref="A9:L9"/>
    <mergeCell ref="A1:J1"/>
    <mergeCell ref="A2:L2"/>
    <mergeCell ref="A3:L3"/>
    <mergeCell ref="A4:L4"/>
    <mergeCell ref="A5:L5"/>
    <mergeCell ref="A6:L6"/>
  </mergeCells>
  <phoneticPr fontId="2" type="noConversion"/>
  <pageMargins left="0.25" right="0.25" top="0.5" bottom="0.5" header="0.25" footer="0.25"/>
  <pageSetup scale="64" fitToHeight="0" orientation="landscape" r:id="rId1"/>
  <headerFooter alignWithMargins="0">
    <oddHeader>&amp;RFund 20 BSR
&amp;A
Month Ending July 31, 2022
Page &amp;Pof &amp;N</oddHeader>
  </headerFooter>
  <tableParts count="2">
    <tablePart r:id="rId2"/>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176"/>
  <sheetViews>
    <sheetView zoomScaleNormal="100" workbookViewId="0">
      <selection sqref="A1:H1"/>
    </sheetView>
  </sheetViews>
  <sheetFormatPr defaultColWidth="0" defaultRowHeight="14" zeroHeight="1" x14ac:dyDescent="0.3"/>
  <cols>
    <col min="1" max="1" width="14.1796875" style="1" customWidth="1"/>
    <col min="2" max="2" width="12.453125" style="12" customWidth="1"/>
    <col min="3" max="3" width="64.54296875" style="1" customWidth="1"/>
    <col min="4" max="5" width="16.7265625" style="1" customWidth="1"/>
    <col min="6" max="6" width="10.54296875" style="12" customWidth="1"/>
    <col min="7" max="7" width="15.26953125" style="1" customWidth="1"/>
    <col min="8" max="8" width="10.54296875" style="12" customWidth="1"/>
    <col min="9" max="9" width="15.26953125" style="1" customWidth="1"/>
    <col min="10" max="10" width="10.54296875" style="1" customWidth="1"/>
    <col min="11" max="11" width="15.26953125" style="1" customWidth="1"/>
    <col min="12" max="12" width="6.1796875" style="1" hidden="1" customWidth="1"/>
    <col min="13" max="15" width="9.1796875" style="1" hidden="1" customWidth="1"/>
    <col min="16" max="16" width="0" style="1" hidden="1" customWidth="1"/>
    <col min="17" max="16384" width="9.1796875" style="1" hidden="1"/>
  </cols>
  <sheetData>
    <row r="1" spans="1:12" ht="49.5" customHeight="1" x14ac:dyDescent="0.3">
      <c r="A1" s="129" t="s">
        <v>198</v>
      </c>
      <c r="B1" s="129"/>
      <c r="C1" s="129"/>
      <c r="D1" s="129"/>
      <c r="E1" s="129"/>
      <c r="F1" s="129"/>
      <c r="G1" s="129"/>
      <c r="H1" s="129"/>
      <c r="I1" s="69"/>
    </row>
    <row r="2" spans="1:12" x14ac:dyDescent="0.3">
      <c r="A2" s="130" t="s">
        <v>1</v>
      </c>
      <c r="B2" s="130"/>
      <c r="C2" s="130"/>
      <c r="D2" s="130"/>
      <c r="E2" s="130"/>
      <c r="F2" s="130"/>
      <c r="G2" s="130"/>
      <c r="H2" s="130"/>
      <c r="I2" s="130"/>
      <c r="J2" s="130"/>
      <c r="K2" s="130"/>
      <c r="L2" s="3"/>
    </row>
    <row r="3" spans="1:12" x14ac:dyDescent="0.3">
      <c r="A3" s="130" t="s">
        <v>2</v>
      </c>
      <c r="B3" s="130"/>
      <c r="C3" s="130"/>
      <c r="D3" s="130"/>
      <c r="E3" s="130"/>
      <c r="F3" s="130"/>
      <c r="G3" s="130"/>
      <c r="H3" s="130"/>
      <c r="I3" s="130"/>
      <c r="J3" s="130"/>
      <c r="K3" s="130"/>
      <c r="L3" s="3"/>
    </row>
    <row r="4" spans="1:12" x14ac:dyDescent="0.3">
      <c r="A4" s="131" t="s">
        <v>3</v>
      </c>
      <c r="B4" s="131"/>
      <c r="C4" s="131"/>
      <c r="D4" s="131"/>
      <c r="E4" s="131"/>
      <c r="F4" s="131"/>
      <c r="G4" s="131"/>
      <c r="H4" s="131"/>
      <c r="I4" s="131"/>
      <c r="J4" s="131"/>
      <c r="K4" s="131"/>
      <c r="L4" s="3"/>
    </row>
    <row r="5" spans="1:12" x14ac:dyDescent="0.3">
      <c r="A5" s="130" t="s">
        <v>4</v>
      </c>
      <c r="B5" s="130"/>
      <c r="C5" s="130"/>
      <c r="D5" s="130"/>
      <c r="E5" s="130"/>
      <c r="F5" s="130"/>
      <c r="G5" s="130"/>
      <c r="H5" s="130"/>
      <c r="I5" s="130"/>
      <c r="J5" s="130"/>
      <c r="K5" s="130"/>
      <c r="L5" s="3"/>
    </row>
    <row r="6" spans="1:12" x14ac:dyDescent="0.3">
      <c r="A6" s="130" t="s">
        <v>199</v>
      </c>
      <c r="B6" s="130"/>
      <c r="C6" s="130"/>
      <c r="D6" s="130"/>
      <c r="E6" s="130"/>
      <c r="F6" s="130"/>
      <c r="G6" s="130"/>
      <c r="H6" s="130"/>
      <c r="I6" s="130"/>
      <c r="J6" s="130"/>
      <c r="K6" s="130"/>
      <c r="L6" s="3"/>
    </row>
    <row r="7" spans="1:12" ht="30" customHeight="1" x14ac:dyDescent="0.3">
      <c r="A7" s="133" t="s">
        <v>98</v>
      </c>
      <c r="B7" s="133"/>
      <c r="C7" s="133"/>
      <c r="D7" s="133"/>
      <c r="E7" s="133"/>
      <c r="F7" s="133"/>
      <c r="G7" s="133"/>
      <c r="H7" s="133"/>
      <c r="I7" s="133"/>
      <c r="J7" s="133"/>
      <c r="K7" s="133"/>
      <c r="L7" s="3"/>
    </row>
    <row r="8" spans="1:12" s="12" customFormat="1" ht="56" x14ac:dyDescent="0.3">
      <c r="A8" s="31" t="s">
        <v>8</v>
      </c>
      <c r="B8" s="31" t="s">
        <v>200</v>
      </c>
      <c r="C8" s="44" t="s">
        <v>9</v>
      </c>
      <c r="D8" s="31" t="s">
        <v>201</v>
      </c>
      <c r="E8" s="31" t="s">
        <v>102</v>
      </c>
      <c r="F8" s="44" t="s">
        <v>14</v>
      </c>
      <c r="G8" s="44" t="s">
        <v>202</v>
      </c>
      <c r="H8" s="44" t="s">
        <v>16</v>
      </c>
      <c r="I8" s="44" t="s">
        <v>88</v>
      </c>
      <c r="J8" s="44" t="s">
        <v>49</v>
      </c>
      <c r="K8" s="44" t="s">
        <v>203</v>
      </c>
    </row>
    <row r="9" spans="1:12" ht="28.5" customHeight="1" x14ac:dyDescent="0.3">
      <c r="A9" s="3" t="s">
        <v>204</v>
      </c>
      <c r="C9" s="2"/>
      <c r="D9" s="3"/>
      <c r="E9" s="3"/>
    </row>
    <row r="10" spans="1:12" x14ac:dyDescent="0.3">
      <c r="A10" s="5" t="s">
        <v>205</v>
      </c>
      <c r="B10" s="12">
        <v>835</v>
      </c>
      <c r="C10" s="57" t="s">
        <v>206</v>
      </c>
      <c r="D10" s="41">
        <v>10000</v>
      </c>
      <c r="E10" s="41">
        <v>0</v>
      </c>
      <c r="G10" s="41">
        <f>SUM(D10+E10)</f>
        <v>10000</v>
      </c>
      <c r="I10" s="41">
        <v>10000</v>
      </c>
      <c r="J10" s="51"/>
      <c r="K10" s="30">
        <f>G10-I10</f>
        <v>0</v>
      </c>
    </row>
    <row r="11" spans="1:12" x14ac:dyDescent="0.3">
      <c r="A11" s="5" t="s">
        <v>205</v>
      </c>
      <c r="B11" s="12">
        <v>836</v>
      </c>
      <c r="C11" s="57" t="s">
        <v>207</v>
      </c>
      <c r="D11" s="7">
        <v>0</v>
      </c>
      <c r="E11" s="7">
        <v>0</v>
      </c>
      <c r="G11" s="7">
        <f>SUM(D11+E11)</f>
        <v>0</v>
      </c>
      <c r="I11" s="7">
        <v>0</v>
      </c>
      <c r="J11" s="26"/>
      <c r="K11" s="30">
        <f>G11-I11</f>
        <v>0</v>
      </c>
    </row>
    <row r="12" spans="1:12" ht="14.5" thickBot="1" x14ac:dyDescent="0.35">
      <c r="A12" s="37" t="s">
        <v>208</v>
      </c>
      <c r="B12" s="68" t="s">
        <v>208</v>
      </c>
      <c r="C12" s="34" t="s">
        <v>209</v>
      </c>
      <c r="D12" s="92">
        <f>SUM(D10:D11)</f>
        <v>10000</v>
      </c>
      <c r="E12" s="92">
        <f>SUM(E10:E11)</f>
        <v>0</v>
      </c>
      <c r="F12" s="11">
        <v>10</v>
      </c>
      <c r="G12" s="92">
        <f>SUM(G10:G11)</f>
        <v>10000</v>
      </c>
      <c r="H12" s="11">
        <v>11</v>
      </c>
      <c r="I12" s="92">
        <f>SUM(I10:I11)</f>
        <v>10000</v>
      </c>
      <c r="J12" s="51"/>
      <c r="K12" s="92">
        <f>SUM(K10:K11)</f>
        <v>0</v>
      </c>
    </row>
    <row r="13" spans="1:12" ht="28" customHeight="1" thickTop="1" x14ac:dyDescent="0.3">
      <c r="A13" s="3" t="s">
        <v>210</v>
      </c>
      <c r="C13" s="2"/>
      <c r="D13" s="29"/>
      <c r="E13" s="29"/>
      <c r="G13" s="29"/>
      <c r="I13" s="29"/>
      <c r="J13" s="51"/>
      <c r="K13" s="29"/>
    </row>
    <row r="14" spans="1:12" x14ac:dyDescent="0.3">
      <c r="A14" s="5">
        <v>1310</v>
      </c>
      <c r="B14" s="12">
        <v>725</v>
      </c>
      <c r="C14" s="57" t="s">
        <v>211</v>
      </c>
      <c r="D14" s="30">
        <v>900000</v>
      </c>
      <c r="E14" s="30">
        <v>0</v>
      </c>
      <c r="G14" s="7">
        <f t="shared" ref="G14:G20" si="0">SUM(D14+E14)</f>
        <v>900000</v>
      </c>
      <c r="I14" s="30">
        <v>900000</v>
      </c>
      <c r="J14" s="26"/>
      <c r="K14" s="30">
        <f>G14-I14</f>
        <v>0</v>
      </c>
    </row>
    <row r="15" spans="1:12" x14ac:dyDescent="0.3">
      <c r="A15" s="5">
        <v>1320</v>
      </c>
      <c r="B15" s="12">
        <v>730</v>
      </c>
      <c r="C15" s="57" t="s">
        <v>212</v>
      </c>
      <c r="D15" s="7">
        <v>0</v>
      </c>
      <c r="E15" s="7">
        <v>0</v>
      </c>
      <c r="G15" s="7">
        <f t="shared" si="0"/>
        <v>0</v>
      </c>
      <c r="I15" s="7">
        <v>0</v>
      </c>
      <c r="J15" s="26"/>
      <c r="K15" s="30">
        <f>G15-I15</f>
        <v>0</v>
      </c>
    </row>
    <row r="16" spans="1:12" x14ac:dyDescent="0.3">
      <c r="A16" s="5">
        <v>1510</v>
      </c>
      <c r="B16" s="12">
        <v>735</v>
      </c>
      <c r="C16" s="57" t="s">
        <v>213</v>
      </c>
      <c r="D16" s="7">
        <v>0</v>
      </c>
      <c r="E16" s="7">
        <v>0</v>
      </c>
      <c r="G16" s="7">
        <f t="shared" si="0"/>
        <v>0</v>
      </c>
      <c r="I16" s="7">
        <v>0</v>
      </c>
      <c r="J16" s="26"/>
      <c r="K16" s="30">
        <f t="shared" ref="K16:K20" si="1">G16-I16</f>
        <v>0</v>
      </c>
    </row>
    <row r="17" spans="1:16" ht="14.5" x14ac:dyDescent="0.35">
      <c r="A17" s="90" t="s">
        <v>214</v>
      </c>
      <c r="B17" s="12">
        <v>737</v>
      </c>
      <c r="C17" s="57" t="s">
        <v>215</v>
      </c>
      <c r="D17" s="7">
        <v>0</v>
      </c>
      <c r="E17" s="7">
        <v>0</v>
      </c>
      <c r="G17" s="7">
        <f t="shared" si="0"/>
        <v>0</v>
      </c>
      <c r="I17" s="7">
        <v>0</v>
      </c>
      <c r="J17" s="26"/>
      <c r="K17" s="30">
        <f t="shared" si="1"/>
        <v>0</v>
      </c>
    </row>
    <row r="18" spans="1:16" ht="14.5" x14ac:dyDescent="0.35">
      <c r="A18" s="90" t="s">
        <v>216</v>
      </c>
      <c r="B18" s="12">
        <v>738</v>
      </c>
      <c r="C18" s="57" t="s">
        <v>217</v>
      </c>
      <c r="D18" s="7">
        <v>0</v>
      </c>
      <c r="E18" s="7">
        <v>0</v>
      </c>
      <c r="G18" s="7">
        <f t="shared" si="0"/>
        <v>0</v>
      </c>
      <c r="I18" s="7">
        <v>0</v>
      </c>
      <c r="J18" s="26"/>
      <c r="K18" s="30">
        <f t="shared" si="1"/>
        <v>0</v>
      </c>
    </row>
    <row r="19" spans="1:16" ht="14.5" x14ac:dyDescent="0.35">
      <c r="A19" s="90" t="s">
        <v>218</v>
      </c>
      <c r="B19" s="12">
        <v>739</v>
      </c>
      <c r="C19" s="57" t="s">
        <v>219</v>
      </c>
      <c r="D19" s="7">
        <v>0</v>
      </c>
      <c r="E19" s="7">
        <v>0</v>
      </c>
      <c r="G19" s="7">
        <f t="shared" si="0"/>
        <v>0</v>
      </c>
      <c r="I19" s="7">
        <v>0</v>
      </c>
      <c r="J19" s="26"/>
      <c r="K19" s="30">
        <f t="shared" si="1"/>
        <v>0</v>
      </c>
    </row>
    <row r="20" spans="1:16" x14ac:dyDescent="0.3">
      <c r="A20" s="5" t="s">
        <v>110</v>
      </c>
      <c r="B20" s="12">
        <v>740</v>
      </c>
      <c r="C20" s="57" t="s">
        <v>220</v>
      </c>
      <c r="D20" s="7">
        <v>0</v>
      </c>
      <c r="E20" s="7">
        <v>0</v>
      </c>
      <c r="G20" s="7">
        <f t="shared" si="0"/>
        <v>0</v>
      </c>
      <c r="I20" s="7">
        <v>0</v>
      </c>
      <c r="J20" s="26"/>
      <c r="K20" s="30">
        <f t="shared" si="1"/>
        <v>0</v>
      </c>
    </row>
    <row r="21" spans="1:16" ht="14.5" thickBot="1" x14ac:dyDescent="0.35">
      <c r="A21" s="37" t="s">
        <v>82</v>
      </c>
      <c r="B21" s="12">
        <v>745</v>
      </c>
      <c r="C21" s="34" t="s">
        <v>221</v>
      </c>
      <c r="D21" s="52">
        <f>SUM(D14:D20)</f>
        <v>900000</v>
      </c>
      <c r="E21" s="52">
        <f>SUM(E14:E20)</f>
        <v>0</v>
      </c>
      <c r="F21" s="11">
        <v>12</v>
      </c>
      <c r="G21" s="52">
        <f>SUM(G14:G20)</f>
        <v>900000</v>
      </c>
      <c r="H21" s="116">
        <v>13</v>
      </c>
      <c r="I21" s="52">
        <f>SUM(I14:I20)</f>
        <v>900000</v>
      </c>
      <c r="J21" s="15"/>
      <c r="K21" s="52">
        <f>SUM(K14:K20)</f>
        <v>0</v>
      </c>
    </row>
    <row r="22" spans="1:16" ht="26.15" customHeight="1" thickTop="1" x14ac:dyDescent="0.3">
      <c r="A22" s="3" t="s">
        <v>222</v>
      </c>
      <c r="C22" s="2"/>
      <c r="D22" s="26"/>
      <c r="E22" s="26"/>
      <c r="G22" s="26"/>
      <c r="I22" s="26"/>
      <c r="K22" s="26"/>
    </row>
    <row r="23" spans="1:16" x14ac:dyDescent="0.3">
      <c r="A23" s="5">
        <v>3212</v>
      </c>
      <c r="B23" s="12">
        <v>762</v>
      </c>
      <c r="C23" s="57" t="s">
        <v>136</v>
      </c>
      <c r="D23" s="7">
        <v>0</v>
      </c>
      <c r="E23" s="7">
        <v>0</v>
      </c>
      <c r="G23" s="7">
        <f t="shared" ref="G23:G30" si="2">SUM(D23+E23)</f>
        <v>0</v>
      </c>
      <c r="H23" s="112"/>
      <c r="I23" s="7">
        <v>0</v>
      </c>
      <c r="J23" s="6"/>
      <c r="K23" s="30">
        <f>G23-I23</f>
        <v>0</v>
      </c>
    </row>
    <row r="24" spans="1:16" x14ac:dyDescent="0.3">
      <c r="A24" s="5">
        <v>3218</v>
      </c>
      <c r="B24" s="12">
        <v>755</v>
      </c>
      <c r="C24" s="57" t="s">
        <v>223</v>
      </c>
      <c r="D24" s="7">
        <v>0</v>
      </c>
      <c r="E24" s="7">
        <v>0</v>
      </c>
      <c r="G24" s="7">
        <f t="shared" si="2"/>
        <v>0</v>
      </c>
      <c r="H24" s="112"/>
      <c r="I24" s="7">
        <v>0</v>
      </c>
      <c r="J24" s="6"/>
      <c r="K24" s="30">
        <f>G24-I24</f>
        <v>0</v>
      </c>
    </row>
    <row r="25" spans="1:16" x14ac:dyDescent="0.3">
      <c r="A25" s="5">
        <v>3218</v>
      </c>
      <c r="B25" s="12">
        <v>760</v>
      </c>
      <c r="C25" s="57" t="s">
        <v>123</v>
      </c>
      <c r="D25" s="7">
        <v>12000</v>
      </c>
      <c r="E25" s="7">
        <v>0</v>
      </c>
      <c r="G25" s="7">
        <f t="shared" si="2"/>
        <v>12000</v>
      </c>
      <c r="H25" s="112"/>
      <c r="I25" s="7">
        <v>12000</v>
      </c>
      <c r="J25" s="6"/>
      <c r="K25" s="30">
        <f t="shared" ref="K25:K30" si="3">G25-I25</f>
        <v>0</v>
      </c>
    </row>
    <row r="26" spans="1:16" x14ac:dyDescent="0.3">
      <c r="A26" s="5">
        <v>3257</v>
      </c>
      <c r="B26" s="12">
        <v>761</v>
      </c>
      <c r="C26" s="57" t="s">
        <v>138</v>
      </c>
      <c r="D26" s="7">
        <v>0</v>
      </c>
      <c r="E26" s="7">
        <v>0</v>
      </c>
      <c r="G26" s="7">
        <f t="shared" si="2"/>
        <v>0</v>
      </c>
      <c r="H26" s="112"/>
      <c r="I26" s="7">
        <v>0</v>
      </c>
      <c r="J26" s="6"/>
      <c r="K26" s="30">
        <f t="shared" si="3"/>
        <v>0</v>
      </c>
    </row>
    <row r="27" spans="1:16" x14ac:dyDescent="0.3">
      <c r="A27" s="5">
        <v>3258</v>
      </c>
      <c r="B27" s="12">
        <v>763</v>
      </c>
      <c r="C27" s="57" t="s">
        <v>140</v>
      </c>
      <c r="D27" s="7">
        <v>0</v>
      </c>
      <c r="E27" s="7">
        <v>0</v>
      </c>
      <c r="G27" s="7">
        <f t="shared" si="2"/>
        <v>0</v>
      </c>
      <c r="H27" s="112"/>
      <c r="I27" s="7">
        <v>0</v>
      </c>
      <c r="J27" s="6"/>
      <c r="K27" s="30">
        <f t="shared" si="3"/>
        <v>0</v>
      </c>
    </row>
    <row r="28" spans="1:16" x14ac:dyDescent="0.3">
      <c r="A28" s="5">
        <v>3259</v>
      </c>
      <c r="B28" s="12">
        <v>764</v>
      </c>
      <c r="C28" s="57" t="s">
        <v>142</v>
      </c>
      <c r="D28" s="7">
        <v>0</v>
      </c>
      <c r="E28" s="7">
        <v>0</v>
      </c>
      <c r="G28" s="7">
        <f t="shared" si="2"/>
        <v>0</v>
      </c>
      <c r="H28" s="112"/>
      <c r="I28" s="7">
        <v>0</v>
      </c>
      <c r="J28" s="6"/>
      <c r="K28" s="30">
        <f t="shared" si="3"/>
        <v>0</v>
      </c>
    </row>
    <row r="29" spans="1:16" x14ac:dyDescent="0.3">
      <c r="A29" s="5" t="s">
        <v>224</v>
      </c>
      <c r="B29" s="12">
        <v>765</v>
      </c>
      <c r="C29" s="57" t="s">
        <v>225</v>
      </c>
      <c r="D29" s="30">
        <v>0</v>
      </c>
      <c r="E29" s="30">
        <v>0</v>
      </c>
      <c r="G29" s="7">
        <f t="shared" si="2"/>
        <v>0</v>
      </c>
      <c r="H29" s="112"/>
      <c r="I29" s="30">
        <v>0</v>
      </c>
      <c r="J29" s="30"/>
      <c r="K29" s="30">
        <f t="shared" si="3"/>
        <v>0</v>
      </c>
      <c r="L29" s="29"/>
      <c r="N29" s="29"/>
      <c r="O29" s="29"/>
      <c r="P29" s="29"/>
    </row>
    <row r="30" spans="1:16" x14ac:dyDescent="0.3">
      <c r="A30" s="5">
        <v>3700</v>
      </c>
      <c r="B30" s="12">
        <v>768</v>
      </c>
      <c r="C30" s="57" t="s">
        <v>226</v>
      </c>
      <c r="D30" s="30">
        <v>0</v>
      </c>
      <c r="E30" s="30">
        <v>0</v>
      </c>
      <c r="G30" s="7">
        <f t="shared" si="2"/>
        <v>0</v>
      </c>
      <c r="H30" s="112"/>
      <c r="I30" s="30">
        <v>0</v>
      </c>
      <c r="J30" s="30"/>
      <c r="K30" s="30">
        <f t="shared" si="3"/>
        <v>0</v>
      </c>
      <c r="L30" s="29"/>
      <c r="N30" s="29"/>
      <c r="O30" s="29"/>
      <c r="P30" s="29"/>
    </row>
    <row r="31" spans="1:16" ht="14.5" thickBot="1" x14ac:dyDescent="0.35">
      <c r="A31" s="37" t="s">
        <v>208</v>
      </c>
      <c r="B31" s="12">
        <v>770</v>
      </c>
      <c r="C31" s="34" t="s">
        <v>227</v>
      </c>
      <c r="D31" s="52">
        <f>SUM(D24:D30)</f>
        <v>12000</v>
      </c>
      <c r="E31" s="52">
        <f>SUM(E24:E30)</f>
        <v>0</v>
      </c>
      <c r="F31" s="11">
        <v>14</v>
      </c>
      <c r="G31" s="52">
        <f>SUM(G24:G30)</f>
        <v>12000</v>
      </c>
      <c r="H31" s="117">
        <v>15</v>
      </c>
      <c r="I31" s="52">
        <f>SUM(I24:I30)</f>
        <v>12000</v>
      </c>
      <c r="J31" s="53"/>
      <c r="K31" s="52">
        <f>SUM(K24:K30)</f>
        <v>0</v>
      </c>
      <c r="L31" s="29"/>
      <c r="N31" s="29"/>
      <c r="O31" s="29"/>
      <c r="P31" s="29"/>
    </row>
    <row r="32" spans="1:16" ht="30.65" customHeight="1" thickTop="1" x14ac:dyDescent="0.3">
      <c r="A32" s="3" t="s">
        <v>228</v>
      </c>
      <c r="B32" s="91"/>
      <c r="C32" s="2"/>
      <c r="D32" s="17"/>
      <c r="E32" s="17"/>
      <c r="G32" s="17"/>
      <c r="H32" s="113"/>
      <c r="I32" s="29"/>
      <c r="J32" s="17"/>
      <c r="K32" s="29"/>
      <c r="L32" s="29"/>
      <c r="N32" s="29"/>
      <c r="O32" s="29"/>
      <c r="P32" s="29"/>
    </row>
    <row r="33" spans="1:16" x14ac:dyDescent="0.3">
      <c r="A33" s="5" t="s">
        <v>229</v>
      </c>
      <c r="B33" s="12">
        <v>775</v>
      </c>
      <c r="C33" s="57" t="s">
        <v>149</v>
      </c>
      <c r="D33" s="17">
        <v>0</v>
      </c>
      <c r="E33" s="17">
        <v>0</v>
      </c>
      <c r="G33" s="7">
        <f t="shared" ref="G33:G58" si="4">SUM(D33+E33)</f>
        <v>0</v>
      </c>
      <c r="H33" s="113"/>
      <c r="I33" s="29">
        <v>0</v>
      </c>
      <c r="J33" s="17"/>
      <c r="K33" s="30">
        <f t="shared" ref="K33:K58" si="5">G33-I33</f>
        <v>0</v>
      </c>
      <c r="L33" s="29"/>
      <c r="N33" s="29"/>
      <c r="O33" s="29"/>
      <c r="P33" s="29"/>
    </row>
    <row r="34" spans="1:16" x14ac:dyDescent="0.3">
      <c r="A34" s="5" t="s">
        <v>230</v>
      </c>
      <c r="B34" s="12">
        <v>780</v>
      </c>
      <c r="C34" s="57" t="s">
        <v>150</v>
      </c>
      <c r="D34" s="6">
        <v>20000</v>
      </c>
      <c r="E34" s="6">
        <v>0</v>
      </c>
      <c r="G34" s="7">
        <f t="shared" si="4"/>
        <v>20000</v>
      </c>
      <c r="H34" s="112"/>
      <c r="I34" s="30">
        <v>20000</v>
      </c>
      <c r="J34" s="6"/>
      <c r="K34" s="30">
        <f t="shared" si="5"/>
        <v>0</v>
      </c>
      <c r="L34" s="29"/>
      <c r="N34" s="29"/>
      <c r="O34" s="29"/>
      <c r="P34" s="29"/>
    </row>
    <row r="35" spans="1:16" x14ac:dyDescent="0.3">
      <c r="A35" s="5" t="s">
        <v>231</v>
      </c>
      <c r="B35" s="12">
        <v>785</v>
      </c>
      <c r="C35" s="57" t="s">
        <v>151</v>
      </c>
      <c r="D35" s="6">
        <v>0</v>
      </c>
      <c r="E35" s="6">
        <v>0</v>
      </c>
      <c r="G35" s="7">
        <f t="shared" si="4"/>
        <v>0</v>
      </c>
      <c r="H35" s="112"/>
      <c r="I35" s="30">
        <v>0</v>
      </c>
      <c r="J35" s="6"/>
      <c r="K35" s="30">
        <f t="shared" si="5"/>
        <v>0</v>
      </c>
      <c r="L35" s="29"/>
      <c r="N35" s="29"/>
      <c r="O35" s="29"/>
      <c r="P35" s="29"/>
    </row>
    <row r="36" spans="1:16" x14ac:dyDescent="0.3">
      <c r="A36" s="5" t="s">
        <v>232</v>
      </c>
      <c r="B36" s="12">
        <v>790</v>
      </c>
      <c r="C36" s="57" t="s">
        <v>152</v>
      </c>
      <c r="D36" s="6">
        <v>0</v>
      </c>
      <c r="E36" s="6">
        <v>0</v>
      </c>
      <c r="G36" s="7">
        <f t="shared" si="4"/>
        <v>0</v>
      </c>
      <c r="H36" s="112"/>
      <c r="I36" s="30">
        <v>0</v>
      </c>
      <c r="J36" s="6"/>
      <c r="K36" s="30">
        <f t="shared" si="5"/>
        <v>0</v>
      </c>
      <c r="L36" s="29"/>
      <c r="N36" s="29"/>
      <c r="O36" s="29"/>
      <c r="P36" s="29"/>
    </row>
    <row r="37" spans="1:16" x14ac:dyDescent="0.3">
      <c r="A37" s="5" t="s">
        <v>233</v>
      </c>
      <c r="B37" s="12">
        <v>800</v>
      </c>
      <c r="C37" s="57" t="s">
        <v>153</v>
      </c>
      <c r="D37" s="6">
        <v>0</v>
      </c>
      <c r="E37" s="6">
        <v>0</v>
      </c>
      <c r="G37" s="7">
        <f t="shared" si="4"/>
        <v>0</v>
      </c>
      <c r="H37" s="112"/>
      <c r="I37" s="30">
        <v>0</v>
      </c>
      <c r="J37" s="6"/>
      <c r="K37" s="30">
        <f t="shared" si="5"/>
        <v>0</v>
      </c>
      <c r="L37" s="29"/>
      <c r="N37" s="29"/>
      <c r="O37" s="29"/>
      <c r="P37" s="29"/>
    </row>
    <row r="38" spans="1:16" x14ac:dyDescent="0.3">
      <c r="A38" s="5">
        <v>4409</v>
      </c>
      <c r="B38" s="12">
        <v>803</v>
      </c>
      <c r="C38" s="57" t="s">
        <v>234</v>
      </c>
      <c r="D38" s="6">
        <v>0</v>
      </c>
      <c r="E38" s="6">
        <v>0</v>
      </c>
      <c r="G38" s="7">
        <f t="shared" si="4"/>
        <v>0</v>
      </c>
      <c r="H38" s="112"/>
      <c r="I38" s="30">
        <v>0</v>
      </c>
      <c r="J38" s="6"/>
      <c r="K38" s="30">
        <f t="shared" si="5"/>
        <v>0</v>
      </c>
      <c r="L38" s="29"/>
      <c r="N38" s="29"/>
      <c r="O38" s="29"/>
      <c r="P38" s="29"/>
    </row>
    <row r="39" spans="1:16" x14ac:dyDescent="0.3">
      <c r="A39" s="5">
        <v>4419</v>
      </c>
      <c r="B39" s="12">
        <v>804</v>
      </c>
      <c r="C39" s="57" t="s">
        <v>235</v>
      </c>
      <c r="D39" s="6">
        <v>0</v>
      </c>
      <c r="E39" s="6">
        <v>0</v>
      </c>
      <c r="G39" s="7">
        <f t="shared" si="4"/>
        <v>0</v>
      </c>
      <c r="H39" s="112"/>
      <c r="I39" s="30">
        <v>0</v>
      </c>
      <c r="J39" s="6"/>
      <c r="K39" s="30">
        <f t="shared" si="5"/>
        <v>0</v>
      </c>
      <c r="L39" s="29"/>
      <c r="N39" s="29"/>
      <c r="O39" s="29"/>
      <c r="P39" s="29"/>
    </row>
    <row r="40" spans="1:16" x14ac:dyDescent="0.3">
      <c r="A40" s="5" t="s">
        <v>236</v>
      </c>
      <c r="B40" s="12">
        <v>805</v>
      </c>
      <c r="C40" s="57" t="s">
        <v>154</v>
      </c>
      <c r="D40" s="6">
        <v>0</v>
      </c>
      <c r="E40" s="6">
        <v>0</v>
      </c>
      <c r="G40" s="7">
        <f t="shared" si="4"/>
        <v>0</v>
      </c>
      <c r="H40" s="112"/>
      <c r="I40" s="30">
        <v>0</v>
      </c>
      <c r="J40" s="6"/>
      <c r="K40" s="30">
        <f t="shared" si="5"/>
        <v>0</v>
      </c>
      <c r="L40" s="29"/>
      <c r="N40" s="29"/>
      <c r="O40" s="29"/>
      <c r="P40" s="29"/>
    </row>
    <row r="41" spans="1:16" ht="28" x14ac:dyDescent="0.3">
      <c r="A41" s="93">
        <v>4541</v>
      </c>
      <c r="B41" s="96">
        <v>806</v>
      </c>
      <c r="C41" s="57" t="s">
        <v>184</v>
      </c>
      <c r="D41" s="6">
        <v>0</v>
      </c>
      <c r="E41" s="6">
        <v>0</v>
      </c>
      <c r="G41" s="7">
        <f t="shared" si="4"/>
        <v>0</v>
      </c>
      <c r="H41" s="112"/>
      <c r="I41" s="30">
        <v>0</v>
      </c>
      <c r="J41" s="6"/>
      <c r="K41" s="30">
        <f t="shared" si="5"/>
        <v>0</v>
      </c>
      <c r="L41" s="29"/>
      <c r="N41" s="29"/>
      <c r="O41" s="29"/>
      <c r="P41" s="29"/>
    </row>
    <row r="42" spans="1:16" ht="28" x14ac:dyDescent="0.3">
      <c r="A42" s="93">
        <v>4542</v>
      </c>
      <c r="B42" s="96">
        <v>807</v>
      </c>
      <c r="C42" s="57" t="s">
        <v>186</v>
      </c>
      <c r="D42" s="6">
        <v>0</v>
      </c>
      <c r="E42" s="6">
        <v>0</v>
      </c>
      <c r="G42" s="7">
        <f t="shared" si="4"/>
        <v>0</v>
      </c>
      <c r="H42" s="112"/>
      <c r="I42" s="30">
        <v>0</v>
      </c>
      <c r="J42" s="6"/>
      <c r="K42" s="30">
        <f t="shared" si="5"/>
        <v>0</v>
      </c>
      <c r="L42" s="29"/>
      <c r="N42" s="29"/>
      <c r="O42" s="29"/>
      <c r="P42" s="29"/>
    </row>
    <row r="43" spans="1:16" ht="28" x14ac:dyDescent="0.3">
      <c r="A43" s="93">
        <v>4543</v>
      </c>
      <c r="B43" s="96">
        <v>808</v>
      </c>
      <c r="C43" s="57" t="s">
        <v>188</v>
      </c>
      <c r="D43" s="6">
        <v>0</v>
      </c>
      <c r="E43" s="6">
        <v>0</v>
      </c>
      <c r="G43" s="7">
        <f t="shared" si="4"/>
        <v>0</v>
      </c>
      <c r="H43" s="112"/>
      <c r="I43" s="30">
        <v>0</v>
      </c>
      <c r="J43" s="6"/>
      <c r="K43" s="30">
        <f t="shared" si="5"/>
        <v>0</v>
      </c>
      <c r="L43" s="29"/>
      <c r="N43" s="29"/>
      <c r="O43" s="29"/>
      <c r="P43" s="29"/>
    </row>
    <row r="44" spans="1:16" ht="28" x14ac:dyDescent="0.3">
      <c r="A44" s="93">
        <v>4544</v>
      </c>
      <c r="B44" s="96">
        <v>809</v>
      </c>
      <c r="C44" s="57" t="s">
        <v>190</v>
      </c>
      <c r="D44" s="6">
        <v>0</v>
      </c>
      <c r="E44" s="6">
        <v>0</v>
      </c>
      <c r="G44" s="7">
        <f t="shared" si="4"/>
        <v>0</v>
      </c>
      <c r="H44" s="112"/>
      <c r="I44" s="30">
        <v>0</v>
      </c>
      <c r="J44" s="6"/>
      <c r="K44" s="30">
        <f t="shared" si="5"/>
        <v>0</v>
      </c>
      <c r="L44" s="29"/>
      <c r="N44" s="29"/>
      <c r="O44" s="29"/>
      <c r="P44" s="29"/>
    </row>
    <row r="45" spans="1:16" x14ac:dyDescent="0.3">
      <c r="A45" s="5">
        <v>4430</v>
      </c>
      <c r="B45" s="12">
        <v>810</v>
      </c>
      <c r="C45" s="57" t="s">
        <v>132</v>
      </c>
      <c r="D45" s="6">
        <v>0</v>
      </c>
      <c r="E45" s="6">
        <v>0</v>
      </c>
      <c r="G45" s="7">
        <f t="shared" si="4"/>
        <v>0</v>
      </c>
      <c r="H45" s="112"/>
      <c r="I45" s="30">
        <v>0</v>
      </c>
      <c r="J45" s="6"/>
      <c r="K45" s="30">
        <f t="shared" si="5"/>
        <v>0</v>
      </c>
      <c r="L45" s="29"/>
      <c r="N45" s="29"/>
      <c r="O45" s="29"/>
      <c r="P45" s="29"/>
    </row>
    <row r="46" spans="1:16" x14ac:dyDescent="0.3">
      <c r="A46" s="5">
        <v>4431</v>
      </c>
      <c r="B46" s="12">
        <v>811</v>
      </c>
      <c r="C46" s="57" t="s">
        <v>163</v>
      </c>
      <c r="D46" s="6">
        <v>0</v>
      </c>
      <c r="E46" s="6">
        <v>0</v>
      </c>
      <c r="G46" s="7">
        <f t="shared" si="4"/>
        <v>0</v>
      </c>
      <c r="H46" s="112"/>
      <c r="I46" s="30">
        <v>0</v>
      </c>
      <c r="J46" s="6"/>
      <c r="K46" s="30">
        <f t="shared" si="5"/>
        <v>0</v>
      </c>
      <c r="L46" s="29"/>
      <c r="N46" s="29"/>
      <c r="O46" s="29"/>
      <c r="P46" s="29"/>
    </row>
    <row r="47" spans="1:16" x14ac:dyDescent="0.3">
      <c r="A47" s="5">
        <v>4533</v>
      </c>
      <c r="B47" s="12">
        <v>813</v>
      </c>
      <c r="C47" s="57" t="s">
        <v>172</v>
      </c>
      <c r="D47" s="6">
        <v>0</v>
      </c>
      <c r="E47" s="6">
        <v>0</v>
      </c>
      <c r="G47" s="7">
        <f t="shared" si="4"/>
        <v>0</v>
      </c>
      <c r="H47" s="112"/>
      <c r="I47" s="30">
        <v>0</v>
      </c>
      <c r="J47" s="6"/>
      <c r="K47" s="30">
        <f t="shared" si="5"/>
        <v>0</v>
      </c>
      <c r="L47" s="29"/>
      <c r="N47" s="29"/>
      <c r="O47" s="29"/>
      <c r="P47" s="29"/>
    </row>
    <row r="48" spans="1:16" x14ac:dyDescent="0.3">
      <c r="A48" s="5">
        <v>4540</v>
      </c>
      <c r="B48" s="12">
        <v>814</v>
      </c>
      <c r="C48" s="57" t="s">
        <v>237</v>
      </c>
      <c r="D48" s="6">
        <v>0</v>
      </c>
      <c r="E48" s="6">
        <v>0</v>
      </c>
      <c r="G48" s="7">
        <f t="shared" si="4"/>
        <v>0</v>
      </c>
      <c r="H48" s="112"/>
      <c r="I48" s="30">
        <v>0</v>
      </c>
      <c r="J48" s="6"/>
      <c r="K48" s="30">
        <f t="shared" si="5"/>
        <v>0</v>
      </c>
      <c r="L48" s="29"/>
      <c r="N48" s="29"/>
      <c r="O48" s="29"/>
      <c r="P48" s="29"/>
    </row>
    <row r="49" spans="1:16" x14ac:dyDescent="0.3">
      <c r="A49" s="5">
        <v>4440</v>
      </c>
      <c r="B49" s="12">
        <v>815</v>
      </c>
      <c r="C49" s="57" t="s">
        <v>238</v>
      </c>
      <c r="D49" s="6">
        <v>0</v>
      </c>
      <c r="E49" s="6">
        <v>0</v>
      </c>
      <c r="G49" s="7">
        <f t="shared" si="4"/>
        <v>0</v>
      </c>
      <c r="H49" s="112"/>
      <c r="I49" s="30">
        <v>0</v>
      </c>
      <c r="J49" s="6"/>
      <c r="K49" s="30">
        <f t="shared" si="5"/>
        <v>0</v>
      </c>
      <c r="L49" s="29"/>
      <c r="N49" s="29"/>
      <c r="O49" s="29"/>
      <c r="P49" s="29"/>
    </row>
    <row r="50" spans="1:16" x14ac:dyDescent="0.3">
      <c r="A50" s="5">
        <v>4530</v>
      </c>
      <c r="B50" s="12">
        <v>816</v>
      </c>
      <c r="C50" s="57" t="s">
        <v>156</v>
      </c>
      <c r="D50" s="6">
        <v>0</v>
      </c>
      <c r="E50" s="6">
        <v>0</v>
      </c>
      <c r="G50" s="7">
        <f t="shared" si="4"/>
        <v>0</v>
      </c>
      <c r="H50" s="112"/>
      <c r="I50" s="30">
        <v>0</v>
      </c>
      <c r="J50" s="6"/>
      <c r="K50" s="30">
        <f t="shared" si="5"/>
        <v>0</v>
      </c>
      <c r="L50" s="29"/>
      <c r="N50" s="29"/>
      <c r="O50" s="29"/>
      <c r="P50" s="29"/>
    </row>
    <row r="51" spans="1:16" x14ac:dyDescent="0.3">
      <c r="A51" s="5">
        <v>4700</v>
      </c>
      <c r="B51" s="12">
        <v>820</v>
      </c>
      <c r="C51" s="57" t="s">
        <v>239</v>
      </c>
      <c r="D51" s="6">
        <v>0</v>
      </c>
      <c r="E51" s="6">
        <v>0</v>
      </c>
      <c r="G51" s="7">
        <f t="shared" si="4"/>
        <v>0</v>
      </c>
      <c r="H51" s="112"/>
      <c r="I51" s="30">
        <v>0</v>
      </c>
      <c r="J51" s="6"/>
      <c r="K51" s="30">
        <f>G51-I51</f>
        <v>0</v>
      </c>
      <c r="L51" s="29"/>
      <c r="N51" s="29"/>
      <c r="O51" s="29"/>
      <c r="P51" s="29"/>
    </row>
    <row r="52" spans="1:16" x14ac:dyDescent="0.3">
      <c r="A52" s="5">
        <v>4531</v>
      </c>
      <c r="B52" s="12">
        <v>821</v>
      </c>
      <c r="C52" s="57" t="s">
        <v>240</v>
      </c>
      <c r="D52" s="6">
        <v>0</v>
      </c>
      <c r="E52" s="6">
        <v>0</v>
      </c>
      <c r="G52" s="7">
        <f t="shared" si="4"/>
        <v>0</v>
      </c>
      <c r="H52" s="112"/>
      <c r="I52" s="30">
        <v>0</v>
      </c>
      <c r="J52" s="6"/>
      <c r="K52" s="30">
        <f t="shared" ref="K52:K57" si="6">G52-I52</f>
        <v>0</v>
      </c>
      <c r="L52" s="29"/>
      <c r="N52" s="29"/>
      <c r="O52" s="29"/>
      <c r="P52" s="29"/>
    </row>
    <row r="53" spans="1:16" x14ac:dyDescent="0.3">
      <c r="A53" s="5">
        <v>4532</v>
      </c>
      <c r="B53" s="12">
        <v>822</v>
      </c>
      <c r="C53" s="57" t="s">
        <v>168</v>
      </c>
      <c r="D53" s="6">
        <v>0</v>
      </c>
      <c r="E53" s="6">
        <v>0</v>
      </c>
      <c r="G53" s="7">
        <f t="shared" si="4"/>
        <v>0</v>
      </c>
      <c r="H53" s="112"/>
      <c r="I53" s="30">
        <v>0</v>
      </c>
      <c r="J53" s="6"/>
      <c r="K53" s="30">
        <f t="shared" si="6"/>
        <v>0</v>
      </c>
      <c r="L53" s="29"/>
      <c r="N53" s="29"/>
      <c r="O53" s="29"/>
      <c r="P53" s="29"/>
    </row>
    <row r="54" spans="1:16" x14ac:dyDescent="0.3">
      <c r="A54" s="5">
        <v>4534</v>
      </c>
      <c r="B54" s="12">
        <v>823</v>
      </c>
      <c r="C54" s="57" t="s">
        <v>241</v>
      </c>
      <c r="D54" s="6">
        <v>0</v>
      </c>
      <c r="E54" s="6">
        <v>0</v>
      </c>
      <c r="G54" s="7">
        <f t="shared" si="4"/>
        <v>0</v>
      </c>
      <c r="H54" s="112"/>
      <c r="I54" s="30">
        <v>0</v>
      </c>
      <c r="J54" s="6"/>
      <c r="K54" s="30">
        <f t="shared" si="6"/>
        <v>0</v>
      </c>
      <c r="L54" s="29"/>
      <c r="N54" s="29"/>
      <c r="O54" s="29"/>
      <c r="P54" s="29"/>
    </row>
    <row r="55" spans="1:16" x14ac:dyDescent="0.3">
      <c r="A55" s="5">
        <v>4535</v>
      </c>
      <c r="B55" s="12">
        <v>824</v>
      </c>
      <c r="C55" s="57" t="s">
        <v>242</v>
      </c>
      <c r="D55" s="6">
        <v>0</v>
      </c>
      <c r="E55" s="6">
        <v>0</v>
      </c>
      <c r="G55" s="7">
        <f t="shared" si="4"/>
        <v>0</v>
      </c>
      <c r="H55" s="112"/>
      <c r="I55" s="30">
        <v>0</v>
      </c>
      <c r="J55" s="6"/>
      <c r="K55" s="30">
        <f t="shared" si="6"/>
        <v>0</v>
      </c>
      <c r="L55" s="29"/>
      <c r="N55" s="29"/>
      <c r="O55" s="29"/>
      <c r="P55" s="29"/>
    </row>
    <row r="56" spans="1:16" x14ac:dyDescent="0.3">
      <c r="A56" s="5" t="s">
        <v>114</v>
      </c>
      <c r="B56" s="12">
        <v>825</v>
      </c>
      <c r="C56" s="57" t="s">
        <v>143</v>
      </c>
      <c r="D56" s="6">
        <v>0</v>
      </c>
      <c r="E56" s="6">
        <v>0</v>
      </c>
      <c r="G56" s="7">
        <f t="shared" si="4"/>
        <v>0</v>
      </c>
      <c r="H56" s="112"/>
      <c r="I56" s="30">
        <v>0</v>
      </c>
      <c r="J56" s="6"/>
      <c r="K56" s="30">
        <f t="shared" si="6"/>
        <v>0</v>
      </c>
      <c r="L56" s="29"/>
      <c r="N56" s="29"/>
      <c r="O56" s="29"/>
      <c r="P56" s="29"/>
    </row>
    <row r="57" spans="1:16" x14ac:dyDescent="0.3">
      <c r="A57" s="5">
        <v>4536</v>
      </c>
      <c r="B57" s="12">
        <v>826</v>
      </c>
      <c r="C57" s="57" t="s">
        <v>243</v>
      </c>
      <c r="D57" s="6">
        <v>0</v>
      </c>
      <c r="E57" s="6">
        <v>0</v>
      </c>
      <c r="G57" s="7">
        <f t="shared" si="4"/>
        <v>0</v>
      </c>
      <c r="H57" s="112"/>
      <c r="I57" s="30">
        <v>0</v>
      </c>
      <c r="J57" s="6"/>
      <c r="K57" s="30">
        <f t="shared" si="6"/>
        <v>0</v>
      </c>
      <c r="L57" s="29"/>
      <c r="N57" s="29"/>
      <c r="O57" s="29"/>
      <c r="P57" s="29"/>
    </row>
    <row r="58" spans="1:16" ht="28" x14ac:dyDescent="0.3">
      <c r="A58" s="93">
        <v>4537</v>
      </c>
      <c r="B58" s="96">
        <v>827</v>
      </c>
      <c r="C58" s="57" t="s">
        <v>244</v>
      </c>
      <c r="D58" s="6">
        <v>0</v>
      </c>
      <c r="E58" s="6">
        <v>0</v>
      </c>
      <c r="G58" s="7">
        <f t="shared" si="4"/>
        <v>0</v>
      </c>
      <c r="H58" s="114"/>
      <c r="I58" s="30">
        <v>0</v>
      </c>
      <c r="J58" s="7"/>
      <c r="K58" s="30">
        <f t="shared" si="5"/>
        <v>0</v>
      </c>
      <c r="L58" s="29"/>
      <c r="N58" s="29"/>
      <c r="O58" s="29"/>
      <c r="P58" s="29"/>
    </row>
    <row r="59" spans="1:16" ht="14.5" thickBot="1" x14ac:dyDescent="0.35">
      <c r="A59" s="37" t="s">
        <v>82</v>
      </c>
      <c r="B59" s="12">
        <v>830</v>
      </c>
      <c r="C59" s="34" t="s">
        <v>245</v>
      </c>
      <c r="D59" s="52">
        <f>SUM(D33:D58)</f>
        <v>20000</v>
      </c>
      <c r="E59" s="52">
        <f>SUM(E33:E58)</f>
        <v>0</v>
      </c>
      <c r="F59" s="11">
        <v>16</v>
      </c>
      <c r="G59" s="52">
        <f>SUM(G33:G58)</f>
        <v>20000</v>
      </c>
      <c r="H59" s="118">
        <v>17</v>
      </c>
      <c r="I59" s="52">
        <f>SUM(I33:I58)</f>
        <v>20000</v>
      </c>
      <c r="J59" s="95"/>
      <c r="K59" s="54">
        <f>G59-I59</f>
        <v>0</v>
      </c>
      <c r="L59" s="29"/>
      <c r="N59" s="29"/>
      <c r="O59" s="29"/>
      <c r="P59" s="29"/>
    </row>
    <row r="60" spans="1:16" ht="15" thickTop="1" thickBot="1" x14ac:dyDescent="0.35">
      <c r="A60" s="37" t="s">
        <v>45</v>
      </c>
      <c r="B60" s="12">
        <v>840</v>
      </c>
      <c r="C60" s="87" t="s">
        <v>246</v>
      </c>
      <c r="D60" s="38">
        <f>D12+D21+D31+D59</f>
        <v>942000</v>
      </c>
      <c r="E60" s="38">
        <f>E12+E21+E31+E59</f>
        <v>0</v>
      </c>
      <c r="F60" s="11">
        <v>1</v>
      </c>
      <c r="G60" s="38">
        <f>G12+G21+G31+G59</f>
        <v>942000</v>
      </c>
      <c r="H60" s="11">
        <v>2</v>
      </c>
      <c r="I60" s="38">
        <f>I12+I21+I31+I59</f>
        <v>942000</v>
      </c>
      <c r="J60" s="11">
        <v>3</v>
      </c>
      <c r="K60" s="38">
        <f>K12+K21+K31+K59</f>
        <v>0</v>
      </c>
      <c r="L60" s="29"/>
      <c r="N60" s="29"/>
      <c r="O60" s="29"/>
      <c r="P60" s="29"/>
    </row>
    <row r="61" spans="1:16" ht="14.5" thickTop="1" x14ac:dyDescent="0.3">
      <c r="A61" s="5" t="s">
        <v>93</v>
      </c>
      <c r="C61" s="5"/>
      <c r="D61" s="5"/>
      <c r="E61" s="5"/>
      <c r="G61" s="17"/>
      <c r="I61" s="29"/>
      <c r="K61" s="29"/>
      <c r="L61" s="29"/>
      <c r="N61" s="29"/>
      <c r="O61" s="29"/>
      <c r="P61" s="29"/>
    </row>
    <row r="62" spans="1:16" hidden="1" x14ac:dyDescent="0.3">
      <c r="A62" s="5"/>
      <c r="C62" s="5"/>
      <c r="D62" s="5"/>
      <c r="E62" s="5"/>
      <c r="G62" s="17"/>
      <c r="I62" s="29"/>
      <c r="K62" s="29"/>
      <c r="L62" s="29"/>
      <c r="N62" s="29"/>
      <c r="O62" s="29"/>
      <c r="P62" s="29"/>
    </row>
    <row r="63" spans="1:16" hidden="1" x14ac:dyDescent="0.3">
      <c r="A63" s="5"/>
      <c r="C63" s="5"/>
      <c r="D63" s="5"/>
      <c r="E63" s="5"/>
      <c r="G63" s="17"/>
      <c r="I63" s="29"/>
      <c r="K63" s="29"/>
      <c r="L63" s="29"/>
      <c r="N63" s="29"/>
      <c r="O63" s="29"/>
      <c r="P63" s="29"/>
    </row>
    <row r="64" spans="1:16" hidden="1" x14ac:dyDescent="0.3">
      <c r="A64" s="5"/>
      <c r="C64" s="5"/>
      <c r="D64" s="5"/>
      <c r="E64" s="5"/>
      <c r="G64" s="17"/>
      <c r="I64" s="29"/>
      <c r="K64" s="29"/>
      <c r="L64" s="29"/>
      <c r="N64" s="29"/>
      <c r="O64" s="29"/>
      <c r="P64" s="29"/>
    </row>
    <row r="65" spans="1:16" hidden="1" x14ac:dyDescent="0.3">
      <c r="A65" s="5"/>
      <c r="C65" s="5"/>
      <c r="D65" s="5"/>
      <c r="E65" s="5"/>
      <c r="G65" s="17"/>
      <c r="I65" s="29"/>
      <c r="K65" s="29"/>
      <c r="L65" s="29"/>
      <c r="N65" s="29"/>
      <c r="O65" s="29"/>
      <c r="P65" s="29"/>
    </row>
    <row r="66" spans="1:16" hidden="1" x14ac:dyDescent="0.3">
      <c r="A66" s="5"/>
      <c r="C66" s="5"/>
      <c r="D66" s="5"/>
      <c r="E66" s="5"/>
      <c r="G66" s="17"/>
      <c r="I66" s="29"/>
      <c r="K66" s="29"/>
      <c r="L66" s="29"/>
      <c r="N66" s="29"/>
      <c r="O66" s="29"/>
      <c r="P66" s="29"/>
    </row>
    <row r="67" spans="1:16" hidden="1" x14ac:dyDescent="0.3">
      <c r="A67" s="5"/>
      <c r="C67" s="5"/>
      <c r="D67" s="5"/>
      <c r="E67" s="5"/>
      <c r="G67" s="17"/>
      <c r="I67" s="29"/>
      <c r="K67" s="29"/>
      <c r="L67" s="29"/>
      <c r="N67" s="29"/>
      <c r="O67" s="29"/>
      <c r="P67" s="29"/>
    </row>
    <row r="68" spans="1:16" hidden="1" x14ac:dyDescent="0.3">
      <c r="A68" s="5"/>
      <c r="C68" s="5"/>
      <c r="D68" s="5"/>
      <c r="E68" s="5"/>
      <c r="G68" s="17"/>
      <c r="I68" s="29"/>
      <c r="K68" s="29"/>
      <c r="L68" s="29"/>
      <c r="N68" s="29"/>
      <c r="O68" s="29"/>
      <c r="P68" s="29"/>
    </row>
    <row r="69" spans="1:16" hidden="1" x14ac:dyDescent="0.3">
      <c r="A69" s="5"/>
      <c r="C69" s="5"/>
      <c r="D69" s="5"/>
      <c r="E69" s="5"/>
      <c r="G69" s="17"/>
      <c r="I69" s="29"/>
      <c r="K69" s="29"/>
      <c r="L69" s="29"/>
      <c r="N69" s="29"/>
      <c r="O69" s="29"/>
      <c r="P69" s="29"/>
    </row>
    <row r="70" spans="1:16" hidden="1" x14ac:dyDescent="0.3">
      <c r="A70" s="5"/>
      <c r="C70" s="5"/>
      <c r="D70" s="5"/>
      <c r="E70" s="5"/>
      <c r="G70" s="17"/>
      <c r="I70" s="29"/>
      <c r="K70" s="29"/>
      <c r="L70" s="29"/>
      <c r="N70" s="29"/>
      <c r="O70" s="29"/>
      <c r="P70" s="29"/>
    </row>
    <row r="71" spans="1:16" hidden="1" x14ac:dyDescent="0.3">
      <c r="A71" s="5"/>
      <c r="C71" s="5"/>
      <c r="D71" s="5"/>
      <c r="E71" s="5"/>
      <c r="G71" s="17"/>
      <c r="I71" s="29"/>
      <c r="K71" s="29"/>
      <c r="L71" s="29"/>
      <c r="N71" s="29"/>
      <c r="O71" s="29"/>
      <c r="P71" s="29"/>
    </row>
    <row r="72" spans="1:16" hidden="1" x14ac:dyDescent="0.3">
      <c r="A72" s="5"/>
      <c r="C72" s="5"/>
      <c r="D72" s="5"/>
      <c r="E72" s="5"/>
      <c r="G72" s="17"/>
      <c r="I72" s="29"/>
      <c r="K72" s="29"/>
      <c r="L72" s="29"/>
      <c r="N72" s="29"/>
      <c r="O72" s="29"/>
      <c r="P72" s="29"/>
    </row>
    <row r="73" spans="1:16" hidden="1" x14ac:dyDescent="0.3">
      <c r="A73" s="5"/>
      <c r="C73" s="5"/>
      <c r="D73" s="5"/>
      <c r="E73" s="5"/>
      <c r="L73" s="29"/>
      <c r="N73" s="29"/>
      <c r="O73" s="29"/>
      <c r="P73" s="29"/>
    </row>
    <row r="74" spans="1:16" hidden="1" x14ac:dyDescent="0.3">
      <c r="A74" s="5"/>
      <c r="C74" s="5"/>
      <c r="D74" s="5"/>
      <c r="E74" s="5"/>
      <c r="L74" s="29"/>
      <c r="N74" s="29"/>
      <c r="O74" s="29"/>
      <c r="P74" s="29"/>
    </row>
    <row r="75" spans="1:16" hidden="1" x14ac:dyDescent="0.3">
      <c r="A75" s="5"/>
      <c r="C75" s="5"/>
      <c r="D75" s="5"/>
      <c r="E75" s="5"/>
      <c r="L75" s="29"/>
      <c r="N75" s="29"/>
      <c r="O75" s="29"/>
      <c r="P75" s="29"/>
    </row>
    <row r="76" spans="1:16" hidden="1" x14ac:dyDescent="0.3">
      <c r="A76" s="5"/>
      <c r="C76" s="5"/>
      <c r="D76" s="5"/>
      <c r="E76" s="5"/>
      <c r="L76" s="29"/>
      <c r="N76" s="29"/>
      <c r="O76" s="29"/>
      <c r="P76" s="29"/>
    </row>
    <row r="77" spans="1:16" hidden="1" x14ac:dyDescent="0.3">
      <c r="A77" s="5"/>
      <c r="C77" s="5"/>
      <c r="D77" s="5"/>
      <c r="E77" s="5"/>
      <c r="L77" s="29"/>
      <c r="N77" s="29"/>
      <c r="O77" s="29"/>
      <c r="P77" s="29"/>
    </row>
    <row r="78" spans="1:16" hidden="1" x14ac:dyDescent="0.3">
      <c r="A78" s="5"/>
      <c r="C78" s="5"/>
      <c r="D78" s="5"/>
      <c r="E78" s="5"/>
      <c r="L78" s="29"/>
      <c r="N78" s="29"/>
      <c r="O78" s="29"/>
      <c r="P78" s="29"/>
    </row>
    <row r="79" spans="1:16" hidden="1" x14ac:dyDescent="0.3">
      <c r="A79" s="5"/>
      <c r="C79" s="5"/>
      <c r="D79" s="5"/>
      <c r="E79" s="5"/>
      <c r="G79" s="17"/>
      <c r="I79" s="29"/>
      <c r="K79" s="29"/>
      <c r="L79" s="29"/>
      <c r="N79" s="29"/>
      <c r="O79" s="29"/>
      <c r="P79" s="29"/>
    </row>
    <row r="80" spans="1:16" hidden="1" x14ac:dyDescent="0.3">
      <c r="A80" s="5"/>
      <c r="C80" s="5"/>
      <c r="D80" s="5"/>
      <c r="E80" s="5"/>
      <c r="G80" s="17"/>
      <c r="I80" s="29"/>
      <c r="K80" s="29"/>
      <c r="L80" s="29"/>
      <c r="N80" s="29"/>
      <c r="O80" s="29"/>
      <c r="P80" s="29"/>
    </row>
    <row r="81" spans="1:16" hidden="1" x14ac:dyDescent="0.3">
      <c r="A81" s="5"/>
      <c r="C81" s="5"/>
      <c r="D81" s="5"/>
      <c r="E81" s="5"/>
      <c r="G81" s="17"/>
      <c r="I81" s="29"/>
      <c r="K81" s="29"/>
      <c r="L81" s="29"/>
      <c r="N81" s="29"/>
      <c r="O81" s="29"/>
      <c r="P81" s="29"/>
    </row>
    <row r="82" spans="1:16" hidden="1" x14ac:dyDescent="0.3">
      <c r="A82" s="5"/>
      <c r="C82" s="5"/>
      <c r="D82" s="5"/>
      <c r="E82" s="5"/>
      <c r="G82" s="17"/>
      <c r="I82" s="29"/>
      <c r="K82" s="29"/>
      <c r="L82" s="29"/>
      <c r="N82" s="29"/>
      <c r="O82" s="29"/>
      <c r="P82" s="29"/>
    </row>
    <row r="83" spans="1:16" hidden="1" x14ac:dyDescent="0.3">
      <c r="A83" s="5"/>
      <c r="C83" s="5"/>
      <c r="D83" s="5"/>
      <c r="E83" s="5"/>
      <c r="G83" s="17"/>
      <c r="I83" s="29"/>
      <c r="K83" s="29"/>
      <c r="L83" s="29"/>
      <c r="N83" s="29"/>
      <c r="O83" s="29"/>
      <c r="P83" s="29"/>
    </row>
    <row r="84" spans="1:16" hidden="1" x14ac:dyDescent="0.3">
      <c r="A84" s="5"/>
      <c r="C84" s="5"/>
      <c r="D84" s="5"/>
      <c r="E84" s="5"/>
      <c r="G84" s="17"/>
      <c r="I84" s="29"/>
      <c r="K84" s="29"/>
      <c r="L84" s="29"/>
      <c r="N84" s="29"/>
      <c r="O84" s="29"/>
      <c r="P84" s="29"/>
    </row>
    <row r="85" spans="1:16" hidden="1" x14ac:dyDescent="0.3">
      <c r="A85" s="5"/>
      <c r="C85" s="5"/>
      <c r="D85" s="5"/>
      <c r="E85" s="5"/>
      <c r="G85" s="17"/>
      <c r="I85" s="29"/>
      <c r="K85" s="29"/>
      <c r="L85" s="29"/>
      <c r="N85" s="29"/>
      <c r="O85" s="29"/>
      <c r="P85" s="29"/>
    </row>
    <row r="86" spans="1:16" hidden="1" x14ac:dyDescent="0.3">
      <c r="A86" s="5"/>
      <c r="C86" s="5"/>
      <c r="D86" s="5"/>
      <c r="E86" s="5"/>
      <c r="G86" s="17"/>
      <c r="I86" s="29"/>
      <c r="K86" s="29"/>
      <c r="L86" s="29"/>
      <c r="N86" s="29"/>
      <c r="O86" s="29"/>
      <c r="P86" s="29"/>
    </row>
    <row r="87" spans="1:16" hidden="1" x14ac:dyDescent="0.3">
      <c r="A87" s="5"/>
      <c r="C87" s="5"/>
      <c r="D87" s="5"/>
      <c r="E87" s="5"/>
      <c r="G87" s="17"/>
      <c r="I87" s="29"/>
      <c r="K87" s="29"/>
      <c r="L87" s="29"/>
      <c r="N87" s="29"/>
      <c r="O87" s="29"/>
      <c r="P87" s="29"/>
    </row>
    <row r="88" spans="1:16" hidden="1" x14ac:dyDescent="0.3">
      <c r="A88" s="5"/>
      <c r="C88" s="5"/>
      <c r="D88" s="5"/>
      <c r="E88" s="5"/>
      <c r="G88" s="17"/>
      <c r="I88" s="29"/>
      <c r="K88" s="29"/>
      <c r="L88" s="29"/>
      <c r="N88" s="29"/>
      <c r="O88" s="29"/>
      <c r="P88" s="29"/>
    </row>
    <row r="89" spans="1:16" hidden="1" x14ac:dyDescent="0.3">
      <c r="A89" s="5"/>
      <c r="C89" s="5"/>
      <c r="D89" s="5"/>
      <c r="E89" s="5"/>
      <c r="G89" s="17"/>
      <c r="I89" s="29"/>
      <c r="K89" s="29"/>
    </row>
    <row r="90" spans="1:16" hidden="1" x14ac:dyDescent="0.3">
      <c r="A90" s="5"/>
      <c r="C90" s="5"/>
      <c r="D90" s="5"/>
      <c r="E90" s="5"/>
      <c r="G90" s="17"/>
      <c r="I90" s="29"/>
      <c r="K90" s="29"/>
    </row>
    <row r="91" spans="1:16" hidden="1" x14ac:dyDescent="0.3">
      <c r="A91" s="5"/>
      <c r="C91" s="5"/>
      <c r="D91" s="5"/>
      <c r="E91" s="5"/>
      <c r="G91" s="17"/>
      <c r="I91" s="29"/>
      <c r="K91" s="29"/>
    </row>
    <row r="92" spans="1:16" hidden="1" x14ac:dyDescent="0.3">
      <c r="A92" s="5"/>
      <c r="C92" s="5"/>
      <c r="D92" s="5"/>
      <c r="E92" s="5"/>
      <c r="G92" s="17"/>
      <c r="I92" s="29"/>
      <c r="K92" s="29"/>
    </row>
    <row r="93" spans="1:16" hidden="1" x14ac:dyDescent="0.3">
      <c r="A93" s="5"/>
    </row>
    <row r="94" spans="1:16" hidden="1" x14ac:dyDescent="0.3">
      <c r="A94" s="5"/>
    </row>
    <row r="95" spans="1:16" hidden="1" x14ac:dyDescent="0.3">
      <c r="A95" s="5"/>
    </row>
    <row r="96" spans="1:16" hidden="1" x14ac:dyDescent="0.3">
      <c r="A96" s="5"/>
    </row>
    <row r="97" spans="1:1" hidden="1" x14ac:dyDescent="0.3">
      <c r="A97" s="5"/>
    </row>
    <row r="98" spans="1:1" hidden="1" x14ac:dyDescent="0.3">
      <c r="A98" s="5"/>
    </row>
    <row r="99" spans="1:1" hidden="1" x14ac:dyDescent="0.3">
      <c r="A99" s="5"/>
    </row>
    <row r="100" spans="1:1" hidden="1" x14ac:dyDescent="0.3">
      <c r="A100" s="5"/>
    </row>
    <row r="101" spans="1:1" hidden="1" x14ac:dyDescent="0.3">
      <c r="A101" s="5"/>
    </row>
    <row r="102" spans="1:1" hidden="1" x14ac:dyDescent="0.3">
      <c r="A102" s="5"/>
    </row>
    <row r="103" spans="1:1" hidden="1" x14ac:dyDescent="0.3">
      <c r="A103" s="5"/>
    </row>
    <row r="104" spans="1:1" hidden="1" x14ac:dyDescent="0.3">
      <c r="A104" s="5"/>
    </row>
    <row r="105" spans="1:1" hidden="1" x14ac:dyDescent="0.3">
      <c r="A105" s="5"/>
    </row>
    <row r="106" spans="1:1" hidden="1" x14ac:dyDescent="0.3">
      <c r="A106" s="5"/>
    </row>
    <row r="107" spans="1:1" hidden="1" x14ac:dyDescent="0.3">
      <c r="A107" s="5"/>
    </row>
    <row r="108" spans="1:1" hidden="1" x14ac:dyDescent="0.3">
      <c r="A108" s="5"/>
    </row>
    <row r="109" spans="1:1" hidden="1" x14ac:dyDescent="0.3">
      <c r="A109" s="5"/>
    </row>
    <row r="110" spans="1:1" hidden="1" x14ac:dyDescent="0.3">
      <c r="A110" s="5"/>
    </row>
    <row r="111" spans="1:1" hidden="1" x14ac:dyDescent="0.3">
      <c r="A111" s="5"/>
    </row>
    <row r="112" spans="1:1" hidden="1" x14ac:dyDescent="0.3">
      <c r="A112" s="5"/>
    </row>
    <row r="113" spans="1:1" hidden="1" x14ac:dyDescent="0.3">
      <c r="A113" s="5"/>
    </row>
    <row r="114" spans="1:1" hidden="1" x14ac:dyDescent="0.3">
      <c r="A114" s="5"/>
    </row>
    <row r="115" spans="1:1" hidden="1" x14ac:dyDescent="0.3">
      <c r="A115" s="5"/>
    </row>
    <row r="116" spans="1:1" hidden="1" x14ac:dyDescent="0.3">
      <c r="A116" s="5"/>
    </row>
    <row r="117" spans="1:1" hidden="1" x14ac:dyDescent="0.3">
      <c r="A117" s="5"/>
    </row>
    <row r="118" spans="1:1" hidden="1" x14ac:dyDescent="0.3">
      <c r="A118" s="5"/>
    </row>
    <row r="119" spans="1:1" hidden="1" x14ac:dyDescent="0.3">
      <c r="A119" s="5"/>
    </row>
    <row r="120" spans="1:1" hidden="1" x14ac:dyDescent="0.3">
      <c r="A120" s="5"/>
    </row>
    <row r="121" spans="1:1" hidden="1" x14ac:dyDescent="0.3">
      <c r="A121" s="5"/>
    </row>
    <row r="122" spans="1:1" hidden="1" x14ac:dyDescent="0.3">
      <c r="A122" s="5"/>
    </row>
    <row r="123" spans="1:1" hidden="1" x14ac:dyDescent="0.3">
      <c r="A123" s="5"/>
    </row>
    <row r="124" spans="1:1" hidden="1" x14ac:dyDescent="0.3">
      <c r="A124" s="5"/>
    </row>
    <row r="125" spans="1:1" hidden="1" x14ac:dyDescent="0.3">
      <c r="A125" s="5"/>
    </row>
    <row r="126" spans="1:1" hidden="1" x14ac:dyDescent="0.3">
      <c r="A126" s="5"/>
    </row>
    <row r="127" spans="1:1" hidden="1" x14ac:dyDescent="0.3">
      <c r="A127" s="5"/>
    </row>
    <row r="128" spans="1:1" hidden="1" x14ac:dyDescent="0.3">
      <c r="A128" s="5"/>
    </row>
    <row r="129" spans="1:1" hidden="1" x14ac:dyDescent="0.3">
      <c r="A129" s="5"/>
    </row>
    <row r="130" spans="1:1" hidden="1" x14ac:dyDescent="0.3">
      <c r="A130" s="5"/>
    </row>
    <row r="131" spans="1:1" hidden="1" x14ac:dyDescent="0.3">
      <c r="A131" s="5"/>
    </row>
    <row r="132" spans="1:1" hidden="1" x14ac:dyDescent="0.3">
      <c r="A132" s="5"/>
    </row>
    <row r="133" spans="1:1" hidden="1" x14ac:dyDescent="0.3">
      <c r="A133" s="5"/>
    </row>
    <row r="134" spans="1:1" hidden="1" x14ac:dyDescent="0.3">
      <c r="A134" s="5"/>
    </row>
    <row r="135" spans="1:1" hidden="1" x14ac:dyDescent="0.3">
      <c r="A135" s="5"/>
    </row>
    <row r="136" spans="1:1" hidden="1" x14ac:dyDescent="0.3">
      <c r="A136" s="5"/>
    </row>
    <row r="137" spans="1:1" hidden="1" x14ac:dyDescent="0.3">
      <c r="A137" s="5"/>
    </row>
    <row r="138" spans="1:1" hidden="1" x14ac:dyDescent="0.3">
      <c r="A138" s="5"/>
    </row>
    <row r="139" spans="1:1" hidden="1" x14ac:dyDescent="0.3">
      <c r="A139" s="5"/>
    </row>
    <row r="140" spans="1:1" hidden="1" x14ac:dyDescent="0.3">
      <c r="A140" s="5"/>
    </row>
    <row r="141" spans="1:1" hidden="1" x14ac:dyDescent="0.3">
      <c r="A141" s="5"/>
    </row>
    <row r="142" spans="1:1" hidden="1" x14ac:dyDescent="0.3">
      <c r="A142" s="5"/>
    </row>
    <row r="143" spans="1:1" hidden="1" x14ac:dyDescent="0.3">
      <c r="A143" s="5"/>
    </row>
    <row r="144" spans="1:1" hidden="1" x14ac:dyDescent="0.3">
      <c r="A144" s="5"/>
    </row>
    <row r="145" spans="1:1" hidden="1" x14ac:dyDescent="0.3">
      <c r="A145" s="5"/>
    </row>
    <row r="146" spans="1:1" hidden="1" x14ac:dyDescent="0.3">
      <c r="A146" s="5"/>
    </row>
    <row r="147" spans="1:1" hidden="1" x14ac:dyDescent="0.3">
      <c r="A147" s="5"/>
    </row>
    <row r="148" spans="1:1" hidden="1" x14ac:dyDescent="0.3">
      <c r="A148" s="5"/>
    </row>
    <row r="149" spans="1:1" hidden="1" x14ac:dyDescent="0.3">
      <c r="A149" s="5"/>
    </row>
    <row r="150" spans="1:1" hidden="1" x14ac:dyDescent="0.3">
      <c r="A150" s="5"/>
    </row>
    <row r="151" spans="1:1" hidden="1" x14ac:dyDescent="0.3">
      <c r="A151" s="5"/>
    </row>
    <row r="152" spans="1:1" hidden="1" x14ac:dyDescent="0.3">
      <c r="A152" s="5"/>
    </row>
    <row r="153" spans="1:1" hidden="1" x14ac:dyDescent="0.3">
      <c r="A153" s="5"/>
    </row>
    <row r="154" spans="1:1" hidden="1" x14ac:dyDescent="0.3">
      <c r="A154" s="5"/>
    </row>
    <row r="155" spans="1:1" hidden="1" x14ac:dyDescent="0.3">
      <c r="A155" s="5"/>
    </row>
    <row r="156" spans="1:1" hidden="1" x14ac:dyDescent="0.3">
      <c r="A156" s="5"/>
    </row>
    <row r="157" spans="1:1" hidden="1" x14ac:dyDescent="0.3">
      <c r="A157" s="5"/>
    </row>
    <row r="158" spans="1:1" hidden="1" x14ac:dyDescent="0.3">
      <c r="A158" s="5"/>
    </row>
    <row r="159" spans="1:1" hidden="1" x14ac:dyDescent="0.3">
      <c r="A159" s="5"/>
    </row>
    <row r="160" spans="1:1" hidden="1" x14ac:dyDescent="0.3">
      <c r="A160" s="5"/>
    </row>
    <row r="161" spans="1:1" hidden="1" x14ac:dyDescent="0.3">
      <c r="A161" s="5"/>
    </row>
    <row r="162" spans="1:1" hidden="1" x14ac:dyDescent="0.3">
      <c r="A162" s="5"/>
    </row>
    <row r="163" spans="1:1" hidden="1" x14ac:dyDescent="0.3">
      <c r="A163" s="5"/>
    </row>
    <row r="164" spans="1:1" hidden="1" x14ac:dyDescent="0.3">
      <c r="A164" s="5"/>
    </row>
    <row r="165" spans="1:1" hidden="1" x14ac:dyDescent="0.3">
      <c r="A165" s="5"/>
    </row>
    <row r="166" spans="1:1" hidden="1" x14ac:dyDescent="0.3">
      <c r="A166" s="5"/>
    </row>
    <row r="167" spans="1:1" hidden="1" x14ac:dyDescent="0.3">
      <c r="A167" s="5"/>
    </row>
    <row r="168" spans="1:1" hidden="1" x14ac:dyDescent="0.3">
      <c r="A168" s="5"/>
    </row>
    <row r="169" spans="1:1" hidden="1" x14ac:dyDescent="0.3">
      <c r="A169" s="5"/>
    </row>
    <row r="170" spans="1:1" hidden="1" x14ac:dyDescent="0.3">
      <c r="A170" s="5"/>
    </row>
    <row r="171" spans="1:1" hidden="1" x14ac:dyDescent="0.3">
      <c r="A171" s="5"/>
    </row>
    <row r="172" spans="1:1" hidden="1" x14ac:dyDescent="0.3">
      <c r="A172" s="5"/>
    </row>
    <row r="173" spans="1:1" hidden="1" x14ac:dyDescent="0.3">
      <c r="A173" s="5"/>
    </row>
    <row r="174" spans="1:1" hidden="1" x14ac:dyDescent="0.3">
      <c r="A174" s="5"/>
    </row>
    <row r="175" spans="1:1" hidden="1" x14ac:dyDescent="0.3">
      <c r="A175" s="5"/>
    </row>
    <row r="176" spans="1:1" hidden="1" x14ac:dyDescent="0.3">
      <c r="A176" s="5"/>
    </row>
  </sheetData>
  <sheetProtection algorithmName="SHA-512" hashValue="/2HN35kteCQqqqOGEza15M7NL63q7QBpFoOpMnNu68xww7l4pkcicZh9U2xoUxdzOfqURqArXP4/J/uf40WxEA==" saltValue="bO9+1za7TruMIcI/OUWLmg==" spinCount="100000" sheet="1" objects="1" scenarios="1"/>
  <mergeCells count="7">
    <mergeCell ref="A1:H1"/>
    <mergeCell ref="A7:K7"/>
    <mergeCell ref="A2:K2"/>
    <mergeCell ref="A3:K3"/>
    <mergeCell ref="A4:K4"/>
    <mergeCell ref="A5:K5"/>
    <mergeCell ref="A6:K6"/>
  </mergeCells>
  <phoneticPr fontId="2" type="noConversion"/>
  <pageMargins left="0.25" right="0.25" top="0.5" bottom="0.5" header="0.25" footer="0.25"/>
  <pageSetup scale="66" fitToHeight="0" orientation="landscape" r:id="rId1"/>
  <headerFooter alignWithMargins="0">
    <oddHeader>&amp;RFund 20 BSR
&amp;A
Month Ending July 31, 2022
Page &amp;P of &amp;N</oddHeader>
  </headerFooter>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O248"/>
  <sheetViews>
    <sheetView zoomScaleNormal="100" workbookViewId="0">
      <selection sqref="A1:H1"/>
    </sheetView>
  </sheetViews>
  <sheetFormatPr defaultColWidth="0" defaultRowHeight="14" zeroHeight="1" x14ac:dyDescent="0.3"/>
  <cols>
    <col min="1" max="1" width="20.54296875" style="1" customWidth="1"/>
    <col min="2" max="2" width="10.54296875" style="12" customWidth="1"/>
    <col min="3" max="3" width="65.81640625" style="2" customWidth="1"/>
    <col min="4" max="5" width="16.7265625" style="1" customWidth="1"/>
    <col min="6" max="6" width="6.7265625" style="1" customWidth="1"/>
    <col min="7" max="7" width="17" style="17" customWidth="1"/>
    <col min="8" max="8" width="6.7265625" style="111" customWidth="1"/>
    <col min="9" max="9" width="15.54296875" style="17" customWidth="1"/>
    <col min="10" max="10" width="6.7265625" style="111" customWidth="1"/>
    <col min="11" max="11" width="17" style="17" customWidth="1"/>
    <col min="12" max="12" width="6.7265625" style="111" customWidth="1"/>
    <col min="13" max="13" width="19.1796875" style="17" customWidth="1"/>
    <col min="14" max="14" width="2.7265625" style="1" hidden="1" customWidth="1"/>
    <col min="15" max="15" width="0" style="1" hidden="1" customWidth="1"/>
    <col min="16" max="16384" width="9.1796875" style="1" hidden="1"/>
  </cols>
  <sheetData>
    <row r="1" spans="1:14" ht="45.75" customHeight="1" x14ac:dyDescent="0.3">
      <c r="A1" s="129" t="s">
        <v>247</v>
      </c>
      <c r="B1" s="129"/>
      <c r="C1" s="129"/>
      <c r="D1" s="129"/>
      <c r="E1" s="129"/>
      <c r="F1" s="129"/>
      <c r="G1" s="129"/>
      <c r="H1" s="129"/>
      <c r="I1" s="69"/>
      <c r="J1" s="69"/>
      <c r="K1" s="69"/>
    </row>
    <row r="2" spans="1:14" x14ac:dyDescent="0.3">
      <c r="A2" s="130" t="s">
        <v>1</v>
      </c>
      <c r="B2" s="130"/>
      <c r="C2" s="130"/>
      <c r="D2" s="130"/>
      <c r="E2" s="130"/>
      <c r="F2" s="130"/>
      <c r="G2" s="130"/>
      <c r="H2" s="130"/>
      <c r="I2" s="130"/>
      <c r="J2" s="130"/>
      <c r="K2" s="130"/>
      <c r="L2" s="130"/>
      <c r="M2" s="130"/>
      <c r="N2" s="3"/>
    </row>
    <row r="3" spans="1:14" x14ac:dyDescent="0.3">
      <c r="A3" s="130" t="s">
        <v>2</v>
      </c>
      <c r="B3" s="130"/>
      <c r="C3" s="130"/>
      <c r="D3" s="130"/>
      <c r="E3" s="130"/>
      <c r="F3" s="130"/>
      <c r="G3" s="130"/>
      <c r="H3" s="130"/>
      <c r="I3" s="130"/>
      <c r="J3" s="130"/>
      <c r="K3" s="130"/>
      <c r="L3" s="130"/>
      <c r="M3" s="130"/>
      <c r="N3" s="3"/>
    </row>
    <row r="4" spans="1:14" x14ac:dyDescent="0.3">
      <c r="A4" s="131" t="s">
        <v>3</v>
      </c>
      <c r="B4" s="131"/>
      <c r="C4" s="131"/>
      <c r="D4" s="131"/>
      <c r="E4" s="131"/>
      <c r="F4" s="131"/>
      <c r="G4" s="131"/>
      <c r="H4" s="131"/>
      <c r="I4" s="131"/>
      <c r="J4" s="131"/>
      <c r="K4" s="131"/>
      <c r="L4" s="131"/>
      <c r="M4" s="131"/>
      <c r="N4" s="3"/>
    </row>
    <row r="5" spans="1:14" x14ac:dyDescent="0.3">
      <c r="A5" s="130" t="s">
        <v>4</v>
      </c>
      <c r="B5" s="130"/>
      <c r="C5" s="130"/>
      <c r="D5" s="130"/>
      <c r="E5" s="130"/>
      <c r="F5" s="130"/>
      <c r="G5" s="130"/>
      <c r="H5" s="130"/>
      <c r="I5" s="130"/>
      <c r="J5" s="130"/>
      <c r="K5" s="130"/>
      <c r="L5" s="130"/>
      <c r="M5" s="130"/>
      <c r="N5" s="3"/>
    </row>
    <row r="6" spans="1:14" x14ac:dyDescent="0.3">
      <c r="A6" s="130" t="s">
        <v>248</v>
      </c>
      <c r="B6" s="130"/>
      <c r="C6" s="130"/>
      <c r="D6" s="130"/>
      <c r="E6" s="130"/>
      <c r="F6" s="130"/>
      <c r="G6" s="130"/>
      <c r="H6" s="130"/>
      <c r="I6" s="130"/>
      <c r="J6" s="130"/>
      <c r="K6" s="130"/>
      <c r="L6" s="130"/>
      <c r="M6" s="130"/>
      <c r="N6" s="3"/>
    </row>
    <row r="7" spans="1:14" ht="27.75" customHeight="1" x14ac:dyDescent="0.3">
      <c r="A7" s="133" t="s">
        <v>98</v>
      </c>
      <c r="B7" s="133"/>
      <c r="C7" s="133"/>
      <c r="D7" s="133"/>
      <c r="E7" s="133"/>
      <c r="F7" s="133"/>
      <c r="G7" s="133"/>
      <c r="H7" s="133"/>
      <c r="I7" s="133"/>
      <c r="J7" s="133"/>
      <c r="K7" s="133"/>
      <c r="L7" s="133"/>
      <c r="M7" s="133"/>
      <c r="N7" s="3"/>
    </row>
    <row r="8" spans="1:14" ht="30" customHeight="1" x14ac:dyDescent="0.3">
      <c r="A8" s="32" t="s">
        <v>249</v>
      </c>
      <c r="B8" s="63"/>
      <c r="C8" s="85"/>
      <c r="D8" s="63"/>
      <c r="E8" s="63"/>
      <c r="F8" s="63"/>
      <c r="G8" s="63"/>
      <c r="H8" s="63"/>
      <c r="I8" s="63"/>
      <c r="J8" s="63"/>
      <c r="K8" s="63"/>
      <c r="L8" s="63"/>
      <c r="M8" s="63"/>
      <c r="N8" s="3"/>
    </row>
    <row r="9" spans="1:14" ht="42" x14ac:dyDescent="0.3">
      <c r="A9" s="66" t="s">
        <v>8</v>
      </c>
      <c r="B9" s="66" t="s">
        <v>250</v>
      </c>
      <c r="C9" s="66" t="s">
        <v>9</v>
      </c>
      <c r="D9" s="31" t="s">
        <v>101</v>
      </c>
      <c r="E9" s="31" t="s">
        <v>102</v>
      </c>
      <c r="F9" s="119" t="s">
        <v>14</v>
      </c>
      <c r="G9" s="64" t="s">
        <v>79</v>
      </c>
      <c r="H9" s="119" t="s">
        <v>16</v>
      </c>
      <c r="I9" s="64" t="s">
        <v>117</v>
      </c>
      <c r="J9" s="119" t="s">
        <v>49</v>
      </c>
      <c r="K9" s="64" t="s">
        <v>81</v>
      </c>
      <c r="L9" s="119" t="s">
        <v>51</v>
      </c>
      <c r="M9" s="66" t="s">
        <v>119</v>
      </c>
      <c r="N9" s="44"/>
    </row>
    <row r="10" spans="1:14" ht="32.25" customHeight="1" x14ac:dyDescent="0.3">
      <c r="A10" s="79" t="s">
        <v>251</v>
      </c>
      <c r="B10" s="65"/>
      <c r="C10" s="86"/>
      <c r="D10" s="5"/>
      <c r="E10" s="5"/>
      <c r="F10" s="119"/>
      <c r="G10" s="65"/>
      <c r="H10" s="114"/>
      <c r="I10" s="65"/>
      <c r="J10" s="114"/>
      <c r="K10" s="65"/>
      <c r="L10" s="114"/>
      <c r="M10" s="65"/>
      <c r="N10" s="44"/>
    </row>
    <row r="11" spans="1:14" x14ac:dyDescent="0.3">
      <c r="A11" s="69" t="s">
        <v>124</v>
      </c>
      <c r="B11" s="70">
        <v>84080</v>
      </c>
      <c r="C11" s="69" t="s">
        <v>252</v>
      </c>
      <c r="D11" s="65">
        <v>0</v>
      </c>
      <c r="E11" s="65">
        <v>0</v>
      </c>
      <c r="F11" s="119"/>
      <c r="G11" s="65">
        <f>D11+E11</f>
        <v>0</v>
      </c>
      <c r="H11" s="114"/>
      <c r="I11" s="65">
        <v>0</v>
      </c>
      <c r="J11" s="114"/>
      <c r="K11" s="65">
        <v>0</v>
      </c>
      <c r="L11" s="114"/>
      <c r="M11" s="65">
        <f>G11-I11-K11</f>
        <v>0</v>
      </c>
      <c r="N11" s="44"/>
    </row>
    <row r="12" spans="1:14" x14ac:dyDescent="0.3">
      <c r="A12" s="69" t="s">
        <v>124</v>
      </c>
      <c r="B12" s="70">
        <v>84100</v>
      </c>
      <c r="C12" s="69" t="s">
        <v>120</v>
      </c>
      <c r="D12" s="65">
        <v>0</v>
      </c>
      <c r="E12" s="65">
        <v>0</v>
      </c>
      <c r="F12" s="119"/>
      <c r="G12" s="65">
        <f t="shared" ref="G12:G14" si="0">D12+E12</f>
        <v>0</v>
      </c>
      <c r="H12" s="114"/>
      <c r="I12" s="65">
        <v>0</v>
      </c>
      <c r="J12" s="114"/>
      <c r="K12" s="65">
        <v>0</v>
      </c>
      <c r="L12" s="114"/>
      <c r="M12" s="65">
        <f t="shared" ref="M12:M14" si="1">G12-I12-K12</f>
        <v>0</v>
      </c>
      <c r="N12" s="44"/>
    </row>
    <row r="13" spans="1:14" x14ac:dyDescent="0.3">
      <c r="A13" s="69" t="s">
        <v>253</v>
      </c>
      <c r="B13" s="70">
        <v>84200</v>
      </c>
      <c r="C13" s="69" t="s">
        <v>75</v>
      </c>
      <c r="D13" s="65">
        <v>0</v>
      </c>
      <c r="E13" s="65">
        <v>0</v>
      </c>
      <c r="F13" s="119"/>
      <c r="G13" s="65">
        <f t="shared" si="0"/>
        <v>0</v>
      </c>
      <c r="H13" s="114"/>
      <c r="I13" s="65">
        <v>0</v>
      </c>
      <c r="J13" s="114"/>
      <c r="K13" s="65">
        <v>0</v>
      </c>
      <c r="L13" s="114"/>
      <c r="M13" s="65">
        <f t="shared" si="1"/>
        <v>0</v>
      </c>
      <c r="N13" s="44"/>
    </row>
    <row r="14" spans="1:14" x14ac:dyDescent="0.3">
      <c r="A14" s="69" t="s">
        <v>254</v>
      </c>
      <c r="B14" s="70">
        <v>84220</v>
      </c>
      <c r="C14" s="69" t="s">
        <v>76</v>
      </c>
      <c r="D14" s="65">
        <v>0</v>
      </c>
      <c r="E14" s="65">
        <v>0</v>
      </c>
      <c r="F14" s="119"/>
      <c r="G14" s="65">
        <f t="shared" si="0"/>
        <v>0</v>
      </c>
      <c r="H14" s="114"/>
      <c r="I14" s="65">
        <v>0</v>
      </c>
      <c r="J14" s="114"/>
      <c r="K14" s="65">
        <v>0</v>
      </c>
      <c r="L14" s="114"/>
      <c r="M14" s="65">
        <f t="shared" si="1"/>
        <v>0</v>
      </c>
      <c r="N14" s="44"/>
    </row>
    <row r="15" spans="1:14" ht="14.5" thickBot="1" x14ac:dyDescent="0.35">
      <c r="A15" s="67" t="s">
        <v>208</v>
      </c>
      <c r="B15" s="68" t="s">
        <v>208</v>
      </c>
      <c r="C15" s="87" t="s">
        <v>255</v>
      </c>
      <c r="D15" s="83">
        <f t="shared" ref="D15:E15" si="2">SUM(D11:D14)</f>
        <v>0</v>
      </c>
      <c r="E15" s="83">
        <f t="shared" si="2"/>
        <v>0</v>
      </c>
      <c r="F15" s="120">
        <v>18</v>
      </c>
      <c r="G15" s="83">
        <f>SUM(G11:G14)</f>
        <v>0</v>
      </c>
      <c r="H15" s="121">
        <v>19</v>
      </c>
      <c r="I15" s="83">
        <f>SUM(I11:I14)</f>
        <v>0</v>
      </c>
      <c r="J15" s="121">
        <v>20</v>
      </c>
      <c r="K15" s="83">
        <f>SUM(K11:K14)</f>
        <v>0</v>
      </c>
      <c r="L15" s="121">
        <v>21</v>
      </c>
      <c r="M15" s="83">
        <f>SUM(M11:M14)</f>
        <v>0</v>
      </c>
      <c r="N15" s="44"/>
    </row>
    <row r="16" spans="1:14" ht="30" customHeight="1" thickTop="1" x14ac:dyDescent="0.3">
      <c r="A16" s="3" t="s">
        <v>256</v>
      </c>
      <c r="B16" s="44"/>
      <c r="F16" s="12"/>
      <c r="G16" s="7"/>
      <c r="H16" s="114"/>
      <c r="I16" s="7"/>
      <c r="J16" s="114"/>
      <c r="K16" s="7"/>
      <c r="L16" s="114"/>
      <c r="M16" s="7"/>
    </row>
    <row r="17" spans="1:15" ht="24.75" customHeight="1" x14ac:dyDescent="0.3">
      <c r="A17" s="3" t="s">
        <v>257</v>
      </c>
      <c r="B17" s="44"/>
      <c r="F17" s="12"/>
      <c r="H17" s="113"/>
      <c r="J17" s="113"/>
      <c r="L17" s="113"/>
    </row>
    <row r="18" spans="1:15" x14ac:dyDescent="0.3">
      <c r="A18" s="3" t="s">
        <v>258</v>
      </c>
      <c r="B18" s="44"/>
      <c r="F18" s="12"/>
      <c r="G18" s="6"/>
      <c r="H18" s="112"/>
      <c r="I18" s="6"/>
      <c r="J18" s="112"/>
      <c r="K18" s="6"/>
      <c r="L18" s="112"/>
      <c r="M18" s="6"/>
    </row>
    <row r="19" spans="1:15" x14ac:dyDescent="0.3">
      <c r="A19" s="55" t="s">
        <v>259</v>
      </c>
      <c r="B19" s="62">
        <v>85000</v>
      </c>
      <c r="C19" s="57" t="s">
        <v>260</v>
      </c>
      <c r="D19" s="43">
        <v>900000</v>
      </c>
      <c r="E19" s="43">
        <v>0</v>
      </c>
      <c r="F19" s="12"/>
      <c r="G19" s="43">
        <f>D19+E19</f>
        <v>900000</v>
      </c>
      <c r="H19" s="124"/>
      <c r="I19" s="43">
        <v>800000</v>
      </c>
      <c r="J19" s="124"/>
      <c r="K19" s="43">
        <v>100000</v>
      </c>
      <c r="L19" s="124"/>
      <c r="M19" s="56">
        <f t="shared" ref="M19:M26" si="3">G19-I19-K19</f>
        <v>0</v>
      </c>
    </row>
    <row r="20" spans="1:15" x14ac:dyDescent="0.3">
      <c r="A20" s="55" t="s">
        <v>261</v>
      </c>
      <c r="B20" s="62">
        <v>85020</v>
      </c>
      <c r="C20" s="57" t="s">
        <v>262</v>
      </c>
      <c r="D20" s="6">
        <v>0</v>
      </c>
      <c r="E20" s="6">
        <v>0</v>
      </c>
      <c r="F20" s="12"/>
      <c r="G20" s="6">
        <f>D20+E20</f>
        <v>0</v>
      </c>
      <c r="H20" s="112"/>
      <c r="I20" s="6">
        <v>0</v>
      </c>
      <c r="J20" s="112"/>
      <c r="K20" s="6">
        <v>0</v>
      </c>
      <c r="L20" s="112"/>
      <c r="M20" s="17">
        <f t="shared" si="3"/>
        <v>0</v>
      </c>
      <c r="N20" s="29"/>
      <c r="O20" s="29"/>
    </row>
    <row r="21" spans="1:15" x14ac:dyDescent="0.3">
      <c r="A21" s="55" t="s">
        <v>263</v>
      </c>
      <c r="B21" s="62">
        <v>85025</v>
      </c>
      <c r="C21" s="57" t="s">
        <v>264</v>
      </c>
      <c r="D21" s="6">
        <v>0</v>
      </c>
      <c r="E21" s="6">
        <v>0</v>
      </c>
      <c r="F21" s="12"/>
      <c r="G21" s="6">
        <f t="shared" ref="G21:G26" si="4">D21+E21</f>
        <v>0</v>
      </c>
      <c r="H21" s="112"/>
      <c r="I21" s="6">
        <v>0</v>
      </c>
      <c r="J21" s="112"/>
      <c r="K21" s="6">
        <v>0</v>
      </c>
      <c r="L21" s="112"/>
      <c r="M21" s="17">
        <f t="shared" si="3"/>
        <v>0</v>
      </c>
      <c r="N21" s="29"/>
      <c r="O21" s="29"/>
    </row>
    <row r="22" spans="1:15" x14ac:dyDescent="0.3">
      <c r="A22" s="55" t="s">
        <v>265</v>
      </c>
      <c r="B22" s="62">
        <v>85030</v>
      </c>
      <c r="C22" s="57" t="s">
        <v>266</v>
      </c>
      <c r="D22" s="6">
        <v>0</v>
      </c>
      <c r="E22" s="6">
        <v>0</v>
      </c>
      <c r="F22" s="12"/>
      <c r="G22" s="6">
        <f t="shared" si="4"/>
        <v>0</v>
      </c>
      <c r="H22" s="112"/>
      <c r="I22" s="6">
        <v>0</v>
      </c>
      <c r="J22" s="112"/>
      <c r="K22" s="6">
        <v>0</v>
      </c>
      <c r="L22" s="112"/>
      <c r="M22" s="17">
        <f t="shared" si="3"/>
        <v>0</v>
      </c>
      <c r="N22" s="29"/>
      <c r="O22" s="29"/>
    </row>
    <row r="23" spans="1:15" x14ac:dyDescent="0.3">
      <c r="A23" s="55" t="s">
        <v>267</v>
      </c>
      <c r="B23" s="62">
        <v>85040</v>
      </c>
      <c r="C23" s="57" t="s">
        <v>268</v>
      </c>
      <c r="D23" s="6">
        <v>0</v>
      </c>
      <c r="E23" s="6">
        <v>0</v>
      </c>
      <c r="F23" s="12"/>
      <c r="G23" s="6">
        <f t="shared" si="4"/>
        <v>0</v>
      </c>
      <c r="H23" s="112"/>
      <c r="I23" s="6">
        <v>0</v>
      </c>
      <c r="J23" s="112"/>
      <c r="K23" s="6">
        <v>0</v>
      </c>
      <c r="L23" s="112"/>
      <c r="M23" s="17">
        <f t="shared" si="3"/>
        <v>0</v>
      </c>
      <c r="N23" s="29"/>
      <c r="O23" s="29"/>
    </row>
    <row r="24" spans="1:15" x14ac:dyDescent="0.3">
      <c r="A24" s="55" t="s">
        <v>269</v>
      </c>
      <c r="B24" s="62">
        <v>85060</v>
      </c>
      <c r="C24" s="88" t="s">
        <v>270</v>
      </c>
      <c r="D24" s="6">
        <v>0</v>
      </c>
      <c r="E24" s="6">
        <v>0</v>
      </c>
      <c r="F24" s="12"/>
      <c r="G24" s="6">
        <f t="shared" si="4"/>
        <v>0</v>
      </c>
      <c r="H24" s="112"/>
      <c r="I24" s="6">
        <v>0</v>
      </c>
      <c r="J24" s="112"/>
      <c r="K24" s="6">
        <v>0</v>
      </c>
      <c r="L24" s="113"/>
      <c r="M24" s="17">
        <f t="shared" si="3"/>
        <v>0</v>
      </c>
    </row>
    <row r="25" spans="1:15" x14ac:dyDescent="0.3">
      <c r="A25" s="55" t="s">
        <v>271</v>
      </c>
      <c r="B25" s="62">
        <v>85080</v>
      </c>
      <c r="C25" s="57" t="s">
        <v>272</v>
      </c>
      <c r="D25" s="6">
        <v>0</v>
      </c>
      <c r="E25" s="6">
        <v>0</v>
      </c>
      <c r="F25" s="12"/>
      <c r="G25" s="6">
        <f t="shared" si="4"/>
        <v>0</v>
      </c>
      <c r="H25" s="112"/>
      <c r="I25" s="6">
        <v>0</v>
      </c>
      <c r="J25" s="112"/>
      <c r="K25" s="6">
        <v>0</v>
      </c>
      <c r="L25" s="113"/>
      <c r="M25" s="17">
        <f t="shared" si="3"/>
        <v>0</v>
      </c>
      <c r="N25" s="29"/>
      <c r="O25" s="29"/>
    </row>
    <row r="26" spans="1:15" x14ac:dyDescent="0.3">
      <c r="A26" s="55" t="s">
        <v>273</v>
      </c>
      <c r="B26" s="62">
        <v>85100</v>
      </c>
      <c r="C26" s="57" t="s">
        <v>274</v>
      </c>
      <c r="D26" s="6">
        <v>0</v>
      </c>
      <c r="E26" s="6">
        <v>0</v>
      </c>
      <c r="F26" s="12"/>
      <c r="G26" s="6">
        <f t="shared" si="4"/>
        <v>0</v>
      </c>
      <c r="H26" s="112"/>
      <c r="I26" s="6">
        <v>0</v>
      </c>
      <c r="J26" s="112"/>
      <c r="K26" s="6">
        <v>0</v>
      </c>
      <c r="L26" s="113"/>
      <c r="M26" s="17">
        <f t="shared" si="3"/>
        <v>0</v>
      </c>
      <c r="N26" s="29"/>
      <c r="O26" s="29"/>
    </row>
    <row r="27" spans="1:15" ht="14.5" thickBot="1" x14ac:dyDescent="0.35">
      <c r="A27" s="55" t="s">
        <v>275</v>
      </c>
      <c r="B27" s="62">
        <v>85120</v>
      </c>
      <c r="C27" s="58" t="s">
        <v>276</v>
      </c>
      <c r="D27" s="52">
        <f>SUM(D19:D26)</f>
        <v>900000</v>
      </c>
      <c r="E27" s="52">
        <f>SUM(E19:E26)</f>
        <v>0</v>
      </c>
      <c r="F27" s="12"/>
      <c r="G27" s="52">
        <f>SUM(G19:G26)</f>
        <v>900000</v>
      </c>
      <c r="H27" s="113"/>
      <c r="I27" s="52">
        <f>SUM(I19:I26)</f>
        <v>800000</v>
      </c>
      <c r="J27" s="113"/>
      <c r="K27" s="52">
        <f>SUM(K19:K26)</f>
        <v>100000</v>
      </c>
      <c r="L27" s="113"/>
      <c r="M27" s="52">
        <f>SUM(M19:M26)</f>
        <v>0</v>
      </c>
      <c r="N27" s="29"/>
      <c r="O27" s="29"/>
    </row>
    <row r="28" spans="1:15" ht="14.5" thickTop="1" x14ac:dyDescent="0.3">
      <c r="A28" s="3" t="s">
        <v>277</v>
      </c>
      <c r="B28" s="62"/>
      <c r="C28" s="58"/>
      <c r="D28" s="17"/>
      <c r="E28" s="17"/>
      <c r="F28" s="12"/>
      <c r="H28" s="113"/>
      <c r="J28" s="113"/>
      <c r="L28" s="113"/>
      <c r="N28" s="29"/>
      <c r="O28" s="29"/>
    </row>
    <row r="29" spans="1:15" x14ac:dyDescent="0.3">
      <c r="A29" s="55" t="s">
        <v>278</v>
      </c>
      <c r="B29" s="62">
        <v>86000</v>
      </c>
      <c r="C29" s="57" t="s">
        <v>279</v>
      </c>
      <c r="D29" s="6">
        <v>22000</v>
      </c>
      <c r="E29" s="6">
        <v>0</v>
      </c>
      <c r="F29" s="12"/>
      <c r="G29" s="6">
        <f t="shared" ref="G29:G49" si="5">D29+E29</f>
        <v>22000</v>
      </c>
      <c r="H29" s="112"/>
      <c r="I29" s="6">
        <v>5000</v>
      </c>
      <c r="J29" s="112"/>
      <c r="K29" s="6">
        <v>6000</v>
      </c>
      <c r="L29" s="113"/>
      <c r="M29" s="17">
        <f>G29-I29-K29</f>
        <v>11000</v>
      </c>
      <c r="N29" s="29"/>
      <c r="O29" s="29"/>
    </row>
    <row r="30" spans="1:15" x14ac:dyDescent="0.3">
      <c r="A30" s="55" t="s">
        <v>280</v>
      </c>
      <c r="B30" s="62">
        <v>86020</v>
      </c>
      <c r="C30" s="57" t="s">
        <v>281</v>
      </c>
      <c r="D30" s="6">
        <v>0</v>
      </c>
      <c r="E30" s="6">
        <v>0</v>
      </c>
      <c r="F30" s="12"/>
      <c r="G30" s="6">
        <f t="shared" si="5"/>
        <v>0</v>
      </c>
      <c r="H30" s="112"/>
      <c r="I30" s="6">
        <v>0</v>
      </c>
      <c r="J30" s="112"/>
      <c r="K30" s="6">
        <v>0</v>
      </c>
      <c r="L30" s="113"/>
      <c r="M30" s="17">
        <f>G30-I30-K30</f>
        <v>0</v>
      </c>
      <c r="N30" s="29"/>
      <c r="O30" s="29"/>
    </row>
    <row r="31" spans="1:15" x14ac:dyDescent="0.3">
      <c r="A31" s="55" t="s">
        <v>282</v>
      </c>
      <c r="B31" s="62">
        <v>86040</v>
      </c>
      <c r="C31" s="57" t="s">
        <v>283</v>
      </c>
      <c r="D31" s="6">
        <v>0</v>
      </c>
      <c r="E31" s="6">
        <v>0</v>
      </c>
      <c r="F31" s="12"/>
      <c r="G31" s="6">
        <f t="shared" si="5"/>
        <v>0</v>
      </c>
      <c r="H31" s="112"/>
      <c r="I31" s="6">
        <v>0</v>
      </c>
      <c r="J31" s="112"/>
      <c r="K31" s="6">
        <v>0</v>
      </c>
      <c r="L31" s="113"/>
      <c r="M31" s="17">
        <f>G31-I31-K31</f>
        <v>0</v>
      </c>
      <c r="N31" s="29"/>
      <c r="O31" s="29"/>
    </row>
    <row r="32" spans="1:15" x14ac:dyDescent="0.3">
      <c r="A32" s="55" t="s">
        <v>284</v>
      </c>
      <c r="B32" s="62">
        <v>86060</v>
      </c>
      <c r="C32" s="57" t="s">
        <v>285</v>
      </c>
      <c r="D32" s="6">
        <v>0</v>
      </c>
      <c r="E32" s="6">
        <v>0</v>
      </c>
      <c r="F32" s="12"/>
      <c r="G32" s="6">
        <f t="shared" si="5"/>
        <v>0</v>
      </c>
      <c r="H32" s="112"/>
      <c r="I32" s="6">
        <v>0</v>
      </c>
      <c r="J32" s="112"/>
      <c r="K32" s="6">
        <v>0</v>
      </c>
      <c r="L32" s="113"/>
      <c r="M32" s="17">
        <f t="shared" ref="M32:M49" si="6">G32-I32-K32</f>
        <v>0</v>
      </c>
      <c r="N32" s="29"/>
      <c r="O32" s="29"/>
    </row>
    <row r="33" spans="1:15" x14ac:dyDescent="0.3">
      <c r="A33" s="55" t="s">
        <v>286</v>
      </c>
      <c r="B33" s="62">
        <v>86080</v>
      </c>
      <c r="C33" s="57" t="s">
        <v>287</v>
      </c>
      <c r="D33" s="6">
        <v>0</v>
      </c>
      <c r="E33" s="6">
        <v>0</v>
      </c>
      <c r="F33" s="12"/>
      <c r="G33" s="6">
        <f t="shared" si="5"/>
        <v>0</v>
      </c>
      <c r="H33" s="112"/>
      <c r="I33" s="6">
        <v>0</v>
      </c>
      <c r="J33" s="112"/>
      <c r="K33" s="6">
        <v>0</v>
      </c>
      <c r="L33" s="113"/>
      <c r="M33" s="17">
        <f t="shared" si="6"/>
        <v>0</v>
      </c>
      <c r="N33" s="29"/>
      <c r="O33" s="29"/>
    </row>
    <row r="34" spans="1:15" x14ac:dyDescent="0.3">
      <c r="A34" s="55" t="s">
        <v>288</v>
      </c>
      <c r="B34" s="62">
        <v>86100</v>
      </c>
      <c r="C34" s="88" t="s">
        <v>289</v>
      </c>
      <c r="D34" s="6">
        <v>0</v>
      </c>
      <c r="E34" s="6">
        <v>0</v>
      </c>
      <c r="F34" s="12"/>
      <c r="G34" s="6">
        <f t="shared" si="5"/>
        <v>0</v>
      </c>
      <c r="H34" s="112"/>
      <c r="I34" s="6">
        <v>0</v>
      </c>
      <c r="J34" s="112"/>
      <c r="K34" s="6">
        <v>0</v>
      </c>
      <c r="L34" s="113"/>
      <c r="M34" s="17">
        <f t="shared" si="6"/>
        <v>0</v>
      </c>
      <c r="N34" s="29"/>
      <c r="O34" s="29"/>
    </row>
    <row r="35" spans="1:15" x14ac:dyDescent="0.3">
      <c r="A35" s="55" t="s">
        <v>290</v>
      </c>
      <c r="B35" s="62">
        <v>86120</v>
      </c>
      <c r="C35" s="88" t="s">
        <v>291</v>
      </c>
      <c r="D35" s="6">
        <v>0</v>
      </c>
      <c r="E35" s="6">
        <v>0</v>
      </c>
      <c r="F35" s="12"/>
      <c r="G35" s="6">
        <f t="shared" si="5"/>
        <v>0</v>
      </c>
      <c r="H35" s="112"/>
      <c r="I35" s="6">
        <v>0</v>
      </c>
      <c r="J35" s="112"/>
      <c r="K35" s="6">
        <v>0</v>
      </c>
      <c r="L35" s="113"/>
      <c r="M35" s="17">
        <f t="shared" si="6"/>
        <v>0</v>
      </c>
      <c r="N35" s="29"/>
      <c r="O35" s="29"/>
    </row>
    <row r="36" spans="1:15" x14ac:dyDescent="0.3">
      <c r="A36" s="55" t="s">
        <v>292</v>
      </c>
      <c r="B36" s="62">
        <v>86125</v>
      </c>
      <c r="C36" s="57" t="s">
        <v>264</v>
      </c>
      <c r="D36" s="6"/>
      <c r="E36" s="6"/>
      <c r="F36" s="12"/>
      <c r="G36" s="6">
        <f t="shared" si="5"/>
        <v>0</v>
      </c>
      <c r="H36" s="112"/>
      <c r="I36" s="6"/>
      <c r="J36" s="112"/>
      <c r="K36" s="6"/>
      <c r="L36" s="113"/>
      <c r="N36" s="29"/>
      <c r="O36" s="29"/>
    </row>
    <row r="37" spans="1:15" x14ac:dyDescent="0.3">
      <c r="A37" s="55" t="s">
        <v>293</v>
      </c>
      <c r="B37" s="62">
        <v>86140</v>
      </c>
      <c r="C37" s="57" t="s">
        <v>294</v>
      </c>
      <c r="D37" s="6">
        <v>0</v>
      </c>
      <c r="E37" s="6">
        <v>0</v>
      </c>
      <c r="F37" s="12"/>
      <c r="G37" s="6">
        <f t="shared" si="5"/>
        <v>0</v>
      </c>
      <c r="H37" s="112"/>
      <c r="I37" s="6">
        <v>0</v>
      </c>
      <c r="J37" s="112"/>
      <c r="K37" s="6">
        <v>0</v>
      </c>
      <c r="L37" s="113"/>
      <c r="M37" s="17">
        <f t="shared" si="6"/>
        <v>0</v>
      </c>
      <c r="N37" s="29"/>
      <c r="O37" s="29"/>
    </row>
    <row r="38" spans="1:15" x14ac:dyDescent="0.3">
      <c r="A38" s="55" t="s">
        <v>295</v>
      </c>
      <c r="B38" s="62">
        <v>86160</v>
      </c>
      <c r="C38" s="57" t="s">
        <v>296</v>
      </c>
      <c r="D38" s="6">
        <v>0</v>
      </c>
      <c r="E38" s="6">
        <v>0</v>
      </c>
      <c r="F38" s="12"/>
      <c r="G38" s="6">
        <f t="shared" si="5"/>
        <v>0</v>
      </c>
      <c r="H38" s="112"/>
      <c r="I38" s="6">
        <v>0</v>
      </c>
      <c r="J38" s="112"/>
      <c r="K38" s="6">
        <v>0</v>
      </c>
      <c r="L38" s="113"/>
      <c r="M38" s="17">
        <f t="shared" si="6"/>
        <v>0</v>
      </c>
      <c r="N38" s="29"/>
      <c r="O38" s="29"/>
    </row>
    <row r="39" spans="1:15" x14ac:dyDescent="0.3">
      <c r="A39" s="55" t="s">
        <v>297</v>
      </c>
      <c r="B39" s="62">
        <v>86180</v>
      </c>
      <c r="C39" s="57" t="s">
        <v>298</v>
      </c>
      <c r="D39" s="6">
        <v>0</v>
      </c>
      <c r="E39" s="6">
        <v>0</v>
      </c>
      <c r="F39" s="12"/>
      <c r="G39" s="6">
        <f t="shared" si="5"/>
        <v>0</v>
      </c>
      <c r="H39" s="112"/>
      <c r="I39" s="6">
        <v>0</v>
      </c>
      <c r="J39" s="112"/>
      <c r="K39" s="6">
        <v>0</v>
      </c>
      <c r="L39" s="113"/>
      <c r="M39" s="17">
        <f t="shared" si="6"/>
        <v>0</v>
      </c>
      <c r="N39" s="29"/>
      <c r="O39" s="29"/>
    </row>
    <row r="40" spans="1:15" x14ac:dyDescent="0.3">
      <c r="A40" s="55" t="s">
        <v>299</v>
      </c>
      <c r="B40" s="62">
        <v>86200</v>
      </c>
      <c r="C40" s="57" t="s">
        <v>300</v>
      </c>
      <c r="D40" s="6">
        <v>0</v>
      </c>
      <c r="E40" s="6">
        <v>0</v>
      </c>
      <c r="F40" s="12"/>
      <c r="G40" s="6">
        <f t="shared" si="5"/>
        <v>0</v>
      </c>
      <c r="H40" s="112"/>
      <c r="I40" s="6">
        <v>0</v>
      </c>
      <c r="J40" s="112"/>
      <c r="K40" s="6">
        <v>0</v>
      </c>
      <c r="L40" s="113"/>
      <c r="M40" s="17">
        <f t="shared" si="6"/>
        <v>0</v>
      </c>
      <c r="N40" s="29"/>
      <c r="O40" s="29"/>
    </row>
    <row r="41" spans="1:15" x14ac:dyDescent="0.3">
      <c r="A41" s="55" t="s">
        <v>301</v>
      </c>
      <c r="B41" s="62">
        <v>86220</v>
      </c>
      <c r="C41" s="57" t="s">
        <v>302</v>
      </c>
      <c r="D41" s="6">
        <v>0</v>
      </c>
      <c r="E41" s="6">
        <v>0</v>
      </c>
      <c r="F41" s="12"/>
      <c r="G41" s="6">
        <f t="shared" si="5"/>
        <v>0</v>
      </c>
      <c r="H41" s="112"/>
      <c r="I41" s="6">
        <v>0</v>
      </c>
      <c r="J41" s="112"/>
      <c r="K41" s="6">
        <v>0</v>
      </c>
      <c r="L41" s="113"/>
      <c r="M41" s="17">
        <f t="shared" si="6"/>
        <v>0</v>
      </c>
      <c r="N41" s="29"/>
      <c r="O41" s="29"/>
    </row>
    <row r="42" spans="1:15" x14ac:dyDescent="0.3">
      <c r="A42" s="55" t="s">
        <v>303</v>
      </c>
      <c r="B42" s="62">
        <v>86240</v>
      </c>
      <c r="C42" s="88" t="s">
        <v>304</v>
      </c>
      <c r="D42" s="6">
        <v>0</v>
      </c>
      <c r="E42" s="6">
        <v>0</v>
      </c>
      <c r="F42" s="12"/>
      <c r="G42" s="6">
        <f t="shared" si="5"/>
        <v>0</v>
      </c>
      <c r="H42" s="112"/>
      <c r="I42" s="6">
        <v>0</v>
      </c>
      <c r="J42" s="112"/>
      <c r="K42" s="6">
        <v>0</v>
      </c>
      <c r="L42" s="113"/>
      <c r="M42" s="17">
        <f t="shared" si="6"/>
        <v>0</v>
      </c>
      <c r="N42" s="29"/>
      <c r="O42" s="29"/>
    </row>
    <row r="43" spans="1:15" x14ac:dyDescent="0.3">
      <c r="A43" s="55" t="s">
        <v>305</v>
      </c>
      <c r="B43" s="62">
        <v>86260</v>
      </c>
      <c r="C43" s="57" t="s">
        <v>306</v>
      </c>
      <c r="D43" s="6">
        <v>0</v>
      </c>
      <c r="E43" s="6">
        <v>0</v>
      </c>
      <c r="F43" s="12"/>
      <c r="G43" s="6">
        <f t="shared" si="5"/>
        <v>0</v>
      </c>
      <c r="H43" s="112"/>
      <c r="I43" s="6">
        <v>0</v>
      </c>
      <c r="J43" s="112"/>
      <c r="K43" s="6">
        <v>0</v>
      </c>
      <c r="L43" s="113"/>
      <c r="M43" s="17">
        <f t="shared" si="6"/>
        <v>0</v>
      </c>
      <c r="N43" s="29"/>
      <c r="O43" s="29"/>
    </row>
    <row r="44" spans="1:15" x14ac:dyDescent="0.3">
      <c r="A44" s="55" t="s">
        <v>307</v>
      </c>
      <c r="B44" s="62">
        <v>86280</v>
      </c>
      <c r="C44" s="57" t="s">
        <v>308</v>
      </c>
      <c r="D44" s="6">
        <v>0</v>
      </c>
      <c r="E44" s="6">
        <v>0</v>
      </c>
      <c r="F44" s="12"/>
      <c r="G44" s="6">
        <f t="shared" si="5"/>
        <v>0</v>
      </c>
      <c r="H44" s="112"/>
      <c r="I44" s="6">
        <v>0</v>
      </c>
      <c r="J44" s="112"/>
      <c r="K44" s="6">
        <v>0</v>
      </c>
      <c r="L44" s="113"/>
      <c r="M44" s="17">
        <f t="shared" si="6"/>
        <v>0</v>
      </c>
      <c r="N44" s="29"/>
      <c r="O44" s="29"/>
    </row>
    <row r="45" spans="1:15" x14ac:dyDescent="0.3">
      <c r="A45" s="55" t="s">
        <v>309</v>
      </c>
      <c r="B45" s="62">
        <v>86300</v>
      </c>
      <c r="C45" s="57" t="s">
        <v>310</v>
      </c>
      <c r="D45" s="6">
        <v>0</v>
      </c>
      <c r="E45" s="6">
        <v>0</v>
      </c>
      <c r="F45" s="12"/>
      <c r="G45" s="6">
        <f t="shared" si="5"/>
        <v>0</v>
      </c>
      <c r="H45" s="112"/>
      <c r="I45" s="6">
        <v>0</v>
      </c>
      <c r="J45" s="112"/>
      <c r="K45" s="6">
        <v>0</v>
      </c>
      <c r="L45" s="113"/>
      <c r="M45" s="17">
        <f t="shared" si="6"/>
        <v>0</v>
      </c>
      <c r="N45" s="29"/>
      <c r="O45" s="29"/>
    </row>
    <row r="46" spans="1:15" x14ac:dyDescent="0.3">
      <c r="A46" s="55" t="s">
        <v>311</v>
      </c>
      <c r="B46" s="62">
        <v>86320</v>
      </c>
      <c r="C46" s="57" t="s">
        <v>312</v>
      </c>
      <c r="D46" s="6">
        <v>0</v>
      </c>
      <c r="E46" s="6">
        <v>0</v>
      </c>
      <c r="F46" s="12"/>
      <c r="G46" s="6">
        <f t="shared" si="5"/>
        <v>0</v>
      </c>
      <c r="H46" s="112"/>
      <c r="I46" s="6">
        <v>0</v>
      </c>
      <c r="J46" s="112"/>
      <c r="K46" s="6">
        <v>0</v>
      </c>
      <c r="L46" s="113"/>
      <c r="M46" s="17">
        <f t="shared" si="6"/>
        <v>0</v>
      </c>
      <c r="N46" s="29"/>
      <c r="O46" s="29"/>
    </row>
    <row r="47" spans="1:15" x14ac:dyDescent="0.3">
      <c r="A47" s="55" t="s">
        <v>313</v>
      </c>
      <c r="B47" s="62">
        <v>86330</v>
      </c>
      <c r="C47" s="57" t="s">
        <v>314</v>
      </c>
      <c r="D47" s="6">
        <v>0</v>
      </c>
      <c r="E47" s="6">
        <v>0</v>
      </c>
      <c r="F47" s="12"/>
      <c r="G47" s="6">
        <f t="shared" si="5"/>
        <v>0</v>
      </c>
      <c r="H47" s="112"/>
      <c r="I47" s="6">
        <v>0</v>
      </c>
      <c r="J47" s="112"/>
      <c r="K47" s="6">
        <v>0</v>
      </c>
      <c r="L47" s="113"/>
      <c r="M47" s="17">
        <f t="shared" si="6"/>
        <v>0</v>
      </c>
      <c r="N47" s="29"/>
      <c r="O47" s="29"/>
    </row>
    <row r="48" spans="1:15" x14ac:dyDescent="0.3">
      <c r="A48" s="55" t="s">
        <v>315</v>
      </c>
      <c r="B48" s="62">
        <v>86340</v>
      </c>
      <c r="C48" s="57" t="s">
        <v>316</v>
      </c>
      <c r="D48" s="6">
        <v>0</v>
      </c>
      <c r="E48" s="6">
        <v>0</v>
      </c>
      <c r="F48" s="12"/>
      <c r="G48" s="6">
        <f t="shared" si="5"/>
        <v>0</v>
      </c>
      <c r="H48" s="112"/>
      <c r="I48" s="6">
        <v>0</v>
      </c>
      <c r="J48" s="112"/>
      <c r="K48" s="6">
        <v>0</v>
      </c>
      <c r="L48" s="113"/>
      <c r="M48" s="17">
        <f t="shared" si="6"/>
        <v>0</v>
      </c>
      <c r="N48" s="29"/>
      <c r="O48" s="29"/>
    </row>
    <row r="49" spans="1:15" x14ac:dyDescent="0.3">
      <c r="A49" s="55" t="s">
        <v>317</v>
      </c>
      <c r="B49" s="62">
        <v>86360</v>
      </c>
      <c r="C49" s="57" t="s">
        <v>274</v>
      </c>
      <c r="D49" s="6">
        <v>0</v>
      </c>
      <c r="E49" s="6">
        <v>0</v>
      </c>
      <c r="F49" s="12"/>
      <c r="G49" s="6">
        <f t="shared" si="5"/>
        <v>0</v>
      </c>
      <c r="H49" s="112"/>
      <c r="I49" s="6">
        <v>0</v>
      </c>
      <c r="J49" s="112"/>
      <c r="K49" s="6">
        <v>0</v>
      </c>
      <c r="L49" s="113"/>
      <c r="M49" s="17">
        <f t="shared" si="6"/>
        <v>0</v>
      </c>
      <c r="N49" s="29"/>
      <c r="O49" s="29"/>
    </row>
    <row r="50" spans="1:15" ht="14.5" thickBot="1" x14ac:dyDescent="0.35">
      <c r="A50" s="55" t="s">
        <v>318</v>
      </c>
      <c r="B50" s="62">
        <v>86380</v>
      </c>
      <c r="C50" s="58" t="s">
        <v>319</v>
      </c>
      <c r="D50" s="52">
        <f>SUM(D29:D49)</f>
        <v>22000</v>
      </c>
      <c r="E50" s="52">
        <f>SUM(E29:E49)</f>
        <v>0</v>
      </c>
      <c r="F50" s="12"/>
      <c r="G50" s="52">
        <f>SUM(G29:G49)</f>
        <v>22000</v>
      </c>
      <c r="H50" s="113"/>
      <c r="I50" s="52">
        <f>SUM(I29:I49)</f>
        <v>5000</v>
      </c>
      <c r="J50" s="113"/>
      <c r="K50" s="52">
        <f>SUM(K29:K49)</f>
        <v>6000</v>
      </c>
      <c r="L50" s="113"/>
      <c r="M50" s="52">
        <f>SUM(M29:M49)</f>
        <v>11000</v>
      </c>
      <c r="N50" s="29"/>
      <c r="O50" s="29"/>
    </row>
    <row r="51" spans="1:15" ht="14.5" thickTop="1" x14ac:dyDescent="0.3">
      <c r="A51" s="3" t="s">
        <v>320</v>
      </c>
      <c r="B51" s="62"/>
      <c r="C51" s="58"/>
      <c r="D51" s="17"/>
      <c r="E51" s="17"/>
      <c r="F51" s="12"/>
      <c r="H51" s="113"/>
      <c r="J51" s="113"/>
      <c r="L51" s="113"/>
      <c r="N51" s="29"/>
      <c r="O51" s="29"/>
    </row>
    <row r="52" spans="1:15" x14ac:dyDescent="0.3">
      <c r="A52" s="55" t="s">
        <v>321</v>
      </c>
      <c r="B52" s="62">
        <v>87000</v>
      </c>
      <c r="C52" s="57" t="s">
        <v>322</v>
      </c>
      <c r="D52" s="6">
        <v>0</v>
      </c>
      <c r="E52" s="6">
        <v>0</v>
      </c>
      <c r="F52" s="12"/>
      <c r="G52" s="6">
        <f t="shared" ref="G52:G53" si="7">D52+E52</f>
        <v>0</v>
      </c>
      <c r="H52" s="112"/>
      <c r="I52" s="6">
        <v>0</v>
      </c>
      <c r="J52" s="112"/>
      <c r="K52" s="6">
        <v>0</v>
      </c>
      <c r="L52" s="113"/>
      <c r="M52" s="17">
        <f>G52-I52-K52</f>
        <v>0</v>
      </c>
      <c r="N52" s="29"/>
      <c r="O52" s="29"/>
    </row>
    <row r="53" spans="1:15" x14ac:dyDescent="0.3">
      <c r="A53" s="55" t="s">
        <v>323</v>
      </c>
      <c r="B53" s="62">
        <v>87020</v>
      </c>
      <c r="C53" s="57" t="s">
        <v>324</v>
      </c>
      <c r="D53" s="6">
        <v>0</v>
      </c>
      <c r="E53" s="6">
        <v>0</v>
      </c>
      <c r="F53" s="12"/>
      <c r="G53" s="6">
        <f t="shared" si="7"/>
        <v>0</v>
      </c>
      <c r="H53" s="112"/>
      <c r="I53" s="6">
        <v>0</v>
      </c>
      <c r="J53" s="112"/>
      <c r="K53" s="6">
        <v>0</v>
      </c>
      <c r="L53" s="113"/>
      <c r="M53" s="17">
        <f>G53-I53-K53</f>
        <v>0</v>
      </c>
      <c r="N53" s="29"/>
      <c r="O53" s="29"/>
    </row>
    <row r="54" spans="1:15" ht="28.5" thickBot="1" x14ac:dyDescent="0.35">
      <c r="A54" s="55" t="s">
        <v>325</v>
      </c>
      <c r="B54" s="62">
        <v>87040</v>
      </c>
      <c r="C54" s="58" t="s">
        <v>326</v>
      </c>
      <c r="D54" s="52">
        <f>SUM(D52:D53)</f>
        <v>0</v>
      </c>
      <c r="E54" s="52">
        <f>SUM(E52:E53)</f>
        <v>0</v>
      </c>
      <c r="F54" s="12"/>
      <c r="G54" s="52">
        <f>SUM(G52:G53)</f>
        <v>0</v>
      </c>
      <c r="H54" s="113"/>
      <c r="I54" s="52">
        <f>SUM(I52:I53)</f>
        <v>0</v>
      </c>
      <c r="J54" s="113"/>
      <c r="K54" s="52">
        <f>SUM(K52:K53)</f>
        <v>0</v>
      </c>
      <c r="L54" s="113"/>
      <c r="M54" s="52">
        <f>SUM(M52:M53)</f>
        <v>0</v>
      </c>
      <c r="N54" s="29"/>
      <c r="O54" s="29"/>
    </row>
    <row r="55" spans="1:15" ht="14.5" thickTop="1" x14ac:dyDescent="0.3">
      <c r="A55" s="55" t="s">
        <v>327</v>
      </c>
      <c r="B55" s="62">
        <v>87060</v>
      </c>
      <c r="C55" s="57" t="s">
        <v>328</v>
      </c>
      <c r="D55" s="6">
        <v>0</v>
      </c>
      <c r="E55" s="6">
        <v>0</v>
      </c>
      <c r="F55" s="12"/>
      <c r="G55" s="6">
        <f t="shared" ref="G55:G57" si="8">D55+E55</f>
        <v>0</v>
      </c>
      <c r="H55" s="112"/>
      <c r="I55" s="6">
        <v>0</v>
      </c>
      <c r="J55" s="112"/>
      <c r="K55" s="6">
        <v>0</v>
      </c>
      <c r="L55" s="113"/>
      <c r="M55" s="17">
        <f>G55-I55-K55</f>
        <v>0</v>
      </c>
      <c r="N55" s="29"/>
      <c r="O55" s="29"/>
    </row>
    <row r="56" spans="1:15" x14ac:dyDescent="0.3">
      <c r="A56" s="55" t="s">
        <v>329</v>
      </c>
      <c r="B56" s="62">
        <v>87065</v>
      </c>
      <c r="C56" s="57" t="s">
        <v>330</v>
      </c>
      <c r="D56" s="6">
        <v>0</v>
      </c>
      <c r="E56" s="6">
        <v>0</v>
      </c>
      <c r="F56" s="12"/>
      <c r="G56" s="6">
        <f t="shared" si="8"/>
        <v>0</v>
      </c>
      <c r="H56" s="112"/>
      <c r="I56" s="6">
        <v>0</v>
      </c>
      <c r="J56" s="112"/>
      <c r="K56" s="6">
        <v>0</v>
      </c>
      <c r="L56" s="113"/>
      <c r="M56" s="17">
        <f>G56-I56-K56</f>
        <v>0</v>
      </c>
      <c r="N56" s="29"/>
      <c r="O56" s="29"/>
    </row>
    <row r="57" spans="1:15" x14ac:dyDescent="0.3">
      <c r="A57" s="55" t="s">
        <v>331</v>
      </c>
      <c r="B57" s="62">
        <v>87080</v>
      </c>
      <c r="C57" s="57" t="s">
        <v>332</v>
      </c>
      <c r="D57" s="6">
        <v>0</v>
      </c>
      <c r="E57" s="6">
        <v>0</v>
      </c>
      <c r="F57" s="12"/>
      <c r="G57" s="6">
        <f t="shared" si="8"/>
        <v>0</v>
      </c>
      <c r="H57" s="112"/>
      <c r="I57" s="6">
        <v>0</v>
      </c>
      <c r="J57" s="112"/>
      <c r="K57" s="6">
        <v>0</v>
      </c>
      <c r="L57" s="113"/>
      <c r="M57" s="17">
        <f>G57-I57-K57</f>
        <v>0</v>
      </c>
      <c r="N57" s="29"/>
      <c r="O57" s="29"/>
    </row>
    <row r="58" spans="1:15" ht="14.5" thickBot="1" x14ac:dyDescent="0.35">
      <c r="A58" s="55" t="s">
        <v>122</v>
      </c>
      <c r="B58" s="12">
        <v>87100</v>
      </c>
      <c r="C58" s="58" t="s">
        <v>333</v>
      </c>
      <c r="D58" s="52">
        <f>D27+D50+D54+D55+D56+D57</f>
        <v>922000</v>
      </c>
      <c r="E58" s="52">
        <f>E27+E50+E54+E55+E56+E57</f>
        <v>0</v>
      </c>
      <c r="F58" s="11">
        <v>22</v>
      </c>
      <c r="G58" s="52">
        <f>G27+G50+G54+G55+G56+G57</f>
        <v>922000</v>
      </c>
      <c r="H58" s="116">
        <v>23</v>
      </c>
      <c r="I58" s="52">
        <f>I27+I50+I54+I55+I56+I57</f>
        <v>805000</v>
      </c>
      <c r="J58" s="116">
        <v>24</v>
      </c>
      <c r="K58" s="52">
        <f>K27+K50+K54+K55+K56+K57</f>
        <v>106000</v>
      </c>
      <c r="L58" s="116">
        <v>25</v>
      </c>
      <c r="M58" s="52">
        <f>M27+M50+M54+M55+M56+M57</f>
        <v>11000</v>
      </c>
      <c r="N58" s="29"/>
      <c r="O58" s="29"/>
    </row>
    <row r="59" spans="1:15" ht="30.75" customHeight="1" thickTop="1" x14ac:dyDescent="0.3">
      <c r="A59" s="3" t="s">
        <v>334</v>
      </c>
      <c r="B59" s="44"/>
      <c r="F59" s="12"/>
      <c r="G59" s="7"/>
      <c r="H59" s="112"/>
      <c r="I59" s="7"/>
      <c r="J59" s="112"/>
      <c r="K59" s="7"/>
      <c r="L59" s="113"/>
      <c r="M59" s="59"/>
      <c r="N59" s="29"/>
      <c r="O59" s="29"/>
    </row>
    <row r="60" spans="1:15" x14ac:dyDescent="0.3">
      <c r="A60" s="71" t="s">
        <v>335</v>
      </c>
      <c r="B60" s="70">
        <v>88000</v>
      </c>
      <c r="C60" s="69" t="s">
        <v>125</v>
      </c>
      <c r="D60" s="7">
        <v>0</v>
      </c>
      <c r="E60" s="7">
        <v>0</v>
      </c>
      <c r="F60" s="12"/>
      <c r="G60" s="6">
        <f t="shared" ref="G60:G74" si="9">D60+E60</f>
        <v>0</v>
      </c>
      <c r="H60" s="112"/>
      <c r="I60" s="7">
        <v>0</v>
      </c>
      <c r="J60" s="112"/>
      <c r="K60" s="7">
        <v>0</v>
      </c>
      <c r="L60" s="113"/>
      <c r="M60" s="59">
        <f t="shared" ref="M60:M71" si="10">G60-I60-K60</f>
        <v>0</v>
      </c>
      <c r="N60" s="29"/>
      <c r="O60" s="29"/>
    </row>
    <row r="61" spans="1:15" x14ac:dyDescent="0.3">
      <c r="A61" s="71" t="s">
        <v>335</v>
      </c>
      <c r="B61" s="70">
        <v>88020</v>
      </c>
      <c r="C61" s="69" t="s">
        <v>126</v>
      </c>
      <c r="D61" s="7">
        <v>0</v>
      </c>
      <c r="E61" s="7">
        <v>0</v>
      </c>
      <c r="F61" s="12"/>
      <c r="G61" s="6">
        <f t="shared" si="9"/>
        <v>0</v>
      </c>
      <c r="H61" s="112"/>
      <c r="I61" s="7">
        <v>0</v>
      </c>
      <c r="J61" s="112"/>
      <c r="K61" s="7">
        <v>0</v>
      </c>
      <c r="L61" s="113"/>
      <c r="M61" s="59">
        <f t="shared" si="10"/>
        <v>0</v>
      </c>
      <c r="N61" s="29"/>
      <c r="O61" s="29"/>
    </row>
    <row r="62" spans="1:15" x14ac:dyDescent="0.3">
      <c r="A62" s="71" t="s">
        <v>335</v>
      </c>
      <c r="B62" s="70">
        <v>88040</v>
      </c>
      <c r="C62" s="69" t="s">
        <v>127</v>
      </c>
      <c r="D62" s="7">
        <v>0</v>
      </c>
      <c r="E62" s="7">
        <v>0</v>
      </c>
      <c r="F62" s="12"/>
      <c r="G62" s="6">
        <f t="shared" si="9"/>
        <v>0</v>
      </c>
      <c r="H62" s="112"/>
      <c r="I62" s="7">
        <v>0</v>
      </c>
      <c r="J62" s="112"/>
      <c r="K62" s="7">
        <v>0</v>
      </c>
      <c r="L62" s="113"/>
      <c r="M62" s="59">
        <f t="shared" si="10"/>
        <v>0</v>
      </c>
      <c r="N62" s="29"/>
      <c r="O62" s="29"/>
    </row>
    <row r="63" spans="1:15" x14ac:dyDescent="0.3">
      <c r="A63" s="71" t="s">
        <v>335</v>
      </c>
      <c r="B63" s="70">
        <v>88060</v>
      </c>
      <c r="C63" s="69" t="s">
        <v>128</v>
      </c>
      <c r="D63" s="7">
        <v>0</v>
      </c>
      <c r="E63" s="7">
        <v>0</v>
      </c>
      <c r="F63" s="12"/>
      <c r="G63" s="6">
        <f t="shared" si="9"/>
        <v>0</v>
      </c>
      <c r="H63" s="112"/>
      <c r="I63" s="7">
        <v>0</v>
      </c>
      <c r="J63" s="112"/>
      <c r="K63" s="7">
        <v>0</v>
      </c>
      <c r="L63" s="113"/>
      <c r="M63" s="59">
        <f t="shared" si="10"/>
        <v>0</v>
      </c>
      <c r="N63" s="29"/>
      <c r="O63" s="29"/>
    </row>
    <row r="64" spans="1:15" x14ac:dyDescent="0.3">
      <c r="A64" s="71" t="s">
        <v>335</v>
      </c>
      <c r="B64" s="70">
        <v>88080</v>
      </c>
      <c r="C64" s="69" t="s">
        <v>129</v>
      </c>
      <c r="D64" s="7">
        <v>0</v>
      </c>
      <c r="E64" s="7">
        <v>0</v>
      </c>
      <c r="F64" s="12"/>
      <c r="G64" s="6">
        <f t="shared" si="9"/>
        <v>0</v>
      </c>
      <c r="H64" s="112"/>
      <c r="I64" s="7">
        <v>0</v>
      </c>
      <c r="J64" s="112"/>
      <c r="K64" s="7">
        <v>0</v>
      </c>
      <c r="L64" s="113"/>
      <c r="M64" s="59">
        <f t="shared" si="10"/>
        <v>0</v>
      </c>
      <c r="N64" s="29"/>
      <c r="O64" s="29"/>
    </row>
    <row r="65" spans="1:15" x14ac:dyDescent="0.3">
      <c r="A65" s="71" t="s">
        <v>335</v>
      </c>
      <c r="B65" s="70">
        <v>88090</v>
      </c>
      <c r="C65" s="69" t="s">
        <v>130</v>
      </c>
      <c r="D65" s="7">
        <v>0</v>
      </c>
      <c r="E65" s="7">
        <v>0</v>
      </c>
      <c r="F65" s="12"/>
      <c r="G65" s="6">
        <f t="shared" si="9"/>
        <v>0</v>
      </c>
      <c r="H65" s="112"/>
      <c r="I65" s="7">
        <v>0</v>
      </c>
      <c r="J65" s="112"/>
      <c r="K65" s="7">
        <v>0</v>
      </c>
      <c r="L65" s="113"/>
      <c r="M65" s="59">
        <f t="shared" si="10"/>
        <v>0</v>
      </c>
      <c r="N65" s="29"/>
      <c r="O65" s="29"/>
    </row>
    <row r="66" spans="1:15" x14ac:dyDescent="0.3">
      <c r="A66" s="71" t="s">
        <v>335</v>
      </c>
      <c r="B66" s="70">
        <v>88100</v>
      </c>
      <c r="C66" s="69" t="s">
        <v>131</v>
      </c>
      <c r="D66" s="7">
        <v>0</v>
      </c>
      <c r="E66" s="7">
        <v>0</v>
      </c>
      <c r="F66" s="12"/>
      <c r="G66" s="6">
        <f t="shared" si="9"/>
        <v>0</v>
      </c>
      <c r="H66" s="112"/>
      <c r="I66" s="7">
        <v>0</v>
      </c>
      <c r="J66" s="112"/>
      <c r="K66" s="7">
        <v>0</v>
      </c>
      <c r="L66" s="113"/>
      <c r="M66" s="59">
        <f t="shared" si="10"/>
        <v>0</v>
      </c>
      <c r="N66" s="29"/>
      <c r="O66" s="29"/>
    </row>
    <row r="67" spans="1:15" x14ac:dyDescent="0.3">
      <c r="A67" s="71" t="s">
        <v>335</v>
      </c>
      <c r="B67" s="70">
        <v>88120</v>
      </c>
      <c r="C67" s="69" t="s">
        <v>132</v>
      </c>
      <c r="D67" s="7">
        <v>0</v>
      </c>
      <c r="E67" s="7">
        <v>0</v>
      </c>
      <c r="F67" s="12"/>
      <c r="G67" s="6">
        <f t="shared" si="9"/>
        <v>0</v>
      </c>
      <c r="H67" s="112"/>
      <c r="I67" s="7">
        <v>0</v>
      </c>
      <c r="J67" s="112"/>
      <c r="K67" s="7">
        <v>0</v>
      </c>
      <c r="L67" s="113"/>
      <c r="M67" s="59">
        <f t="shared" si="10"/>
        <v>0</v>
      </c>
      <c r="N67" s="29"/>
      <c r="O67" s="29"/>
    </row>
    <row r="68" spans="1:15" x14ac:dyDescent="0.3">
      <c r="A68" s="71" t="s">
        <v>336</v>
      </c>
      <c r="B68" s="70">
        <v>88130</v>
      </c>
      <c r="C68" s="69" t="s">
        <v>134</v>
      </c>
      <c r="D68" s="7">
        <v>0</v>
      </c>
      <c r="E68" s="7">
        <v>0</v>
      </c>
      <c r="F68" s="12"/>
      <c r="G68" s="6">
        <f t="shared" si="9"/>
        <v>0</v>
      </c>
      <c r="H68" s="112"/>
      <c r="I68" s="7">
        <v>0</v>
      </c>
      <c r="J68" s="112"/>
      <c r="K68" s="7">
        <v>0</v>
      </c>
      <c r="L68" s="113"/>
      <c r="M68" s="59">
        <f t="shared" si="10"/>
        <v>0</v>
      </c>
      <c r="N68" s="29"/>
      <c r="O68" s="29"/>
    </row>
    <row r="69" spans="1:15" x14ac:dyDescent="0.3">
      <c r="A69" s="71" t="s">
        <v>337</v>
      </c>
      <c r="B69" s="70">
        <v>88135</v>
      </c>
      <c r="C69" s="69" t="s">
        <v>136</v>
      </c>
      <c r="D69" s="7">
        <v>0</v>
      </c>
      <c r="E69" s="7">
        <v>0</v>
      </c>
      <c r="F69" s="12"/>
      <c r="G69" s="6">
        <f t="shared" si="9"/>
        <v>0</v>
      </c>
      <c r="H69" s="112"/>
      <c r="I69" s="7">
        <v>0</v>
      </c>
      <c r="J69" s="112"/>
      <c r="K69" s="7">
        <v>0</v>
      </c>
      <c r="L69" s="113"/>
      <c r="M69" s="59">
        <f t="shared" si="10"/>
        <v>0</v>
      </c>
      <c r="N69" s="29"/>
      <c r="O69" s="29"/>
    </row>
    <row r="70" spans="1:15" x14ac:dyDescent="0.3">
      <c r="A70" s="71" t="s">
        <v>338</v>
      </c>
      <c r="B70" s="70">
        <v>88136</v>
      </c>
      <c r="C70" s="69" t="s">
        <v>138</v>
      </c>
      <c r="D70" s="7">
        <v>0</v>
      </c>
      <c r="E70" s="7">
        <v>0</v>
      </c>
      <c r="F70" s="12"/>
      <c r="G70" s="6">
        <f t="shared" si="9"/>
        <v>0</v>
      </c>
      <c r="H70" s="112"/>
      <c r="I70" s="7">
        <v>0</v>
      </c>
      <c r="J70" s="112"/>
      <c r="K70" s="7">
        <v>0</v>
      </c>
      <c r="L70" s="113"/>
      <c r="M70" s="59">
        <f t="shared" si="10"/>
        <v>0</v>
      </c>
      <c r="N70" s="29"/>
      <c r="O70" s="29"/>
    </row>
    <row r="71" spans="1:15" x14ac:dyDescent="0.3">
      <c r="A71" s="71" t="s">
        <v>339</v>
      </c>
      <c r="B71" s="70">
        <v>88137</v>
      </c>
      <c r="C71" s="69" t="s">
        <v>140</v>
      </c>
      <c r="D71" s="7">
        <v>0</v>
      </c>
      <c r="E71" s="7">
        <v>0</v>
      </c>
      <c r="F71" s="12"/>
      <c r="G71" s="6">
        <f t="shared" si="9"/>
        <v>0</v>
      </c>
      <c r="H71" s="112"/>
      <c r="I71" s="7">
        <v>0</v>
      </c>
      <c r="J71" s="112"/>
      <c r="K71" s="7">
        <v>0</v>
      </c>
      <c r="L71" s="113"/>
      <c r="M71" s="59">
        <f t="shared" si="10"/>
        <v>0</v>
      </c>
      <c r="N71" s="29"/>
      <c r="O71" s="29"/>
    </row>
    <row r="72" spans="1:15" x14ac:dyDescent="0.3">
      <c r="A72" s="71" t="s">
        <v>340</v>
      </c>
      <c r="B72" s="70">
        <v>88138</v>
      </c>
      <c r="C72" s="69" t="s">
        <v>142</v>
      </c>
      <c r="D72" s="7">
        <v>0</v>
      </c>
      <c r="E72" s="7">
        <v>0</v>
      </c>
      <c r="F72" s="12"/>
      <c r="G72" s="6">
        <f t="shared" si="9"/>
        <v>0</v>
      </c>
      <c r="H72" s="112"/>
      <c r="I72" s="7">
        <v>0</v>
      </c>
      <c r="J72" s="112"/>
      <c r="K72" s="7">
        <v>0</v>
      </c>
      <c r="L72" s="113"/>
      <c r="M72" s="59">
        <f>G72-I72-K72</f>
        <v>0</v>
      </c>
      <c r="N72" s="29"/>
      <c r="O72" s="29"/>
    </row>
    <row r="73" spans="1:15" x14ac:dyDescent="0.3">
      <c r="A73" s="71" t="s">
        <v>335</v>
      </c>
      <c r="B73" s="70">
        <v>88140</v>
      </c>
      <c r="C73" s="69" t="s">
        <v>143</v>
      </c>
      <c r="D73" s="7">
        <v>0</v>
      </c>
      <c r="E73" s="7">
        <v>0</v>
      </c>
      <c r="F73" s="12"/>
      <c r="G73" s="6">
        <f t="shared" si="9"/>
        <v>0</v>
      </c>
      <c r="H73" s="112"/>
      <c r="I73" s="7">
        <v>0</v>
      </c>
      <c r="J73" s="112"/>
      <c r="K73" s="7">
        <v>0</v>
      </c>
      <c r="L73" s="113"/>
      <c r="M73" s="59">
        <f t="shared" ref="M73:M74" si="11">G73-I73-K73</f>
        <v>0</v>
      </c>
      <c r="N73" s="29"/>
      <c r="O73" s="29"/>
    </row>
    <row r="74" spans="1:15" x14ac:dyDescent="0.3">
      <c r="A74" s="71" t="s">
        <v>341</v>
      </c>
      <c r="B74" s="70">
        <v>88160</v>
      </c>
      <c r="C74" s="69" t="s">
        <v>145</v>
      </c>
      <c r="D74" s="7">
        <v>0</v>
      </c>
      <c r="E74" s="7">
        <v>0</v>
      </c>
      <c r="F74" s="12"/>
      <c r="G74" s="6">
        <f t="shared" si="9"/>
        <v>0</v>
      </c>
      <c r="H74" s="112"/>
      <c r="I74" s="7">
        <v>0</v>
      </c>
      <c r="J74" s="112"/>
      <c r="K74" s="7">
        <v>0</v>
      </c>
      <c r="L74" s="113"/>
      <c r="M74" s="59">
        <f t="shared" si="11"/>
        <v>0</v>
      </c>
      <c r="N74" s="29"/>
      <c r="O74" s="29"/>
    </row>
    <row r="75" spans="1:15" ht="14.5" thickBot="1" x14ac:dyDescent="0.35">
      <c r="A75" s="71" t="s">
        <v>335</v>
      </c>
      <c r="B75" s="70">
        <v>88180</v>
      </c>
      <c r="C75" s="89" t="s">
        <v>146</v>
      </c>
      <c r="D75" s="14">
        <f>SUM(D60:D74)</f>
        <v>0</v>
      </c>
      <c r="E75" s="14">
        <f>SUM(E60:E74)</f>
        <v>0</v>
      </c>
      <c r="F75" s="12"/>
      <c r="G75" s="14">
        <f>SUM(G60:G74)</f>
        <v>0</v>
      </c>
      <c r="H75" s="127"/>
      <c r="I75" s="14">
        <f>SUM(I60:I74)</f>
        <v>0</v>
      </c>
      <c r="J75" s="127"/>
      <c r="K75" s="14">
        <f>SUM(K60:K74)</f>
        <v>0</v>
      </c>
      <c r="L75" s="127"/>
      <c r="M75" s="14">
        <f>SUM(M60:M74)</f>
        <v>0</v>
      </c>
      <c r="N75" s="29"/>
      <c r="O75" s="29"/>
    </row>
    <row r="76" spans="1:15" ht="15" thickTop="1" thickBot="1" x14ac:dyDescent="0.35">
      <c r="A76" s="71" t="s">
        <v>335</v>
      </c>
      <c r="B76" s="70">
        <v>88200</v>
      </c>
      <c r="C76" s="89" t="s">
        <v>147</v>
      </c>
      <c r="D76" s="84">
        <f>D58+D75</f>
        <v>922000</v>
      </c>
      <c r="E76" s="84">
        <f>E58+E75</f>
        <v>0</v>
      </c>
      <c r="F76" s="11">
        <v>26</v>
      </c>
      <c r="G76" s="84">
        <f>G58+G75</f>
        <v>922000</v>
      </c>
      <c r="H76" s="121">
        <v>27</v>
      </c>
      <c r="I76" s="84">
        <f>I58+I75</f>
        <v>805000</v>
      </c>
      <c r="J76" s="121">
        <v>28</v>
      </c>
      <c r="K76" s="84">
        <f>K58+K75</f>
        <v>106000</v>
      </c>
      <c r="L76" s="116">
        <v>29</v>
      </c>
      <c r="M76" s="84">
        <f>M58+M75</f>
        <v>11000</v>
      </c>
      <c r="N76" s="29"/>
      <c r="O76" s="29"/>
    </row>
    <row r="77" spans="1:15" ht="27" customHeight="1" thickTop="1" x14ac:dyDescent="0.3">
      <c r="A77" s="3" t="s">
        <v>342</v>
      </c>
      <c r="B77" s="44"/>
      <c r="F77" s="12"/>
      <c r="G77" s="15"/>
      <c r="H77" s="113"/>
      <c r="I77" s="15"/>
      <c r="J77" s="113"/>
      <c r="K77" s="15"/>
      <c r="L77" s="113"/>
      <c r="M77" s="15"/>
      <c r="N77" s="29"/>
      <c r="O77" s="29"/>
    </row>
    <row r="78" spans="1:15" ht="31.5" customHeight="1" x14ac:dyDescent="0.3">
      <c r="A78" s="73" t="s">
        <v>343</v>
      </c>
      <c r="C78" s="57"/>
      <c r="D78" s="5"/>
      <c r="E78" s="5"/>
      <c r="F78" s="12"/>
      <c r="G78" s="7"/>
      <c r="H78" s="112"/>
      <c r="I78" s="7"/>
      <c r="J78" s="112"/>
      <c r="K78" s="7"/>
      <c r="L78" s="113"/>
      <c r="M78" s="59"/>
      <c r="N78" s="29"/>
      <c r="O78" s="29"/>
    </row>
    <row r="79" spans="1:15" x14ac:dyDescent="0.3">
      <c r="A79" s="71" t="s">
        <v>344</v>
      </c>
      <c r="B79" s="70">
        <v>88480</v>
      </c>
      <c r="C79" s="69" t="s">
        <v>345</v>
      </c>
      <c r="D79" s="75">
        <v>0</v>
      </c>
      <c r="E79" s="75">
        <v>0</v>
      </c>
      <c r="F79" s="12"/>
      <c r="G79" s="7">
        <f>D79+E79</f>
        <v>0</v>
      </c>
      <c r="H79" s="112"/>
      <c r="I79" s="75">
        <v>0</v>
      </c>
      <c r="J79" s="112"/>
      <c r="K79" s="75">
        <v>0</v>
      </c>
      <c r="L79" s="113"/>
      <c r="M79" s="59">
        <f t="shared" ref="M79:M92" si="12">G79-I79-K79</f>
        <v>0</v>
      </c>
      <c r="N79" s="29"/>
      <c r="O79" s="29"/>
    </row>
    <row r="80" spans="1:15" x14ac:dyDescent="0.3">
      <c r="A80" s="71" t="s">
        <v>346</v>
      </c>
      <c r="B80" s="70">
        <v>88481</v>
      </c>
      <c r="C80" s="69" t="s">
        <v>347</v>
      </c>
      <c r="D80" s="75">
        <v>0</v>
      </c>
      <c r="E80" s="75">
        <v>0</v>
      </c>
      <c r="F80" s="12"/>
      <c r="G80" s="7">
        <f t="shared" ref="G80:G92" si="13">D80+E80</f>
        <v>0</v>
      </c>
      <c r="H80" s="112"/>
      <c r="I80" s="75">
        <v>0</v>
      </c>
      <c r="J80" s="112"/>
      <c r="K80" s="75">
        <v>0</v>
      </c>
      <c r="L80" s="113"/>
      <c r="M80" s="59">
        <f t="shared" si="12"/>
        <v>0</v>
      </c>
      <c r="N80" s="29"/>
      <c r="O80" s="29"/>
    </row>
    <row r="81" spans="1:15" x14ac:dyDescent="0.3">
      <c r="A81" s="71" t="s">
        <v>348</v>
      </c>
      <c r="B81" s="70">
        <f>+B80+1</f>
        <v>88482</v>
      </c>
      <c r="C81" s="69" t="s">
        <v>349</v>
      </c>
      <c r="D81" s="75">
        <v>0</v>
      </c>
      <c r="E81" s="75">
        <v>0</v>
      </c>
      <c r="F81" s="12"/>
      <c r="G81" s="7">
        <f t="shared" si="13"/>
        <v>0</v>
      </c>
      <c r="H81" s="112"/>
      <c r="I81" s="75">
        <v>0</v>
      </c>
      <c r="J81" s="112"/>
      <c r="K81" s="75">
        <v>0</v>
      </c>
      <c r="L81" s="113"/>
      <c r="M81" s="59">
        <f t="shared" si="12"/>
        <v>0</v>
      </c>
      <c r="N81" s="29"/>
      <c r="O81" s="29"/>
    </row>
    <row r="82" spans="1:15" x14ac:dyDescent="0.3">
      <c r="A82" s="71" t="s">
        <v>350</v>
      </c>
      <c r="B82" s="70">
        <f t="shared" ref="B82:B92" si="14">+B81+1</f>
        <v>88483</v>
      </c>
      <c r="C82" s="69" t="s">
        <v>351</v>
      </c>
      <c r="D82" s="75">
        <v>0</v>
      </c>
      <c r="E82" s="75">
        <v>0</v>
      </c>
      <c r="F82" s="12"/>
      <c r="G82" s="7">
        <f t="shared" si="13"/>
        <v>0</v>
      </c>
      <c r="H82" s="112"/>
      <c r="I82" s="75">
        <v>0</v>
      </c>
      <c r="J82" s="112"/>
      <c r="K82" s="75">
        <v>0</v>
      </c>
      <c r="L82" s="113"/>
      <c r="M82" s="59">
        <f t="shared" si="12"/>
        <v>0</v>
      </c>
      <c r="N82" s="29"/>
      <c r="O82" s="29"/>
    </row>
    <row r="83" spans="1:15" x14ac:dyDescent="0.3">
      <c r="A83" s="71" t="s">
        <v>352</v>
      </c>
      <c r="B83" s="70">
        <f t="shared" si="14"/>
        <v>88484</v>
      </c>
      <c r="C83" s="69" t="s">
        <v>353</v>
      </c>
      <c r="D83" s="75">
        <v>0</v>
      </c>
      <c r="E83" s="75">
        <v>0</v>
      </c>
      <c r="F83" s="12"/>
      <c r="G83" s="7">
        <f t="shared" si="13"/>
        <v>0</v>
      </c>
      <c r="H83" s="112"/>
      <c r="I83" s="75">
        <v>0</v>
      </c>
      <c r="J83" s="112"/>
      <c r="K83" s="75">
        <v>0</v>
      </c>
      <c r="L83" s="113"/>
      <c r="M83" s="59">
        <f t="shared" si="12"/>
        <v>0</v>
      </c>
      <c r="N83" s="29"/>
      <c r="O83" s="29"/>
    </row>
    <row r="84" spans="1:15" x14ac:dyDescent="0.3">
      <c r="A84" s="71" t="s">
        <v>354</v>
      </c>
      <c r="B84" s="70">
        <f t="shared" si="14"/>
        <v>88485</v>
      </c>
      <c r="C84" s="69" t="s">
        <v>355</v>
      </c>
      <c r="D84" s="75">
        <v>0</v>
      </c>
      <c r="E84" s="75">
        <v>0</v>
      </c>
      <c r="F84" s="12"/>
      <c r="G84" s="7">
        <f t="shared" si="13"/>
        <v>0</v>
      </c>
      <c r="H84" s="112"/>
      <c r="I84" s="75">
        <v>0</v>
      </c>
      <c r="J84" s="112"/>
      <c r="K84" s="75">
        <v>0</v>
      </c>
      <c r="L84" s="113"/>
      <c r="M84" s="59">
        <f t="shared" si="12"/>
        <v>0</v>
      </c>
      <c r="N84" s="29"/>
      <c r="O84" s="29"/>
    </row>
    <row r="85" spans="1:15" x14ac:dyDescent="0.3">
      <c r="A85" s="71" t="s">
        <v>356</v>
      </c>
      <c r="B85" s="70">
        <v>88490</v>
      </c>
      <c r="C85" s="69" t="s">
        <v>357</v>
      </c>
      <c r="D85" s="75">
        <v>0</v>
      </c>
      <c r="E85" s="75">
        <v>0</v>
      </c>
      <c r="F85" s="12"/>
      <c r="G85" s="7">
        <f t="shared" si="13"/>
        <v>0</v>
      </c>
      <c r="H85" s="112"/>
      <c r="I85" s="75">
        <v>0</v>
      </c>
      <c r="J85" s="112"/>
      <c r="K85" s="75">
        <v>0</v>
      </c>
      <c r="L85" s="113"/>
      <c r="M85" s="59">
        <f t="shared" si="12"/>
        <v>0</v>
      </c>
      <c r="N85" s="29"/>
      <c r="O85" s="29"/>
    </row>
    <row r="86" spans="1:15" x14ac:dyDescent="0.3">
      <c r="A86" s="71" t="s">
        <v>358</v>
      </c>
      <c r="B86" s="70">
        <f>+B85+1</f>
        <v>88491</v>
      </c>
      <c r="C86" s="69" t="s">
        <v>359</v>
      </c>
      <c r="D86" s="75">
        <v>0</v>
      </c>
      <c r="E86" s="75">
        <v>0</v>
      </c>
      <c r="F86" s="12"/>
      <c r="G86" s="7">
        <f t="shared" si="13"/>
        <v>0</v>
      </c>
      <c r="H86" s="112"/>
      <c r="I86" s="75">
        <v>0</v>
      </c>
      <c r="J86" s="112"/>
      <c r="K86" s="75">
        <v>0</v>
      </c>
      <c r="L86" s="113"/>
      <c r="M86" s="59">
        <f t="shared" si="12"/>
        <v>0</v>
      </c>
      <c r="N86" s="29"/>
      <c r="O86" s="29"/>
    </row>
    <row r="87" spans="1:15" x14ac:dyDescent="0.3">
      <c r="A87" s="71" t="s">
        <v>360</v>
      </c>
      <c r="B87" s="70">
        <f>+B86+1</f>
        <v>88492</v>
      </c>
      <c r="C87" s="69" t="s">
        <v>361</v>
      </c>
      <c r="D87" s="75">
        <v>0</v>
      </c>
      <c r="E87" s="75">
        <v>0</v>
      </c>
      <c r="F87" s="12"/>
      <c r="G87" s="7">
        <f t="shared" si="13"/>
        <v>0</v>
      </c>
      <c r="H87" s="112"/>
      <c r="I87" s="75">
        <v>0</v>
      </c>
      <c r="J87" s="112"/>
      <c r="K87" s="75">
        <v>0</v>
      </c>
      <c r="L87" s="113"/>
      <c r="M87" s="59">
        <f t="shared" si="12"/>
        <v>0</v>
      </c>
      <c r="N87" s="29"/>
      <c r="O87" s="29"/>
    </row>
    <row r="88" spans="1:15" x14ac:dyDescent="0.3">
      <c r="A88" s="71" t="s">
        <v>362</v>
      </c>
      <c r="B88" s="70">
        <f t="shared" si="14"/>
        <v>88493</v>
      </c>
      <c r="C88" s="69" t="s">
        <v>363</v>
      </c>
      <c r="D88" s="75">
        <v>0</v>
      </c>
      <c r="E88" s="75">
        <v>0</v>
      </c>
      <c r="F88" s="12"/>
      <c r="G88" s="7">
        <f t="shared" si="13"/>
        <v>0</v>
      </c>
      <c r="H88" s="112"/>
      <c r="I88" s="75">
        <v>0</v>
      </c>
      <c r="J88" s="112"/>
      <c r="K88" s="75">
        <v>0</v>
      </c>
      <c r="L88" s="113"/>
      <c r="M88" s="59">
        <f t="shared" si="12"/>
        <v>0</v>
      </c>
      <c r="N88" s="29"/>
      <c r="O88" s="29"/>
    </row>
    <row r="89" spans="1:15" x14ac:dyDescent="0.3">
      <c r="A89" s="71" t="s">
        <v>364</v>
      </c>
      <c r="B89" s="70">
        <f t="shared" si="14"/>
        <v>88494</v>
      </c>
      <c r="C89" s="69" t="s">
        <v>365</v>
      </c>
      <c r="D89" s="75">
        <v>0</v>
      </c>
      <c r="E89" s="75">
        <v>0</v>
      </c>
      <c r="F89" s="12"/>
      <c r="G89" s="7">
        <f t="shared" si="13"/>
        <v>0</v>
      </c>
      <c r="H89" s="113"/>
      <c r="I89" s="75">
        <v>0</v>
      </c>
      <c r="J89" s="113"/>
      <c r="K89" s="75">
        <v>0</v>
      </c>
      <c r="L89" s="113"/>
      <c r="M89" s="59">
        <f t="shared" si="12"/>
        <v>0</v>
      </c>
      <c r="O89" s="29"/>
    </row>
    <row r="90" spans="1:15" x14ac:dyDescent="0.3">
      <c r="A90" s="71" t="s">
        <v>366</v>
      </c>
      <c r="B90" s="70">
        <f t="shared" si="14"/>
        <v>88495</v>
      </c>
      <c r="C90" s="69" t="s">
        <v>367</v>
      </c>
      <c r="D90" s="75">
        <v>0</v>
      </c>
      <c r="E90" s="75">
        <v>0</v>
      </c>
      <c r="F90" s="12"/>
      <c r="G90" s="7">
        <f t="shared" si="13"/>
        <v>0</v>
      </c>
      <c r="H90" s="112"/>
      <c r="I90" s="75">
        <v>0</v>
      </c>
      <c r="J90" s="112"/>
      <c r="K90" s="75">
        <v>0</v>
      </c>
      <c r="L90" s="113"/>
      <c r="M90" s="59">
        <f t="shared" si="12"/>
        <v>0</v>
      </c>
      <c r="O90" s="29"/>
    </row>
    <row r="91" spans="1:15" x14ac:dyDescent="0.3">
      <c r="A91" s="71" t="s">
        <v>368</v>
      </c>
      <c r="B91" s="70">
        <f t="shared" si="14"/>
        <v>88496</v>
      </c>
      <c r="C91" s="69" t="s">
        <v>369</v>
      </c>
      <c r="D91" s="75">
        <v>0</v>
      </c>
      <c r="E91" s="75">
        <v>0</v>
      </c>
      <c r="F91" s="12"/>
      <c r="G91" s="7">
        <f t="shared" si="13"/>
        <v>0</v>
      </c>
      <c r="H91" s="112"/>
      <c r="I91" s="75">
        <v>0</v>
      </c>
      <c r="J91" s="112"/>
      <c r="K91" s="75">
        <v>0</v>
      </c>
      <c r="L91" s="113"/>
      <c r="M91" s="59">
        <f t="shared" si="12"/>
        <v>0</v>
      </c>
    </row>
    <row r="92" spans="1:15" x14ac:dyDescent="0.3">
      <c r="A92" s="71" t="s">
        <v>335</v>
      </c>
      <c r="B92" s="70">
        <f t="shared" si="14"/>
        <v>88497</v>
      </c>
      <c r="C92" s="69" t="s">
        <v>370</v>
      </c>
      <c r="D92" s="75">
        <v>0</v>
      </c>
      <c r="E92" s="75">
        <v>0</v>
      </c>
      <c r="F92" s="12"/>
      <c r="G92" s="7">
        <f t="shared" si="13"/>
        <v>0</v>
      </c>
      <c r="H92" s="112"/>
      <c r="I92" s="75">
        <v>0</v>
      </c>
      <c r="J92" s="112"/>
      <c r="K92" s="75">
        <v>0</v>
      </c>
      <c r="L92" s="113"/>
      <c r="M92" s="59">
        <f t="shared" si="12"/>
        <v>0</v>
      </c>
    </row>
    <row r="93" spans="1:15" ht="14.5" thickBot="1" x14ac:dyDescent="0.35">
      <c r="A93" s="71" t="s">
        <v>335</v>
      </c>
      <c r="B93" s="70">
        <v>88500</v>
      </c>
      <c r="C93" s="89" t="s">
        <v>371</v>
      </c>
      <c r="D93" s="74">
        <f>SUM(D79:D92)</f>
        <v>0</v>
      </c>
      <c r="E93" s="74">
        <f>SUM(E79:E92)</f>
        <v>0</v>
      </c>
      <c r="F93" s="12"/>
      <c r="G93" s="74">
        <f>SUM(G79:G92)</f>
        <v>0</v>
      </c>
      <c r="H93" s="112"/>
      <c r="I93" s="74">
        <f>SUM(I79:I92)</f>
        <v>0</v>
      </c>
      <c r="J93" s="112"/>
      <c r="K93" s="74">
        <f>SUM(K79:K92)</f>
        <v>0</v>
      </c>
      <c r="L93" s="113"/>
      <c r="M93" s="74">
        <f>SUM(M79:M92)</f>
        <v>0</v>
      </c>
    </row>
    <row r="94" spans="1:15" ht="27" customHeight="1" thickTop="1" x14ac:dyDescent="0.3">
      <c r="A94" s="10" t="s">
        <v>372</v>
      </c>
      <c r="C94" s="57"/>
      <c r="D94" s="5"/>
      <c r="E94" s="5"/>
      <c r="F94" s="12"/>
      <c r="G94" s="6"/>
      <c r="H94" s="112"/>
      <c r="I94" s="6"/>
      <c r="J94" s="112"/>
      <c r="K94" s="6"/>
      <c r="L94" s="113"/>
    </row>
    <row r="95" spans="1:15" x14ac:dyDescent="0.3">
      <c r="A95" s="71" t="s">
        <v>344</v>
      </c>
      <c r="B95" s="70">
        <v>88501</v>
      </c>
      <c r="C95" s="69" t="s">
        <v>345</v>
      </c>
      <c r="D95" s="75">
        <v>20000</v>
      </c>
      <c r="E95" s="75">
        <v>0</v>
      </c>
      <c r="F95" s="12"/>
      <c r="G95" s="7">
        <f t="shared" ref="G95:G108" si="15">D95+E95</f>
        <v>20000</v>
      </c>
      <c r="H95" s="112"/>
      <c r="I95" s="75">
        <v>0</v>
      </c>
      <c r="J95" s="112"/>
      <c r="K95" s="75">
        <v>20000</v>
      </c>
      <c r="L95" s="113"/>
      <c r="M95" s="59">
        <f t="shared" ref="M95:M108" si="16">G95-I95-K95</f>
        <v>0</v>
      </c>
    </row>
    <row r="96" spans="1:15" x14ac:dyDescent="0.3">
      <c r="A96" s="71" t="s">
        <v>346</v>
      </c>
      <c r="B96" s="70">
        <v>88502</v>
      </c>
      <c r="C96" s="69" t="s">
        <v>347</v>
      </c>
      <c r="D96" s="75">
        <v>0</v>
      </c>
      <c r="E96" s="75">
        <v>0</v>
      </c>
      <c r="F96" s="12"/>
      <c r="G96" s="7">
        <f t="shared" si="15"/>
        <v>0</v>
      </c>
      <c r="H96" s="112"/>
      <c r="I96" s="75">
        <v>0</v>
      </c>
      <c r="J96" s="112"/>
      <c r="K96" s="75">
        <v>0</v>
      </c>
      <c r="L96" s="113"/>
      <c r="M96" s="59">
        <f t="shared" si="16"/>
        <v>0</v>
      </c>
    </row>
    <row r="97" spans="1:13" x14ac:dyDescent="0.3">
      <c r="A97" s="71" t="s">
        <v>348</v>
      </c>
      <c r="B97" s="70">
        <f>1+B96</f>
        <v>88503</v>
      </c>
      <c r="C97" s="69" t="s">
        <v>349</v>
      </c>
      <c r="D97" s="75">
        <v>0</v>
      </c>
      <c r="E97" s="75">
        <v>0</v>
      </c>
      <c r="F97" s="12"/>
      <c r="G97" s="7">
        <f t="shared" si="15"/>
        <v>0</v>
      </c>
      <c r="H97" s="112"/>
      <c r="I97" s="75">
        <v>0</v>
      </c>
      <c r="J97" s="112"/>
      <c r="K97" s="75">
        <v>0</v>
      </c>
      <c r="L97" s="113"/>
      <c r="M97" s="59">
        <f t="shared" si="16"/>
        <v>0</v>
      </c>
    </row>
    <row r="98" spans="1:13" x14ac:dyDescent="0.3">
      <c r="A98" s="71" t="s">
        <v>350</v>
      </c>
      <c r="B98" s="70">
        <f t="shared" ref="B98:B108" si="17">1+B97</f>
        <v>88504</v>
      </c>
      <c r="C98" s="69" t="s">
        <v>351</v>
      </c>
      <c r="D98" s="75">
        <v>0</v>
      </c>
      <c r="E98" s="75">
        <v>0</v>
      </c>
      <c r="F98" s="12"/>
      <c r="G98" s="7">
        <f t="shared" si="15"/>
        <v>0</v>
      </c>
      <c r="H98" s="112"/>
      <c r="I98" s="75">
        <v>0</v>
      </c>
      <c r="J98" s="112"/>
      <c r="K98" s="75">
        <v>0</v>
      </c>
      <c r="L98" s="113"/>
      <c r="M98" s="59">
        <f t="shared" si="16"/>
        <v>0</v>
      </c>
    </row>
    <row r="99" spans="1:13" x14ac:dyDescent="0.3">
      <c r="A99" s="71" t="s">
        <v>352</v>
      </c>
      <c r="B99" s="70">
        <f t="shared" si="17"/>
        <v>88505</v>
      </c>
      <c r="C99" s="69" t="s">
        <v>353</v>
      </c>
      <c r="D99" s="75">
        <v>0</v>
      </c>
      <c r="E99" s="75">
        <v>0</v>
      </c>
      <c r="F99" s="12"/>
      <c r="G99" s="7">
        <f t="shared" si="15"/>
        <v>0</v>
      </c>
      <c r="H99" s="112"/>
      <c r="I99" s="75">
        <v>0</v>
      </c>
      <c r="J99" s="112"/>
      <c r="K99" s="75">
        <v>0</v>
      </c>
      <c r="L99" s="113"/>
      <c r="M99" s="59">
        <f t="shared" si="16"/>
        <v>0</v>
      </c>
    </row>
    <row r="100" spans="1:13" x14ac:dyDescent="0.3">
      <c r="A100" s="71" t="s">
        <v>354</v>
      </c>
      <c r="B100" s="70">
        <f t="shared" si="17"/>
        <v>88506</v>
      </c>
      <c r="C100" s="69" t="s">
        <v>355</v>
      </c>
      <c r="D100" s="75">
        <v>0</v>
      </c>
      <c r="E100" s="75">
        <v>0</v>
      </c>
      <c r="F100" s="12"/>
      <c r="G100" s="7">
        <f t="shared" si="15"/>
        <v>0</v>
      </c>
      <c r="H100" s="112"/>
      <c r="I100" s="75">
        <v>0</v>
      </c>
      <c r="J100" s="112"/>
      <c r="K100" s="75">
        <v>0</v>
      </c>
      <c r="L100" s="113"/>
      <c r="M100" s="59">
        <f t="shared" si="16"/>
        <v>0</v>
      </c>
    </row>
    <row r="101" spans="1:13" x14ac:dyDescent="0.3">
      <c r="A101" s="71" t="s">
        <v>356</v>
      </c>
      <c r="B101" s="70">
        <v>88510</v>
      </c>
      <c r="C101" s="69" t="s">
        <v>357</v>
      </c>
      <c r="D101" s="75">
        <v>0</v>
      </c>
      <c r="E101" s="75">
        <v>0</v>
      </c>
      <c r="F101" s="12"/>
      <c r="G101" s="7">
        <f t="shared" si="15"/>
        <v>0</v>
      </c>
      <c r="H101" s="112"/>
      <c r="I101" s="75">
        <v>0</v>
      </c>
      <c r="J101" s="112"/>
      <c r="K101" s="75">
        <v>0</v>
      </c>
      <c r="L101" s="113"/>
      <c r="M101" s="59">
        <f t="shared" si="16"/>
        <v>0</v>
      </c>
    </row>
    <row r="102" spans="1:13" x14ac:dyDescent="0.3">
      <c r="A102" s="71" t="s">
        <v>358</v>
      </c>
      <c r="B102" s="70">
        <f t="shared" si="17"/>
        <v>88511</v>
      </c>
      <c r="C102" s="69" t="s">
        <v>359</v>
      </c>
      <c r="D102" s="75">
        <v>0</v>
      </c>
      <c r="E102" s="75">
        <v>0</v>
      </c>
      <c r="F102" s="12"/>
      <c r="G102" s="7">
        <f t="shared" si="15"/>
        <v>0</v>
      </c>
      <c r="H102" s="112"/>
      <c r="I102" s="75">
        <v>0</v>
      </c>
      <c r="J102" s="112"/>
      <c r="K102" s="75">
        <v>0</v>
      </c>
      <c r="L102" s="113"/>
      <c r="M102" s="59">
        <f t="shared" si="16"/>
        <v>0</v>
      </c>
    </row>
    <row r="103" spans="1:13" x14ac:dyDescent="0.3">
      <c r="A103" s="71" t="s">
        <v>360</v>
      </c>
      <c r="B103" s="70">
        <f t="shared" si="17"/>
        <v>88512</v>
      </c>
      <c r="C103" s="69" t="s">
        <v>361</v>
      </c>
      <c r="D103" s="75">
        <v>0</v>
      </c>
      <c r="E103" s="75">
        <v>0</v>
      </c>
      <c r="F103" s="12"/>
      <c r="G103" s="7">
        <f t="shared" si="15"/>
        <v>0</v>
      </c>
      <c r="H103" s="112"/>
      <c r="I103" s="75">
        <v>0</v>
      </c>
      <c r="J103" s="112"/>
      <c r="K103" s="75">
        <v>0</v>
      </c>
      <c r="L103" s="113"/>
      <c r="M103" s="59">
        <f t="shared" si="16"/>
        <v>0</v>
      </c>
    </row>
    <row r="104" spans="1:13" x14ac:dyDescent="0.3">
      <c r="A104" s="71" t="s">
        <v>362</v>
      </c>
      <c r="B104" s="70">
        <f t="shared" si="17"/>
        <v>88513</v>
      </c>
      <c r="C104" s="69" t="s">
        <v>363</v>
      </c>
      <c r="D104" s="75">
        <v>0</v>
      </c>
      <c r="E104" s="75">
        <v>0</v>
      </c>
      <c r="F104" s="12"/>
      <c r="G104" s="7">
        <f t="shared" si="15"/>
        <v>0</v>
      </c>
      <c r="H104" s="112"/>
      <c r="I104" s="75">
        <v>0</v>
      </c>
      <c r="J104" s="112"/>
      <c r="K104" s="75">
        <v>0</v>
      </c>
      <c r="L104" s="113"/>
      <c r="M104" s="59">
        <f t="shared" si="16"/>
        <v>0</v>
      </c>
    </row>
    <row r="105" spans="1:13" x14ac:dyDescent="0.3">
      <c r="A105" s="71" t="s">
        <v>364</v>
      </c>
      <c r="B105" s="70">
        <f t="shared" si="17"/>
        <v>88514</v>
      </c>
      <c r="C105" s="69" t="s">
        <v>365</v>
      </c>
      <c r="D105" s="75">
        <v>0</v>
      </c>
      <c r="E105" s="75">
        <v>0</v>
      </c>
      <c r="F105" s="12"/>
      <c r="G105" s="7">
        <f t="shared" si="15"/>
        <v>0</v>
      </c>
      <c r="H105" s="112"/>
      <c r="I105" s="75">
        <v>0</v>
      </c>
      <c r="J105" s="112"/>
      <c r="K105" s="75">
        <v>0</v>
      </c>
      <c r="L105" s="113"/>
      <c r="M105" s="59">
        <f t="shared" si="16"/>
        <v>0</v>
      </c>
    </row>
    <row r="106" spans="1:13" x14ac:dyDescent="0.3">
      <c r="A106" s="71" t="s">
        <v>366</v>
      </c>
      <c r="B106" s="70">
        <f t="shared" si="17"/>
        <v>88515</v>
      </c>
      <c r="C106" s="69" t="s">
        <v>367</v>
      </c>
      <c r="D106" s="75">
        <v>0</v>
      </c>
      <c r="E106" s="75">
        <v>0</v>
      </c>
      <c r="F106" s="12"/>
      <c r="G106" s="7">
        <f t="shared" si="15"/>
        <v>0</v>
      </c>
      <c r="H106" s="112"/>
      <c r="I106" s="75">
        <v>0</v>
      </c>
      <c r="J106" s="112"/>
      <c r="K106" s="75">
        <v>0</v>
      </c>
      <c r="L106" s="113"/>
      <c r="M106" s="59">
        <f t="shared" si="16"/>
        <v>0</v>
      </c>
    </row>
    <row r="107" spans="1:13" x14ac:dyDescent="0.3">
      <c r="A107" s="71" t="s">
        <v>368</v>
      </c>
      <c r="B107" s="70">
        <f t="shared" si="17"/>
        <v>88516</v>
      </c>
      <c r="C107" s="69" t="s">
        <v>369</v>
      </c>
      <c r="D107" s="75">
        <v>0</v>
      </c>
      <c r="E107" s="75">
        <v>0</v>
      </c>
      <c r="F107" s="12"/>
      <c r="G107" s="7">
        <f t="shared" si="15"/>
        <v>0</v>
      </c>
      <c r="H107" s="112"/>
      <c r="I107" s="75">
        <v>0</v>
      </c>
      <c r="J107" s="112"/>
      <c r="K107" s="75">
        <v>0</v>
      </c>
      <c r="L107" s="113"/>
      <c r="M107" s="59">
        <f t="shared" si="16"/>
        <v>0</v>
      </c>
    </row>
    <row r="108" spans="1:13" x14ac:dyDescent="0.3">
      <c r="A108" s="71" t="s">
        <v>335</v>
      </c>
      <c r="B108" s="70">
        <f t="shared" si="17"/>
        <v>88517</v>
      </c>
      <c r="C108" s="69" t="s">
        <v>370</v>
      </c>
      <c r="D108" s="75">
        <v>0</v>
      </c>
      <c r="E108" s="75">
        <v>0</v>
      </c>
      <c r="F108" s="12"/>
      <c r="G108" s="7">
        <f t="shared" si="15"/>
        <v>0</v>
      </c>
      <c r="H108" s="112"/>
      <c r="I108" s="75">
        <v>0</v>
      </c>
      <c r="J108" s="112"/>
      <c r="K108" s="75">
        <v>0</v>
      </c>
      <c r="L108" s="113"/>
      <c r="M108" s="59">
        <f t="shared" si="16"/>
        <v>0</v>
      </c>
    </row>
    <row r="109" spans="1:13" ht="14.5" thickBot="1" x14ac:dyDescent="0.35">
      <c r="A109" s="71" t="s">
        <v>335</v>
      </c>
      <c r="B109" s="70">
        <v>88520</v>
      </c>
      <c r="C109" s="89" t="s">
        <v>373</v>
      </c>
      <c r="D109" s="74">
        <f>SUM(D95:D108)</f>
        <v>20000</v>
      </c>
      <c r="E109" s="74">
        <f>SUM(E95:E108)</f>
        <v>0</v>
      </c>
      <c r="F109" s="12"/>
      <c r="G109" s="74">
        <f>SUM(G95:G108)</f>
        <v>20000</v>
      </c>
      <c r="H109" s="112"/>
      <c r="I109" s="74">
        <f>SUM(I95:I108)</f>
        <v>0</v>
      </c>
      <c r="J109" s="112"/>
      <c r="K109" s="74">
        <f>SUM(K95:K108)</f>
        <v>20000</v>
      </c>
      <c r="L109" s="113"/>
      <c r="M109" s="74">
        <f>SUM(M95:M108)</f>
        <v>0</v>
      </c>
    </row>
    <row r="110" spans="1:13" ht="26.25" customHeight="1" thickTop="1" x14ac:dyDescent="0.3">
      <c r="A110" s="10" t="s">
        <v>374</v>
      </c>
      <c r="C110" s="57"/>
      <c r="D110" s="5"/>
      <c r="E110" s="5"/>
      <c r="F110" s="12"/>
      <c r="G110" s="6"/>
      <c r="H110" s="112"/>
      <c r="I110" s="6"/>
      <c r="J110" s="112"/>
      <c r="K110" s="6"/>
      <c r="L110" s="113"/>
    </row>
    <row r="111" spans="1:13" x14ac:dyDescent="0.3">
      <c r="A111" s="71" t="s">
        <v>344</v>
      </c>
      <c r="B111" s="70">
        <v>88521</v>
      </c>
      <c r="C111" s="69" t="s">
        <v>345</v>
      </c>
      <c r="D111" s="75">
        <v>0</v>
      </c>
      <c r="E111" s="75">
        <v>0</v>
      </c>
      <c r="F111" s="12"/>
      <c r="G111" s="7">
        <f t="shared" ref="G111:G124" si="18">D111+E111</f>
        <v>0</v>
      </c>
      <c r="H111" s="112"/>
      <c r="I111" s="75">
        <v>0</v>
      </c>
      <c r="J111" s="112"/>
      <c r="K111" s="75">
        <v>0</v>
      </c>
      <c r="L111" s="113"/>
      <c r="M111" s="59">
        <f t="shared" ref="M111:M124" si="19">G111-I111-K111</f>
        <v>0</v>
      </c>
    </row>
    <row r="112" spans="1:13" x14ac:dyDescent="0.3">
      <c r="A112" s="71" t="s">
        <v>346</v>
      </c>
      <c r="B112" s="70">
        <v>88522</v>
      </c>
      <c r="C112" s="69" t="s">
        <v>347</v>
      </c>
      <c r="D112" s="75">
        <v>0</v>
      </c>
      <c r="E112" s="75">
        <v>0</v>
      </c>
      <c r="F112" s="12"/>
      <c r="G112" s="7">
        <f t="shared" si="18"/>
        <v>0</v>
      </c>
      <c r="H112" s="112"/>
      <c r="I112" s="75">
        <v>0</v>
      </c>
      <c r="J112" s="112"/>
      <c r="K112" s="75">
        <v>0</v>
      </c>
      <c r="L112" s="113"/>
      <c r="M112" s="59">
        <f t="shared" si="19"/>
        <v>0</v>
      </c>
    </row>
    <row r="113" spans="1:13" x14ac:dyDescent="0.3">
      <c r="A113" s="71" t="s">
        <v>348</v>
      </c>
      <c r="B113" s="70">
        <f>1+B112</f>
        <v>88523</v>
      </c>
      <c r="C113" s="69" t="s">
        <v>349</v>
      </c>
      <c r="D113" s="75">
        <v>0</v>
      </c>
      <c r="E113" s="75">
        <v>0</v>
      </c>
      <c r="F113" s="12"/>
      <c r="G113" s="7">
        <f t="shared" si="18"/>
        <v>0</v>
      </c>
      <c r="H113" s="112"/>
      <c r="I113" s="75">
        <v>0</v>
      </c>
      <c r="J113" s="112"/>
      <c r="K113" s="75">
        <v>0</v>
      </c>
      <c r="L113" s="113"/>
      <c r="M113" s="59">
        <f t="shared" si="19"/>
        <v>0</v>
      </c>
    </row>
    <row r="114" spans="1:13" x14ac:dyDescent="0.3">
      <c r="A114" s="71" t="s">
        <v>350</v>
      </c>
      <c r="B114" s="70">
        <f t="shared" ref="B114:B124" si="20">1+B113</f>
        <v>88524</v>
      </c>
      <c r="C114" s="69" t="s">
        <v>351</v>
      </c>
      <c r="D114" s="75">
        <v>0</v>
      </c>
      <c r="E114" s="75">
        <v>0</v>
      </c>
      <c r="F114" s="12"/>
      <c r="G114" s="7">
        <f t="shared" si="18"/>
        <v>0</v>
      </c>
      <c r="H114" s="112"/>
      <c r="I114" s="75">
        <v>0</v>
      </c>
      <c r="J114" s="112"/>
      <c r="K114" s="75">
        <v>0</v>
      </c>
      <c r="L114" s="113"/>
      <c r="M114" s="59">
        <f t="shared" si="19"/>
        <v>0</v>
      </c>
    </row>
    <row r="115" spans="1:13" x14ac:dyDescent="0.3">
      <c r="A115" s="71" t="s">
        <v>352</v>
      </c>
      <c r="B115" s="70">
        <f t="shared" si="20"/>
        <v>88525</v>
      </c>
      <c r="C115" s="69" t="s">
        <v>353</v>
      </c>
      <c r="D115" s="75">
        <v>0</v>
      </c>
      <c r="E115" s="75">
        <v>0</v>
      </c>
      <c r="F115" s="12"/>
      <c r="G115" s="7">
        <f t="shared" si="18"/>
        <v>0</v>
      </c>
      <c r="H115" s="112"/>
      <c r="I115" s="75">
        <v>0</v>
      </c>
      <c r="J115" s="112"/>
      <c r="K115" s="75">
        <v>0</v>
      </c>
      <c r="L115" s="113"/>
      <c r="M115" s="59">
        <f t="shared" si="19"/>
        <v>0</v>
      </c>
    </row>
    <row r="116" spans="1:13" x14ac:dyDescent="0.3">
      <c r="A116" s="71" t="s">
        <v>354</v>
      </c>
      <c r="B116" s="70">
        <f t="shared" si="20"/>
        <v>88526</v>
      </c>
      <c r="C116" s="69" t="s">
        <v>355</v>
      </c>
      <c r="D116" s="75">
        <v>0</v>
      </c>
      <c r="E116" s="75">
        <v>0</v>
      </c>
      <c r="F116" s="12"/>
      <c r="G116" s="7">
        <f t="shared" si="18"/>
        <v>0</v>
      </c>
      <c r="H116" s="112"/>
      <c r="I116" s="75">
        <v>0</v>
      </c>
      <c r="J116" s="112"/>
      <c r="K116" s="75">
        <v>0</v>
      </c>
      <c r="L116" s="113"/>
      <c r="M116" s="59">
        <f t="shared" si="19"/>
        <v>0</v>
      </c>
    </row>
    <row r="117" spans="1:13" x14ac:dyDescent="0.3">
      <c r="A117" s="71" t="s">
        <v>356</v>
      </c>
      <c r="B117" s="70">
        <v>88530</v>
      </c>
      <c r="C117" s="69" t="s">
        <v>357</v>
      </c>
      <c r="D117" s="75">
        <v>0</v>
      </c>
      <c r="E117" s="75">
        <v>0</v>
      </c>
      <c r="F117" s="12"/>
      <c r="G117" s="7">
        <f t="shared" si="18"/>
        <v>0</v>
      </c>
      <c r="H117" s="112"/>
      <c r="I117" s="75">
        <v>0</v>
      </c>
      <c r="J117" s="112"/>
      <c r="K117" s="75">
        <v>0</v>
      </c>
      <c r="L117" s="113"/>
      <c r="M117" s="59">
        <f t="shared" si="19"/>
        <v>0</v>
      </c>
    </row>
    <row r="118" spans="1:13" x14ac:dyDescent="0.3">
      <c r="A118" s="71" t="s">
        <v>358</v>
      </c>
      <c r="B118" s="70">
        <f t="shared" si="20"/>
        <v>88531</v>
      </c>
      <c r="C118" s="69" t="s">
        <v>359</v>
      </c>
      <c r="D118" s="75">
        <v>0</v>
      </c>
      <c r="E118" s="75">
        <v>0</v>
      </c>
      <c r="F118" s="12"/>
      <c r="G118" s="7">
        <f t="shared" si="18"/>
        <v>0</v>
      </c>
      <c r="H118" s="112"/>
      <c r="I118" s="75">
        <v>0</v>
      </c>
      <c r="J118" s="112"/>
      <c r="K118" s="75">
        <v>0</v>
      </c>
      <c r="L118" s="113"/>
      <c r="M118" s="59">
        <f t="shared" si="19"/>
        <v>0</v>
      </c>
    </row>
    <row r="119" spans="1:13" x14ac:dyDescent="0.3">
      <c r="A119" s="71" t="s">
        <v>360</v>
      </c>
      <c r="B119" s="70">
        <f t="shared" si="20"/>
        <v>88532</v>
      </c>
      <c r="C119" s="69" t="s">
        <v>361</v>
      </c>
      <c r="D119" s="75">
        <v>0</v>
      </c>
      <c r="E119" s="75">
        <v>0</v>
      </c>
      <c r="F119" s="12"/>
      <c r="G119" s="7">
        <f t="shared" si="18"/>
        <v>0</v>
      </c>
      <c r="H119" s="112"/>
      <c r="I119" s="75">
        <v>0</v>
      </c>
      <c r="J119" s="112"/>
      <c r="K119" s="75">
        <v>0</v>
      </c>
      <c r="L119" s="113"/>
      <c r="M119" s="59">
        <f t="shared" si="19"/>
        <v>0</v>
      </c>
    </row>
    <row r="120" spans="1:13" x14ac:dyDescent="0.3">
      <c r="A120" s="71" t="s">
        <v>362</v>
      </c>
      <c r="B120" s="70">
        <f t="shared" si="20"/>
        <v>88533</v>
      </c>
      <c r="C120" s="69" t="s">
        <v>363</v>
      </c>
      <c r="D120" s="75">
        <v>0</v>
      </c>
      <c r="E120" s="75">
        <v>0</v>
      </c>
      <c r="F120" s="12"/>
      <c r="G120" s="7">
        <f t="shared" si="18"/>
        <v>0</v>
      </c>
      <c r="H120" s="112"/>
      <c r="I120" s="75">
        <v>0</v>
      </c>
      <c r="J120" s="112"/>
      <c r="K120" s="75">
        <v>0</v>
      </c>
      <c r="L120" s="113"/>
      <c r="M120" s="59">
        <f t="shared" si="19"/>
        <v>0</v>
      </c>
    </row>
    <row r="121" spans="1:13" x14ac:dyDescent="0.3">
      <c r="A121" s="71" t="s">
        <v>364</v>
      </c>
      <c r="B121" s="70">
        <f t="shared" si="20"/>
        <v>88534</v>
      </c>
      <c r="C121" s="69" t="s">
        <v>365</v>
      </c>
      <c r="D121" s="75">
        <v>0</v>
      </c>
      <c r="E121" s="75">
        <v>0</v>
      </c>
      <c r="F121" s="12"/>
      <c r="G121" s="7">
        <f t="shared" si="18"/>
        <v>0</v>
      </c>
      <c r="H121" s="112"/>
      <c r="I121" s="75">
        <v>0</v>
      </c>
      <c r="J121" s="112"/>
      <c r="K121" s="75">
        <v>0</v>
      </c>
      <c r="L121" s="113"/>
      <c r="M121" s="59">
        <f t="shared" si="19"/>
        <v>0</v>
      </c>
    </row>
    <row r="122" spans="1:13" x14ac:dyDescent="0.3">
      <c r="A122" s="71" t="s">
        <v>366</v>
      </c>
      <c r="B122" s="70">
        <f t="shared" si="20"/>
        <v>88535</v>
      </c>
      <c r="C122" s="69" t="s">
        <v>367</v>
      </c>
      <c r="D122" s="75">
        <v>0</v>
      </c>
      <c r="E122" s="75">
        <v>0</v>
      </c>
      <c r="F122" s="12"/>
      <c r="G122" s="7">
        <f t="shared" si="18"/>
        <v>0</v>
      </c>
      <c r="H122" s="112"/>
      <c r="I122" s="75">
        <v>0</v>
      </c>
      <c r="J122" s="112"/>
      <c r="K122" s="75">
        <v>0</v>
      </c>
      <c r="L122" s="113"/>
      <c r="M122" s="59">
        <f t="shared" si="19"/>
        <v>0</v>
      </c>
    </row>
    <row r="123" spans="1:13" x14ac:dyDescent="0.3">
      <c r="A123" s="71" t="s">
        <v>368</v>
      </c>
      <c r="B123" s="70">
        <f t="shared" si="20"/>
        <v>88536</v>
      </c>
      <c r="C123" s="69" t="s">
        <v>369</v>
      </c>
      <c r="D123" s="75">
        <v>0</v>
      </c>
      <c r="E123" s="75">
        <v>0</v>
      </c>
      <c r="F123" s="12"/>
      <c r="G123" s="7">
        <f t="shared" si="18"/>
        <v>0</v>
      </c>
      <c r="H123" s="112"/>
      <c r="I123" s="75">
        <v>0</v>
      </c>
      <c r="J123" s="112"/>
      <c r="K123" s="75">
        <v>0</v>
      </c>
      <c r="L123" s="113"/>
      <c r="M123" s="59">
        <f t="shared" si="19"/>
        <v>0</v>
      </c>
    </row>
    <row r="124" spans="1:13" x14ac:dyDescent="0.3">
      <c r="A124" s="71" t="s">
        <v>335</v>
      </c>
      <c r="B124" s="70">
        <f t="shared" si="20"/>
        <v>88537</v>
      </c>
      <c r="C124" s="69" t="s">
        <v>370</v>
      </c>
      <c r="D124" s="75">
        <v>0</v>
      </c>
      <c r="E124" s="75">
        <v>0</v>
      </c>
      <c r="F124" s="12"/>
      <c r="G124" s="7">
        <f t="shared" si="18"/>
        <v>0</v>
      </c>
      <c r="H124" s="112"/>
      <c r="I124" s="75">
        <v>0</v>
      </c>
      <c r="J124" s="112"/>
      <c r="K124" s="75">
        <v>0</v>
      </c>
      <c r="L124" s="113"/>
      <c r="M124" s="59">
        <f t="shared" si="19"/>
        <v>0</v>
      </c>
    </row>
    <row r="125" spans="1:13" ht="14.5" thickBot="1" x14ac:dyDescent="0.35">
      <c r="A125" s="71" t="s">
        <v>335</v>
      </c>
      <c r="B125" s="70">
        <v>88540</v>
      </c>
      <c r="C125" s="89" t="s">
        <v>375</v>
      </c>
      <c r="D125" s="76">
        <f>SUM(D111:D124)</f>
        <v>0</v>
      </c>
      <c r="E125" s="76">
        <f>SUM(E111:E124)</f>
        <v>0</v>
      </c>
      <c r="F125" s="12"/>
      <c r="G125" s="76">
        <f>SUM(G111:G124)</f>
        <v>0</v>
      </c>
      <c r="H125" s="112"/>
      <c r="I125" s="76">
        <f>SUM(I111:I124)</f>
        <v>0</v>
      </c>
      <c r="J125" s="112"/>
      <c r="K125" s="76">
        <f>SUM(K111:K124)</f>
        <v>0</v>
      </c>
      <c r="L125" s="113"/>
      <c r="M125" s="76">
        <f>SUM(M111:M124)</f>
        <v>0</v>
      </c>
    </row>
    <row r="126" spans="1:13" ht="29.25" customHeight="1" thickTop="1" x14ac:dyDescent="0.3">
      <c r="A126" s="10" t="s">
        <v>376</v>
      </c>
      <c r="C126" s="57"/>
      <c r="D126" s="5"/>
      <c r="E126" s="5"/>
      <c r="F126" s="12"/>
      <c r="G126" s="6"/>
      <c r="H126" s="112"/>
      <c r="I126" s="6"/>
      <c r="J126" s="112"/>
      <c r="K126" s="6"/>
      <c r="L126" s="113"/>
    </row>
    <row r="127" spans="1:13" x14ac:dyDescent="0.3">
      <c r="A127" s="71" t="s">
        <v>344</v>
      </c>
      <c r="B127" s="70">
        <v>88541</v>
      </c>
      <c r="C127" s="69" t="s">
        <v>345</v>
      </c>
      <c r="D127" s="75">
        <v>0</v>
      </c>
      <c r="E127" s="75">
        <v>0</v>
      </c>
      <c r="F127" s="12"/>
      <c r="G127" s="7">
        <f t="shared" ref="G127:G140" si="21">D127+E127</f>
        <v>0</v>
      </c>
      <c r="H127" s="112"/>
      <c r="I127" s="75">
        <v>0</v>
      </c>
      <c r="J127" s="112"/>
      <c r="K127" s="75">
        <v>0</v>
      </c>
      <c r="L127" s="113"/>
      <c r="M127" s="59">
        <f t="shared" ref="M127:M140" si="22">G127-I127-K127</f>
        <v>0</v>
      </c>
    </row>
    <row r="128" spans="1:13" x14ac:dyDescent="0.3">
      <c r="A128" s="71" t="s">
        <v>346</v>
      </c>
      <c r="B128" s="70">
        <f>+B127+1</f>
        <v>88542</v>
      </c>
      <c r="C128" s="69" t="s">
        <v>347</v>
      </c>
      <c r="D128" s="75">
        <v>0</v>
      </c>
      <c r="E128" s="75">
        <v>0</v>
      </c>
      <c r="F128" s="12"/>
      <c r="G128" s="7">
        <f t="shared" si="21"/>
        <v>0</v>
      </c>
      <c r="H128" s="112"/>
      <c r="I128" s="75">
        <v>0</v>
      </c>
      <c r="J128" s="112"/>
      <c r="K128" s="75">
        <v>0</v>
      </c>
      <c r="L128" s="113"/>
      <c r="M128" s="59">
        <f t="shared" si="22"/>
        <v>0</v>
      </c>
    </row>
    <row r="129" spans="1:13" x14ac:dyDescent="0.3">
      <c r="A129" s="71" t="s">
        <v>348</v>
      </c>
      <c r="B129" s="70">
        <f>+B128+1</f>
        <v>88543</v>
      </c>
      <c r="C129" s="69" t="s">
        <v>349</v>
      </c>
      <c r="D129" s="75">
        <v>0</v>
      </c>
      <c r="E129" s="75">
        <v>0</v>
      </c>
      <c r="F129" s="12"/>
      <c r="G129" s="7">
        <f t="shared" si="21"/>
        <v>0</v>
      </c>
      <c r="H129" s="112"/>
      <c r="I129" s="75">
        <v>0</v>
      </c>
      <c r="J129" s="112"/>
      <c r="K129" s="75">
        <v>0</v>
      </c>
      <c r="L129" s="113"/>
      <c r="M129" s="59">
        <f t="shared" si="22"/>
        <v>0</v>
      </c>
    </row>
    <row r="130" spans="1:13" x14ac:dyDescent="0.3">
      <c r="A130" s="71" t="s">
        <v>350</v>
      </c>
      <c r="B130" s="70">
        <f t="shared" ref="B130:B140" si="23">+B129+1</f>
        <v>88544</v>
      </c>
      <c r="C130" s="69" t="s">
        <v>351</v>
      </c>
      <c r="D130" s="75">
        <v>0</v>
      </c>
      <c r="E130" s="75">
        <v>0</v>
      </c>
      <c r="F130" s="12"/>
      <c r="G130" s="7">
        <f t="shared" si="21"/>
        <v>0</v>
      </c>
      <c r="H130" s="112"/>
      <c r="I130" s="75">
        <v>0</v>
      </c>
      <c r="J130" s="112"/>
      <c r="K130" s="75">
        <v>0</v>
      </c>
      <c r="L130" s="113"/>
      <c r="M130" s="59">
        <f t="shared" si="22"/>
        <v>0</v>
      </c>
    </row>
    <row r="131" spans="1:13" x14ac:dyDescent="0.3">
      <c r="A131" s="71" t="s">
        <v>352</v>
      </c>
      <c r="B131" s="70">
        <f t="shared" si="23"/>
        <v>88545</v>
      </c>
      <c r="C131" s="69" t="s">
        <v>353</v>
      </c>
      <c r="D131" s="75">
        <v>0</v>
      </c>
      <c r="E131" s="75">
        <v>0</v>
      </c>
      <c r="F131" s="12"/>
      <c r="G131" s="7">
        <f t="shared" si="21"/>
        <v>0</v>
      </c>
      <c r="H131" s="112"/>
      <c r="I131" s="75">
        <v>0</v>
      </c>
      <c r="J131" s="112"/>
      <c r="K131" s="75">
        <v>0</v>
      </c>
      <c r="L131" s="113"/>
      <c r="M131" s="59">
        <f t="shared" si="22"/>
        <v>0</v>
      </c>
    </row>
    <row r="132" spans="1:13" x14ac:dyDescent="0.3">
      <c r="A132" s="71" t="s">
        <v>354</v>
      </c>
      <c r="B132" s="70">
        <f t="shared" si="23"/>
        <v>88546</v>
      </c>
      <c r="C132" s="69" t="s">
        <v>355</v>
      </c>
      <c r="D132" s="75">
        <v>0</v>
      </c>
      <c r="E132" s="75">
        <v>0</v>
      </c>
      <c r="F132" s="12"/>
      <c r="G132" s="7">
        <f t="shared" si="21"/>
        <v>0</v>
      </c>
      <c r="H132" s="112"/>
      <c r="I132" s="75">
        <v>0</v>
      </c>
      <c r="J132" s="112"/>
      <c r="K132" s="75">
        <v>0</v>
      </c>
      <c r="L132" s="113"/>
      <c r="M132" s="59">
        <f t="shared" si="22"/>
        <v>0</v>
      </c>
    </row>
    <row r="133" spans="1:13" x14ac:dyDescent="0.3">
      <c r="A133" s="71" t="s">
        <v>356</v>
      </c>
      <c r="B133" s="70">
        <v>88550</v>
      </c>
      <c r="C133" s="69" t="s">
        <v>357</v>
      </c>
      <c r="D133" s="75">
        <v>0</v>
      </c>
      <c r="E133" s="75">
        <v>0</v>
      </c>
      <c r="F133" s="12"/>
      <c r="G133" s="7">
        <f t="shared" si="21"/>
        <v>0</v>
      </c>
      <c r="H133" s="112"/>
      <c r="I133" s="75">
        <v>0</v>
      </c>
      <c r="J133" s="112"/>
      <c r="K133" s="75">
        <v>0</v>
      </c>
      <c r="L133" s="113"/>
      <c r="M133" s="59">
        <f t="shared" si="22"/>
        <v>0</v>
      </c>
    </row>
    <row r="134" spans="1:13" x14ac:dyDescent="0.3">
      <c r="A134" s="71" t="s">
        <v>358</v>
      </c>
      <c r="B134" s="70">
        <f t="shared" si="23"/>
        <v>88551</v>
      </c>
      <c r="C134" s="69" t="s">
        <v>359</v>
      </c>
      <c r="D134" s="75">
        <v>0</v>
      </c>
      <c r="E134" s="75">
        <v>0</v>
      </c>
      <c r="F134" s="12"/>
      <c r="G134" s="7">
        <f t="shared" si="21"/>
        <v>0</v>
      </c>
      <c r="H134" s="112"/>
      <c r="I134" s="75">
        <v>0</v>
      </c>
      <c r="J134" s="112"/>
      <c r="K134" s="75">
        <v>0</v>
      </c>
      <c r="L134" s="113"/>
      <c r="M134" s="59">
        <f t="shared" si="22"/>
        <v>0</v>
      </c>
    </row>
    <row r="135" spans="1:13" x14ac:dyDescent="0.3">
      <c r="A135" s="71" t="s">
        <v>360</v>
      </c>
      <c r="B135" s="70">
        <f t="shared" si="23"/>
        <v>88552</v>
      </c>
      <c r="C135" s="69" t="s">
        <v>361</v>
      </c>
      <c r="D135" s="75">
        <v>0</v>
      </c>
      <c r="E135" s="75">
        <v>0</v>
      </c>
      <c r="F135" s="12"/>
      <c r="G135" s="7">
        <f t="shared" si="21"/>
        <v>0</v>
      </c>
      <c r="H135" s="112"/>
      <c r="I135" s="75">
        <v>0</v>
      </c>
      <c r="J135" s="112"/>
      <c r="K135" s="75">
        <v>0</v>
      </c>
      <c r="L135" s="113"/>
      <c r="M135" s="59">
        <f t="shared" si="22"/>
        <v>0</v>
      </c>
    </row>
    <row r="136" spans="1:13" x14ac:dyDescent="0.3">
      <c r="A136" s="71" t="s">
        <v>362</v>
      </c>
      <c r="B136" s="70">
        <f t="shared" si="23"/>
        <v>88553</v>
      </c>
      <c r="C136" s="69" t="s">
        <v>363</v>
      </c>
      <c r="D136" s="75">
        <v>0</v>
      </c>
      <c r="E136" s="75">
        <v>0</v>
      </c>
      <c r="F136" s="12"/>
      <c r="G136" s="7">
        <f t="shared" si="21"/>
        <v>0</v>
      </c>
      <c r="H136" s="112"/>
      <c r="I136" s="75">
        <v>0</v>
      </c>
      <c r="J136" s="112"/>
      <c r="K136" s="75">
        <v>0</v>
      </c>
      <c r="L136" s="113"/>
      <c r="M136" s="59">
        <f t="shared" si="22"/>
        <v>0</v>
      </c>
    </row>
    <row r="137" spans="1:13" x14ac:dyDescent="0.3">
      <c r="A137" s="71" t="s">
        <v>364</v>
      </c>
      <c r="B137" s="70">
        <f t="shared" si="23"/>
        <v>88554</v>
      </c>
      <c r="C137" s="69" t="s">
        <v>365</v>
      </c>
      <c r="D137" s="75">
        <v>0</v>
      </c>
      <c r="E137" s="75">
        <v>0</v>
      </c>
      <c r="F137" s="12"/>
      <c r="G137" s="7">
        <f t="shared" si="21"/>
        <v>0</v>
      </c>
      <c r="H137" s="112"/>
      <c r="I137" s="75">
        <v>0</v>
      </c>
      <c r="J137" s="112"/>
      <c r="K137" s="75">
        <v>0</v>
      </c>
      <c r="L137" s="113"/>
      <c r="M137" s="59">
        <f t="shared" si="22"/>
        <v>0</v>
      </c>
    </row>
    <row r="138" spans="1:13" x14ac:dyDescent="0.3">
      <c r="A138" s="71" t="s">
        <v>366</v>
      </c>
      <c r="B138" s="70">
        <f t="shared" si="23"/>
        <v>88555</v>
      </c>
      <c r="C138" s="69" t="s">
        <v>367</v>
      </c>
      <c r="D138" s="75">
        <v>0</v>
      </c>
      <c r="E138" s="75">
        <v>0</v>
      </c>
      <c r="F138" s="12"/>
      <c r="G138" s="7">
        <f t="shared" si="21"/>
        <v>0</v>
      </c>
      <c r="H138" s="112"/>
      <c r="I138" s="75">
        <v>0</v>
      </c>
      <c r="J138" s="112"/>
      <c r="K138" s="75">
        <v>0</v>
      </c>
      <c r="L138" s="113"/>
      <c r="M138" s="59">
        <f t="shared" si="22"/>
        <v>0</v>
      </c>
    </row>
    <row r="139" spans="1:13" x14ac:dyDescent="0.3">
      <c r="A139" s="71" t="s">
        <v>368</v>
      </c>
      <c r="B139" s="70">
        <f t="shared" si="23"/>
        <v>88556</v>
      </c>
      <c r="C139" s="69" t="s">
        <v>369</v>
      </c>
      <c r="D139" s="75">
        <v>0</v>
      </c>
      <c r="E139" s="75">
        <v>0</v>
      </c>
      <c r="F139" s="12"/>
      <c r="G139" s="7">
        <f t="shared" si="21"/>
        <v>0</v>
      </c>
      <c r="H139" s="112"/>
      <c r="I139" s="75">
        <v>0</v>
      </c>
      <c r="J139" s="112"/>
      <c r="K139" s="75">
        <v>0</v>
      </c>
      <c r="L139" s="113"/>
      <c r="M139" s="59">
        <f t="shared" si="22"/>
        <v>0</v>
      </c>
    </row>
    <row r="140" spans="1:13" x14ac:dyDescent="0.3">
      <c r="A140" s="71" t="s">
        <v>335</v>
      </c>
      <c r="B140" s="70">
        <f t="shared" si="23"/>
        <v>88557</v>
      </c>
      <c r="C140" s="69" t="s">
        <v>370</v>
      </c>
      <c r="D140" s="75">
        <v>0</v>
      </c>
      <c r="E140" s="75">
        <v>0</v>
      </c>
      <c r="F140" s="12"/>
      <c r="G140" s="7">
        <f t="shared" si="21"/>
        <v>0</v>
      </c>
      <c r="H140" s="112"/>
      <c r="I140" s="75">
        <v>0</v>
      </c>
      <c r="J140" s="112"/>
      <c r="K140" s="75">
        <v>0</v>
      </c>
      <c r="L140" s="113"/>
      <c r="M140" s="59">
        <f t="shared" si="22"/>
        <v>0</v>
      </c>
    </row>
    <row r="141" spans="1:13" ht="14.5" thickBot="1" x14ac:dyDescent="0.35">
      <c r="A141" s="71" t="s">
        <v>335</v>
      </c>
      <c r="B141" s="70">
        <v>88560</v>
      </c>
      <c r="C141" s="89" t="s">
        <v>377</v>
      </c>
      <c r="D141" s="77">
        <f>SUM(D127:D140)</f>
        <v>0</v>
      </c>
      <c r="E141" s="77">
        <f>SUM(E127:E140)</f>
        <v>0</v>
      </c>
      <c r="F141" s="12"/>
      <c r="G141" s="77">
        <f>SUM(G127:G140)</f>
        <v>0</v>
      </c>
      <c r="H141" s="112"/>
      <c r="I141" s="77">
        <f>SUM(I127:I140)</f>
        <v>0</v>
      </c>
      <c r="J141" s="112"/>
      <c r="K141" s="77">
        <f>SUM(K127:K140)</f>
        <v>0</v>
      </c>
      <c r="L141" s="113"/>
      <c r="M141" s="77">
        <f>SUM(M127:M140)</f>
        <v>0</v>
      </c>
    </row>
    <row r="142" spans="1:13" ht="26.25" customHeight="1" thickTop="1" x14ac:dyDescent="0.3">
      <c r="A142" s="3" t="s">
        <v>378</v>
      </c>
      <c r="C142" s="57"/>
      <c r="D142" s="5"/>
      <c r="E142" s="5"/>
      <c r="F142" s="12"/>
      <c r="G142" s="6"/>
      <c r="H142" s="112"/>
      <c r="I142" s="6"/>
      <c r="J142" s="112"/>
      <c r="K142" s="6"/>
      <c r="L142" s="113"/>
    </row>
    <row r="143" spans="1:13" x14ac:dyDescent="0.3">
      <c r="A143" s="71" t="s">
        <v>344</v>
      </c>
      <c r="B143" s="70">
        <v>88580</v>
      </c>
      <c r="C143" s="69" t="s">
        <v>345</v>
      </c>
      <c r="D143" s="75">
        <v>0</v>
      </c>
      <c r="E143" s="75">
        <v>0</v>
      </c>
      <c r="F143" s="12"/>
      <c r="G143" s="7">
        <f t="shared" ref="G143:G156" si="24">D143+E143</f>
        <v>0</v>
      </c>
      <c r="H143" s="112"/>
      <c r="I143" s="75">
        <v>0</v>
      </c>
      <c r="J143" s="112"/>
      <c r="K143" s="75">
        <v>0</v>
      </c>
      <c r="L143" s="113"/>
      <c r="M143" s="59">
        <f t="shared" ref="M143:M156" si="25">G143-I143-K143</f>
        <v>0</v>
      </c>
    </row>
    <row r="144" spans="1:13" x14ac:dyDescent="0.3">
      <c r="A144" s="71" t="s">
        <v>346</v>
      </c>
      <c r="B144" s="70">
        <f t="shared" ref="B144:B156" si="26">+B143+1</f>
        <v>88581</v>
      </c>
      <c r="C144" s="69" t="s">
        <v>347</v>
      </c>
      <c r="D144" s="75">
        <v>0</v>
      </c>
      <c r="E144" s="75">
        <v>0</v>
      </c>
      <c r="F144" s="12"/>
      <c r="G144" s="7">
        <f t="shared" si="24"/>
        <v>0</v>
      </c>
      <c r="H144" s="112"/>
      <c r="I144" s="75">
        <v>0</v>
      </c>
      <c r="J144" s="112"/>
      <c r="K144" s="75">
        <v>0</v>
      </c>
      <c r="L144" s="113"/>
      <c r="M144" s="59">
        <f t="shared" si="25"/>
        <v>0</v>
      </c>
    </row>
    <row r="145" spans="1:13" x14ac:dyDescent="0.3">
      <c r="A145" s="71" t="s">
        <v>348</v>
      </c>
      <c r="B145" s="70">
        <f t="shared" si="26"/>
        <v>88582</v>
      </c>
      <c r="C145" s="69" t="s">
        <v>349</v>
      </c>
      <c r="D145" s="75">
        <v>0</v>
      </c>
      <c r="E145" s="75">
        <v>0</v>
      </c>
      <c r="F145" s="12"/>
      <c r="G145" s="7">
        <f t="shared" si="24"/>
        <v>0</v>
      </c>
      <c r="H145" s="112"/>
      <c r="I145" s="75">
        <v>0</v>
      </c>
      <c r="J145" s="112"/>
      <c r="K145" s="75">
        <v>0</v>
      </c>
      <c r="L145" s="113"/>
      <c r="M145" s="59">
        <f t="shared" si="25"/>
        <v>0</v>
      </c>
    </row>
    <row r="146" spans="1:13" x14ac:dyDescent="0.3">
      <c r="A146" s="71" t="s">
        <v>350</v>
      </c>
      <c r="B146" s="70">
        <f t="shared" si="26"/>
        <v>88583</v>
      </c>
      <c r="C146" s="69" t="s">
        <v>351</v>
      </c>
      <c r="D146" s="75">
        <v>0</v>
      </c>
      <c r="E146" s="75">
        <v>0</v>
      </c>
      <c r="F146" s="12"/>
      <c r="G146" s="7">
        <f t="shared" si="24"/>
        <v>0</v>
      </c>
      <c r="H146" s="112"/>
      <c r="I146" s="75">
        <v>0</v>
      </c>
      <c r="J146" s="112"/>
      <c r="K146" s="75">
        <v>0</v>
      </c>
      <c r="L146" s="113"/>
      <c r="M146" s="59">
        <f t="shared" si="25"/>
        <v>0</v>
      </c>
    </row>
    <row r="147" spans="1:13" x14ac:dyDescent="0.3">
      <c r="A147" s="71" t="s">
        <v>352</v>
      </c>
      <c r="B147" s="70">
        <f t="shared" si="26"/>
        <v>88584</v>
      </c>
      <c r="C147" s="69" t="s">
        <v>353</v>
      </c>
      <c r="D147" s="75">
        <v>0</v>
      </c>
      <c r="E147" s="75">
        <v>0</v>
      </c>
      <c r="F147" s="12"/>
      <c r="G147" s="7">
        <f t="shared" si="24"/>
        <v>0</v>
      </c>
      <c r="H147" s="112"/>
      <c r="I147" s="75">
        <v>0</v>
      </c>
      <c r="J147" s="112"/>
      <c r="K147" s="75">
        <v>0</v>
      </c>
      <c r="L147" s="113"/>
      <c r="M147" s="59">
        <f t="shared" si="25"/>
        <v>0</v>
      </c>
    </row>
    <row r="148" spans="1:13" x14ac:dyDescent="0.3">
      <c r="A148" s="71" t="s">
        <v>354</v>
      </c>
      <c r="B148" s="70">
        <f t="shared" si="26"/>
        <v>88585</v>
      </c>
      <c r="C148" s="69" t="s">
        <v>355</v>
      </c>
      <c r="D148" s="75">
        <v>0</v>
      </c>
      <c r="E148" s="75">
        <v>0</v>
      </c>
      <c r="F148" s="12"/>
      <c r="G148" s="7">
        <f t="shared" si="24"/>
        <v>0</v>
      </c>
      <c r="H148" s="112"/>
      <c r="I148" s="75">
        <v>0</v>
      </c>
      <c r="J148" s="112"/>
      <c r="K148" s="75">
        <v>0</v>
      </c>
      <c r="L148" s="113"/>
      <c r="M148" s="59">
        <f t="shared" si="25"/>
        <v>0</v>
      </c>
    </row>
    <row r="149" spans="1:13" x14ac:dyDescent="0.3">
      <c r="A149" s="71" t="s">
        <v>356</v>
      </c>
      <c r="B149" s="70">
        <v>88570</v>
      </c>
      <c r="C149" s="69" t="s">
        <v>357</v>
      </c>
      <c r="D149" s="75">
        <v>0</v>
      </c>
      <c r="E149" s="75">
        <v>0</v>
      </c>
      <c r="F149" s="12"/>
      <c r="G149" s="7">
        <f t="shared" si="24"/>
        <v>0</v>
      </c>
      <c r="H149" s="112"/>
      <c r="I149" s="75">
        <v>0</v>
      </c>
      <c r="J149" s="112"/>
      <c r="K149" s="75">
        <v>0</v>
      </c>
      <c r="L149" s="113"/>
      <c r="M149" s="59">
        <f t="shared" si="25"/>
        <v>0</v>
      </c>
    </row>
    <row r="150" spans="1:13" x14ac:dyDescent="0.3">
      <c r="A150" s="71" t="s">
        <v>358</v>
      </c>
      <c r="B150" s="70">
        <f t="shared" si="26"/>
        <v>88571</v>
      </c>
      <c r="C150" s="69" t="s">
        <v>359</v>
      </c>
      <c r="D150" s="75">
        <v>0</v>
      </c>
      <c r="E150" s="75">
        <v>0</v>
      </c>
      <c r="F150" s="12"/>
      <c r="G150" s="7">
        <f t="shared" si="24"/>
        <v>0</v>
      </c>
      <c r="H150" s="112"/>
      <c r="I150" s="75">
        <v>0</v>
      </c>
      <c r="J150" s="112"/>
      <c r="K150" s="75">
        <v>0</v>
      </c>
      <c r="L150" s="113"/>
      <c r="M150" s="59">
        <f t="shared" si="25"/>
        <v>0</v>
      </c>
    </row>
    <row r="151" spans="1:13" x14ac:dyDescent="0.3">
      <c r="A151" s="71" t="s">
        <v>360</v>
      </c>
      <c r="B151" s="70">
        <f t="shared" si="26"/>
        <v>88572</v>
      </c>
      <c r="C151" s="69" t="s">
        <v>361</v>
      </c>
      <c r="D151" s="75">
        <v>0</v>
      </c>
      <c r="E151" s="75">
        <v>0</v>
      </c>
      <c r="F151" s="12"/>
      <c r="G151" s="7">
        <f t="shared" si="24"/>
        <v>0</v>
      </c>
      <c r="H151" s="112"/>
      <c r="I151" s="75">
        <v>0</v>
      </c>
      <c r="J151" s="112"/>
      <c r="K151" s="75">
        <v>0</v>
      </c>
      <c r="L151" s="113"/>
      <c r="M151" s="59">
        <f t="shared" si="25"/>
        <v>0</v>
      </c>
    </row>
    <row r="152" spans="1:13" x14ac:dyDescent="0.3">
      <c r="A152" s="71" t="s">
        <v>362</v>
      </c>
      <c r="B152" s="70">
        <f t="shared" si="26"/>
        <v>88573</v>
      </c>
      <c r="C152" s="69" t="s">
        <v>363</v>
      </c>
      <c r="D152" s="75">
        <v>0</v>
      </c>
      <c r="E152" s="75">
        <v>0</v>
      </c>
      <c r="F152" s="12"/>
      <c r="G152" s="7">
        <f t="shared" si="24"/>
        <v>0</v>
      </c>
      <c r="H152" s="112"/>
      <c r="I152" s="75">
        <v>0</v>
      </c>
      <c r="J152" s="112"/>
      <c r="K152" s="75">
        <v>0</v>
      </c>
      <c r="L152" s="113"/>
      <c r="M152" s="59">
        <f t="shared" si="25"/>
        <v>0</v>
      </c>
    </row>
    <row r="153" spans="1:13" x14ac:dyDescent="0.3">
      <c r="A153" s="71" t="s">
        <v>364</v>
      </c>
      <c r="B153" s="70">
        <f t="shared" si="26"/>
        <v>88574</v>
      </c>
      <c r="C153" s="69" t="s">
        <v>365</v>
      </c>
      <c r="D153" s="75">
        <v>0</v>
      </c>
      <c r="E153" s="75">
        <v>0</v>
      </c>
      <c r="F153" s="12"/>
      <c r="G153" s="7">
        <f t="shared" si="24"/>
        <v>0</v>
      </c>
      <c r="H153" s="112"/>
      <c r="I153" s="75">
        <v>0</v>
      </c>
      <c r="J153" s="112"/>
      <c r="K153" s="75">
        <v>0</v>
      </c>
      <c r="L153" s="113"/>
      <c r="M153" s="59">
        <f t="shared" si="25"/>
        <v>0</v>
      </c>
    </row>
    <row r="154" spans="1:13" x14ac:dyDescent="0.3">
      <c r="A154" s="71" t="s">
        <v>366</v>
      </c>
      <c r="B154" s="70">
        <f t="shared" si="26"/>
        <v>88575</v>
      </c>
      <c r="C154" s="69" t="s">
        <v>367</v>
      </c>
      <c r="D154" s="75">
        <v>0</v>
      </c>
      <c r="E154" s="75">
        <v>0</v>
      </c>
      <c r="F154" s="12"/>
      <c r="G154" s="7">
        <f t="shared" si="24"/>
        <v>0</v>
      </c>
      <c r="H154" s="112"/>
      <c r="I154" s="75">
        <v>0</v>
      </c>
      <c r="J154" s="112"/>
      <c r="K154" s="75">
        <v>0</v>
      </c>
      <c r="L154" s="113"/>
      <c r="M154" s="59">
        <f t="shared" si="25"/>
        <v>0</v>
      </c>
    </row>
    <row r="155" spans="1:13" x14ac:dyDescent="0.3">
      <c r="A155" s="71" t="s">
        <v>368</v>
      </c>
      <c r="B155" s="70">
        <f t="shared" si="26"/>
        <v>88576</v>
      </c>
      <c r="C155" s="69" t="s">
        <v>369</v>
      </c>
      <c r="D155" s="75">
        <v>0</v>
      </c>
      <c r="E155" s="75">
        <v>0</v>
      </c>
      <c r="F155" s="12"/>
      <c r="G155" s="7">
        <f t="shared" si="24"/>
        <v>0</v>
      </c>
      <c r="H155" s="112"/>
      <c r="I155" s="75">
        <v>0</v>
      </c>
      <c r="J155" s="112"/>
      <c r="K155" s="75">
        <v>0</v>
      </c>
      <c r="L155" s="113"/>
      <c r="M155" s="59">
        <f t="shared" si="25"/>
        <v>0</v>
      </c>
    </row>
    <row r="156" spans="1:13" x14ac:dyDescent="0.3">
      <c r="A156" s="71" t="s">
        <v>335</v>
      </c>
      <c r="B156" s="70">
        <f t="shared" si="26"/>
        <v>88577</v>
      </c>
      <c r="C156" s="69" t="s">
        <v>370</v>
      </c>
      <c r="D156" s="75">
        <v>0</v>
      </c>
      <c r="E156" s="75">
        <v>0</v>
      </c>
      <c r="F156" s="12"/>
      <c r="G156" s="7">
        <f t="shared" si="24"/>
        <v>0</v>
      </c>
      <c r="H156" s="112"/>
      <c r="I156" s="75">
        <v>0</v>
      </c>
      <c r="J156" s="112"/>
      <c r="K156" s="75">
        <v>0</v>
      </c>
      <c r="L156" s="113"/>
      <c r="M156" s="59">
        <f t="shared" si="25"/>
        <v>0</v>
      </c>
    </row>
    <row r="157" spans="1:13" ht="14.5" thickBot="1" x14ac:dyDescent="0.35">
      <c r="A157" s="71" t="s">
        <v>335</v>
      </c>
      <c r="B157" s="70">
        <v>88600</v>
      </c>
      <c r="C157" s="89" t="s">
        <v>379</v>
      </c>
      <c r="D157" s="76">
        <f>SUM(D143:D156)</f>
        <v>0</v>
      </c>
      <c r="E157" s="76">
        <f>SUM(E143:E156)</f>
        <v>0</v>
      </c>
      <c r="F157" s="12"/>
      <c r="G157" s="76">
        <f>SUM(G143:G156)</f>
        <v>0</v>
      </c>
      <c r="H157" s="112"/>
      <c r="I157" s="76">
        <f>SUM(I143:I156)</f>
        <v>0</v>
      </c>
      <c r="J157" s="112"/>
      <c r="K157" s="76">
        <f>SUM(K143:K156)</f>
        <v>0</v>
      </c>
      <c r="L157" s="113"/>
      <c r="M157" s="76">
        <f>SUM(M143:M156)</f>
        <v>0</v>
      </c>
    </row>
    <row r="158" spans="1:13" ht="30" customHeight="1" thickTop="1" x14ac:dyDescent="0.3">
      <c r="A158" s="3" t="s">
        <v>380</v>
      </c>
      <c r="C158" s="57"/>
      <c r="D158" s="5"/>
      <c r="E158" s="5"/>
      <c r="F158" s="12"/>
      <c r="G158" s="6"/>
      <c r="H158" s="112"/>
      <c r="I158" s="6"/>
      <c r="J158" s="112"/>
      <c r="K158" s="6"/>
      <c r="L158" s="113"/>
    </row>
    <row r="159" spans="1:13" x14ac:dyDescent="0.3">
      <c r="A159" s="71" t="s">
        <v>344</v>
      </c>
      <c r="B159" s="70">
        <v>88601</v>
      </c>
      <c r="C159" s="69" t="s">
        <v>345</v>
      </c>
      <c r="D159" s="75">
        <v>0</v>
      </c>
      <c r="E159" s="75">
        <v>0</v>
      </c>
      <c r="F159" s="12"/>
      <c r="G159" s="7">
        <f t="shared" ref="G159:G174" si="27">D159+E159</f>
        <v>0</v>
      </c>
      <c r="H159" s="112"/>
      <c r="I159" s="75">
        <v>0</v>
      </c>
      <c r="J159" s="112"/>
      <c r="K159" s="75">
        <v>0</v>
      </c>
      <c r="L159" s="113"/>
      <c r="M159" s="59">
        <f t="shared" ref="M159:M174" si="28">G159-I159-K159</f>
        <v>0</v>
      </c>
    </row>
    <row r="160" spans="1:13" x14ac:dyDescent="0.3">
      <c r="A160" s="71" t="s">
        <v>346</v>
      </c>
      <c r="B160" s="70">
        <f>+B159+1</f>
        <v>88602</v>
      </c>
      <c r="C160" s="69" t="s">
        <v>347</v>
      </c>
      <c r="D160" s="75">
        <v>0</v>
      </c>
      <c r="E160" s="75">
        <v>0</v>
      </c>
      <c r="F160" s="12"/>
      <c r="G160" s="7">
        <f t="shared" si="27"/>
        <v>0</v>
      </c>
      <c r="H160" s="112"/>
      <c r="I160" s="75">
        <v>0</v>
      </c>
      <c r="J160" s="112"/>
      <c r="K160" s="75">
        <v>0</v>
      </c>
      <c r="L160" s="113"/>
      <c r="M160" s="59">
        <f t="shared" si="28"/>
        <v>0</v>
      </c>
    </row>
    <row r="161" spans="1:13" x14ac:dyDescent="0.3">
      <c r="A161" s="71" t="s">
        <v>348</v>
      </c>
      <c r="B161" s="70">
        <f>+B160+1</f>
        <v>88603</v>
      </c>
      <c r="C161" s="69" t="s">
        <v>349</v>
      </c>
      <c r="D161" s="75">
        <v>0</v>
      </c>
      <c r="E161" s="75">
        <v>0</v>
      </c>
      <c r="F161" s="12"/>
      <c r="G161" s="7">
        <f t="shared" si="27"/>
        <v>0</v>
      </c>
      <c r="H161" s="112"/>
      <c r="I161" s="75">
        <v>0</v>
      </c>
      <c r="J161" s="112"/>
      <c r="K161" s="75">
        <v>0</v>
      </c>
      <c r="L161" s="113"/>
      <c r="M161" s="59">
        <f t="shared" si="28"/>
        <v>0</v>
      </c>
    </row>
    <row r="162" spans="1:13" x14ac:dyDescent="0.3">
      <c r="A162" s="71" t="s">
        <v>350</v>
      </c>
      <c r="B162" s="70">
        <f t="shared" ref="B162:B174" si="29">+B161+1</f>
        <v>88604</v>
      </c>
      <c r="C162" s="69" t="s">
        <v>351</v>
      </c>
      <c r="D162" s="75">
        <v>0</v>
      </c>
      <c r="E162" s="75">
        <v>0</v>
      </c>
      <c r="F162" s="12"/>
      <c r="G162" s="7">
        <f t="shared" si="27"/>
        <v>0</v>
      </c>
      <c r="H162" s="112"/>
      <c r="I162" s="75">
        <v>0</v>
      </c>
      <c r="J162" s="112"/>
      <c r="K162" s="75">
        <v>0</v>
      </c>
      <c r="L162" s="113"/>
      <c r="M162" s="59">
        <f t="shared" si="28"/>
        <v>0</v>
      </c>
    </row>
    <row r="163" spans="1:13" x14ac:dyDescent="0.3">
      <c r="A163" s="71" t="s">
        <v>381</v>
      </c>
      <c r="B163" s="70">
        <f t="shared" si="29"/>
        <v>88605</v>
      </c>
      <c r="C163" s="69" t="s">
        <v>382</v>
      </c>
      <c r="D163" s="75">
        <v>0</v>
      </c>
      <c r="E163" s="75">
        <v>0</v>
      </c>
      <c r="F163" s="12"/>
      <c r="G163" s="7">
        <f t="shared" si="27"/>
        <v>0</v>
      </c>
      <c r="H163" s="112"/>
      <c r="I163" s="75">
        <v>0</v>
      </c>
      <c r="J163" s="112"/>
      <c r="K163" s="75">
        <v>0</v>
      </c>
      <c r="L163" s="113"/>
      <c r="M163" s="59">
        <f t="shared" si="28"/>
        <v>0</v>
      </c>
    </row>
    <row r="164" spans="1:13" x14ac:dyDescent="0.3">
      <c r="A164" s="71" t="s">
        <v>383</v>
      </c>
      <c r="B164" s="70">
        <f t="shared" si="29"/>
        <v>88606</v>
      </c>
      <c r="C164" s="69" t="s">
        <v>384</v>
      </c>
      <c r="D164" s="75">
        <v>0</v>
      </c>
      <c r="E164" s="75">
        <v>0</v>
      </c>
      <c r="F164" s="12"/>
      <c r="G164" s="7">
        <f t="shared" si="27"/>
        <v>0</v>
      </c>
      <c r="H164" s="112"/>
      <c r="I164" s="75">
        <v>0</v>
      </c>
      <c r="J164" s="112"/>
      <c r="K164" s="75">
        <v>0</v>
      </c>
      <c r="L164" s="113"/>
      <c r="M164" s="59">
        <f t="shared" si="28"/>
        <v>0</v>
      </c>
    </row>
    <row r="165" spans="1:13" x14ac:dyDescent="0.3">
      <c r="A165" s="71" t="s">
        <v>352</v>
      </c>
      <c r="B165" s="70">
        <f t="shared" si="29"/>
        <v>88607</v>
      </c>
      <c r="C165" s="69" t="s">
        <v>353</v>
      </c>
      <c r="D165" s="75">
        <v>0</v>
      </c>
      <c r="E165" s="75">
        <v>0</v>
      </c>
      <c r="F165" s="12"/>
      <c r="G165" s="7">
        <f t="shared" si="27"/>
        <v>0</v>
      </c>
      <c r="H165" s="112"/>
      <c r="I165" s="75">
        <v>0</v>
      </c>
      <c r="J165" s="112"/>
      <c r="K165" s="75">
        <v>0</v>
      </c>
      <c r="L165" s="113"/>
      <c r="M165" s="59">
        <f t="shared" si="28"/>
        <v>0</v>
      </c>
    </row>
    <row r="166" spans="1:13" x14ac:dyDescent="0.3">
      <c r="A166" s="71" t="s">
        <v>354</v>
      </c>
      <c r="B166" s="70">
        <f t="shared" si="29"/>
        <v>88608</v>
      </c>
      <c r="C166" s="69" t="s">
        <v>355</v>
      </c>
      <c r="D166" s="75">
        <v>0</v>
      </c>
      <c r="E166" s="75">
        <v>0</v>
      </c>
      <c r="F166" s="12"/>
      <c r="G166" s="7">
        <f t="shared" si="27"/>
        <v>0</v>
      </c>
      <c r="H166" s="112"/>
      <c r="I166" s="75">
        <v>0</v>
      </c>
      <c r="J166" s="112"/>
      <c r="K166" s="75">
        <v>0</v>
      </c>
      <c r="L166" s="113"/>
      <c r="M166" s="59">
        <f t="shared" si="28"/>
        <v>0</v>
      </c>
    </row>
    <row r="167" spans="1:13" x14ac:dyDescent="0.3">
      <c r="A167" s="71" t="s">
        <v>356</v>
      </c>
      <c r="B167" s="70">
        <v>88610</v>
      </c>
      <c r="C167" s="69" t="s">
        <v>357</v>
      </c>
      <c r="D167" s="75">
        <v>0</v>
      </c>
      <c r="E167" s="75">
        <v>0</v>
      </c>
      <c r="F167" s="12"/>
      <c r="G167" s="7">
        <f t="shared" si="27"/>
        <v>0</v>
      </c>
      <c r="H167" s="112"/>
      <c r="I167" s="75">
        <v>0</v>
      </c>
      <c r="J167" s="112"/>
      <c r="K167" s="75">
        <v>0</v>
      </c>
      <c r="L167" s="113"/>
      <c r="M167" s="59">
        <f t="shared" si="28"/>
        <v>0</v>
      </c>
    </row>
    <row r="168" spans="1:13" x14ac:dyDescent="0.3">
      <c r="A168" s="71" t="s">
        <v>358</v>
      </c>
      <c r="B168" s="70">
        <f t="shared" si="29"/>
        <v>88611</v>
      </c>
      <c r="C168" s="69" t="s">
        <v>359</v>
      </c>
      <c r="D168" s="75">
        <v>0</v>
      </c>
      <c r="E168" s="75">
        <v>0</v>
      </c>
      <c r="F168" s="12"/>
      <c r="G168" s="7">
        <f t="shared" si="27"/>
        <v>0</v>
      </c>
      <c r="H168" s="112"/>
      <c r="I168" s="75">
        <v>0</v>
      </c>
      <c r="J168" s="112"/>
      <c r="K168" s="75">
        <v>0</v>
      </c>
      <c r="L168" s="113"/>
      <c r="M168" s="59">
        <f t="shared" si="28"/>
        <v>0</v>
      </c>
    </row>
    <row r="169" spans="1:13" x14ac:dyDescent="0.3">
      <c r="A169" s="71" t="s">
        <v>360</v>
      </c>
      <c r="B169" s="70">
        <f t="shared" si="29"/>
        <v>88612</v>
      </c>
      <c r="C169" s="69" t="s">
        <v>361</v>
      </c>
      <c r="D169" s="75">
        <v>0</v>
      </c>
      <c r="E169" s="75">
        <v>0</v>
      </c>
      <c r="F169" s="12"/>
      <c r="G169" s="7">
        <f t="shared" si="27"/>
        <v>0</v>
      </c>
      <c r="H169" s="112"/>
      <c r="I169" s="75">
        <v>0</v>
      </c>
      <c r="J169" s="112"/>
      <c r="K169" s="75">
        <v>0</v>
      </c>
      <c r="L169" s="113"/>
      <c r="M169" s="59">
        <f t="shared" si="28"/>
        <v>0</v>
      </c>
    </row>
    <row r="170" spans="1:13" x14ac:dyDescent="0.3">
      <c r="A170" s="71" t="s">
        <v>362</v>
      </c>
      <c r="B170" s="70">
        <f t="shared" si="29"/>
        <v>88613</v>
      </c>
      <c r="C170" s="69" t="s">
        <v>363</v>
      </c>
      <c r="D170" s="75">
        <v>0</v>
      </c>
      <c r="E170" s="75">
        <v>0</v>
      </c>
      <c r="F170" s="12"/>
      <c r="G170" s="7">
        <f t="shared" si="27"/>
        <v>0</v>
      </c>
      <c r="H170" s="112"/>
      <c r="I170" s="75">
        <v>0</v>
      </c>
      <c r="J170" s="112"/>
      <c r="K170" s="75">
        <v>0</v>
      </c>
      <c r="L170" s="113"/>
      <c r="M170" s="59">
        <f t="shared" si="28"/>
        <v>0</v>
      </c>
    </row>
    <row r="171" spans="1:13" x14ac:dyDescent="0.3">
      <c r="A171" s="71" t="s">
        <v>364</v>
      </c>
      <c r="B171" s="70">
        <f t="shared" si="29"/>
        <v>88614</v>
      </c>
      <c r="C171" s="69" t="s">
        <v>385</v>
      </c>
      <c r="D171" s="75">
        <v>0</v>
      </c>
      <c r="E171" s="75">
        <v>0</v>
      </c>
      <c r="F171" s="12"/>
      <c r="G171" s="7">
        <f t="shared" si="27"/>
        <v>0</v>
      </c>
      <c r="H171" s="112"/>
      <c r="I171" s="75">
        <v>0</v>
      </c>
      <c r="J171" s="112"/>
      <c r="K171" s="75">
        <v>0</v>
      </c>
      <c r="L171" s="113"/>
      <c r="M171" s="59">
        <f t="shared" si="28"/>
        <v>0</v>
      </c>
    </row>
    <row r="172" spans="1:13" x14ac:dyDescent="0.3">
      <c r="A172" s="71" t="s">
        <v>366</v>
      </c>
      <c r="B172" s="70">
        <f t="shared" si="29"/>
        <v>88615</v>
      </c>
      <c r="C172" s="69" t="s">
        <v>367</v>
      </c>
      <c r="D172" s="75">
        <v>0</v>
      </c>
      <c r="E172" s="75">
        <v>0</v>
      </c>
      <c r="F172" s="12"/>
      <c r="G172" s="7">
        <f t="shared" si="27"/>
        <v>0</v>
      </c>
      <c r="H172" s="112"/>
      <c r="I172" s="75">
        <v>0</v>
      </c>
      <c r="J172" s="112"/>
      <c r="K172" s="75">
        <v>0</v>
      </c>
      <c r="L172" s="113"/>
      <c r="M172" s="59">
        <f t="shared" si="28"/>
        <v>0</v>
      </c>
    </row>
    <row r="173" spans="1:13" x14ac:dyDescent="0.3">
      <c r="A173" s="71" t="s">
        <v>368</v>
      </c>
      <c r="B173" s="70">
        <f t="shared" si="29"/>
        <v>88616</v>
      </c>
      <c r="C173" s="69" t="s">
        <v>369</v>
      </c>
      <c r="D173" s="75">
        <v>0</v>
      </c>
      <c r="E173" s="75">
        <v>0</v>
      </c>
      <c r="F173" s="12"/>
      <c r="G173" s="7">
        <f t="shared" si="27"/>
        <v>0</v>
      </c>
      <c r="H173" s="112"/>
      <c r="I173" s="75">
        <v>0</v>
      </c>
      <c r="J173" s="112"/>
      <c r="K173" s="75">
        <v>0</v>
      </c>
      <c r="L173" s="113"/>
      <c r="M173" s="59">
        <f t="shared" si="28"/>
        <v>0</v>
      </c>
    </row>
    <row r="174" spans="1:13" x14ac:dyDescent="0.3">
      <c r="A174" s="71" t="s">
        <v>335</v>
      </c>
      <c r="B174" s="70">
        <f t="shared" si="29"/>
        <v>88617</v>
      </c>
      <c r="C174" s="69" t="s">
        <v>370</v>
      </c>
      <c r="D174" s="75">
        <v>0</v>
      </c>
      <c r="E174" s="75">
        <v>0</v>
      </c>
      <c r="F174" s="12"/>
      <c r="G174" s="7">
        <f t="shared" si="27"/>
        <v>0</v>
      </c>
      <c r="H174" s="112"/>
      <c r="I174" s="75">
        <v>0</v>
      </c>
      <c r="J174" s="112"/>
      <c r="K174" s="75">
        <v>0</v>
      </c>
      <c r="L174" s="113"/>
      <c r="M174" s="59">
        <f t="shared" si="28"/>
        <v>0</v>
      </c>
    </row>
    <row r="175" spans="1:13" ht="14.5" thickBot="1" x14ac:dyDescent="0.35">
      <c r="A175" s="71" t="s">
        <v>335</v>
      </c>
      <c r="B175" s="70">
        <v>88620</v>
      </c>
      <c r="C175" s="89" t="s">
        <v>386</v>
      </c>
      <c r="D175" s="76">
        <f>SUM(D159:D174)</f>
        <v>0</v>
      </c>
      <c r="E175" s="76">
        <f>SUM(E159:E174)</f>
        <v>0</v>
      </c>
      <c r="F175" s="12"/>
      <c r="G175" s="76">
        <f>SUM(G159:G174)</f>
        <v>0</v>
      </c>
      <c r="H175" s="112"/>
      <c r="I175" s="76">
        <f>SUM(I159:I174)</f>
        <v>0</v>
      </c>
      <c r="J175" s="112"/>
      <c r="K175" s="76">
        <f>SUM(K159:K174)</f>
        <v>0</v>
      </c>
      <c r="L175" s="113"/>
      <c r="M175" s="76">
        <f>SUM(M159:M174)</f>
        <v>0</v>
      </c>
    </row>
    <row r="176" spans="1:13" ht="28.5" customHeight="1" thickTop="1" x14ac:dyDescent="0.3">
      <c r="A176" s="3" t="s">
        <v>387</v>
      </c>
      <c r="C176" s="57"/>
      <c r="D176" s="5"/>
      <c r="E176" s="5"/>
      <c r="F176" s="12"/>
      <c r="G176" s="80"/>
      <c r="H176" s="112"/>
      <c r="I176" s="80"/>
      <c r="J176" s="112"/>
      <c r="K176" s="80"/>
      <c r="L176" s="113"/>
      <c r="M176" s="81"/>
    </row>
    <row r="177" spans="1:13" x14ac:dyDescent="0.3">
      <c r="A177" s="71" t="s">
        <v>344</v>
      </c>
      <c r="B177" s="70">
        <v>88621</v>
      </c>
      <c r="C177" s="69" t="s">
        <v>345</v>
      </c>
      <c r="D177" s="75">
        <v>0</v>
      </c>
      <c r="E177" s="75">
        <v>0</v>
      </c>
      <c r="F177" s="12"/>
      <c r="G177" s="7">
        <f t="shared" ref="G177:G190" si="30">D177+E177</f>
        <v>0</v>
      </c>
      <c r="H177" s="112"/>
      <c r="I177" s="75">
        <v>0</v>
      </c>
      <c r="J177" s="112"/>
      <c r="K177" s="75">
        <v>0</v>
      </c>
      <c r="L177" s="113"/>
      <c r="M177" s="59">
        <f t="shared" ref="M177:M190" si="31">G177-I177-K177</f>
        <v>0</v>
      </c>
    </row>
    <row r="178" spans="1:13" x14ac:dyDescent="0.3">
      <c r="A178" s="71" t="s">
        <v>346</v>
      </c>
      <c r="B178" s="70">
        <f t="shared" ref="B178:B190" si="32">+B177+1</f>
        <v>88622</v>
      </c>
      <c r="C178" s="69" t="s">
        <v>347</v>
      </c>
      <c r="D178" s="75">
        <v>0</v>
      </c>
      <c r="E178" s="75">
        <v>0</v>
      </c>
      <c r="F178" s="12"/>
      <c r="G178" s="7">
        <f t="shared" si="30"/>
        <v>0</v>
      </c>
      <c r="H178" s="112"/>
      <c r="I178" s="75">
        <v>0</v>
      </c>
      <c r="J178" s="112"/>
      <c r="K178" s="75">
        <v>0</v>
      </c>
      <c r="L178" s="113"/>
      <c r="M178" s="59">
        <f t="shared" si="31"/>
        <v>0</v>
      </c>
    </row>
    <row r="179" spans="1:13" x14ac:dyDescent="0.3">
      <c r="A179" s="71" t="s">
        <v>348</v>
      </c>
      <c r="B179" s="70">
        <f t="shared" si="32"/>
        <v>88623</v>
      </c>
      <c r="C179" s="69" t="s">
        <v>349</v>
      </c>
      <c r="D179" s="75">
        <v>0</v>
      </c>
      <c r="E179" s="75">
        <v>0</v>
      </c>
      <c r="F179" s="12"/>
      <c r="G179" s="7">
        <f t="shared" si="30"/>
        <v>0</v>
      </c>
      <c r="H179" s="112"/>
      <c r="I179" s="75">
        <v>0</v>
      </c>
      <c r="J179" s="112"/>
      <c r="K179" s="75">
        <v>0</v>
      </c>
      <c r="L179" s="113"/>
      <c r="M179" s="59">
        <f t="shared" si="31"/>
        <v>0</v>
      </c>
    </row>
    <row r="180" spans="1:13" x14ac:dyDescent="0.3">
      <c r="A180" s="71" t="s">
        <v>350</v>
      </c>
      <c r="B180" s="70">
        <f t="shared" si="32"/>
        <v>88624</v>
      </c>
      <c r="C180" s="69" t="s">
        <v>351</v>
      </c>
      <c r="D180" s="75">
        <v>0</v>
      </c>
      <c r="E180" s="75">
        <v>0</v>
      </c>
      <c r="F180" s="12"/>
      <c r="G180" s="7">
        <f t="shared" si="30"/>
        <v>0</v>
      </c>
      <c r="H180" s="112"/>
      <c r="I180" s="75">
        <v>0</v>
      </c>
      <c r="J180" s="112"/>
      <c r="K180" s="75">
        <v>0</v>
      </c>
      <c r="L180" s="113"/>
      <c r="M180" s="59">
        <f t="shared" si="31"/>
        <v>0</v>
      </c>
    </row>
    <row r="181" spans="1:13" x14ac:dyDescent="0.3">
      <c r="A181" s="71" t="s">
        <v>352</v>
      </c>
      <c r="B181" s="70">
        <f t="shared" si="32"/>
        <v>88625</v>
      </c>
      <c r="C181" s="69" t="s">
        <v>353</v>
      </c>
      <c r="D181" s="75">
        <v>0</v>
      </c>
      <c r="E181" s="75">
        <v>0</v>
      </c>
      <c r="F181" s="12"/>
      <c r="G181" s="7">
        <f t="shared" si="30"/>
        <v>0</v>
      </c>
      <c r="H181" s="112"/>
      <c r="I181" s="75">
        <v>0</v>
      </c>
      <c r="J181" s="112"/>
      <c r="K181" s="75">
        <v>0</v>
      </c>
      <c r="L181" s="113"/>
      <c r="M181" s="59">
        <f t="shared" si="31"/>
        <v>0</v>
      </c>
    </row>
    <row r="182" spans="1:13" x14ac:dyDescent="0.3">
      <c r="A182" s="71" t="s">
        <v>354</v>
      </c>
      <c r="B182" s="70">
        <f t="shared" si="32"/>
        <v>88626</v>
      </c>
      <c r="C182" s="69" t="s">
        <v>355</v>
      </c>
      <c r="D182" s="75">
        <v>0</v>
      </c>
      <c r="E182" s="75">
        <v>0</v>
      </c>
      <c r="F182" s="12"/>
      <c r="G182" s="7">
        <f t="shared" si="30"/>
        <v>0</v>
      </c>
      <c r="H182" s="112"/>
      <c r="I182" s="75">
        <v>0</v>
      </c>
      <c r="J182" s="112"/>
      <c r="K182" s="75">
        <v>0</v>
      </c>
      <c r="L182" s="113"/>
      <c r="M182" s="59">
        <f t="shared" si="31"/>
        <v>0</v>
      </c>
    </row>
    <row r="183" spans="1:13" x14ac:dyDescent="0.3">
      <c r="A183" s="71" t="s">
        <v>356</v>
      </c>
      <c r="B183" s="70">
        <v>88630</v>
      </c>
      <c r="C183" s="69" t="s">
        <v>357</v>
      </c>
      <c r="D183" s="75">
        <v>0</v>
      </c>
      <c r="E183" s="75">
        <v>0</v>
      </c>
      <c r="F183" s="12"/>
      <c r="G183" s="7">
        <f t="shared" si="30"/>
        <v>0</v>
      </c>
      <c r="H183" s="112"/>
      <c r="I183" s="75">
        <v>0</v>
      </c>
      <c r="J183" s="112"/>
      <c r="K183" s="75">
        <v>0</v>
      </c>
      <c r="L183" s="113"/>
      <c r="M183" s="59">
        <f t="shared" si="31"/>
        <v>0</v>
      </c>
    </row>
    <row r="184" spans="1:13" x14ac:dyDescent="0.3">
      <c r="A184" s="71" t="s">
        <v>358</v>
      </c>
      <c r="B184" s="70">
        <f t="shared" si="32"/>
        <v>88631</v>
      </c>
      <c r="C184" s="69" t="s">
        <v>359</v>
      </c>
      <c r="D184" s="75">
        <v>0</v>
      </c>
      <c r="E184" s="75">
        <v>0</v>
      </c>
      <c r="F184" s="12"/>
      <c r="G184" s="7">
        <f t="shared" si="30"/>
        <v>0</v>
      </c>
      <c r="H184" s="112"/>
      <c r="I184" s="75">
        <v>0</v>
      </c>
      <c r="J184" s="112"/>
      <c r="K184" s="75">
        <v>0</v>
      </c>
      <c r="L184" s="113"/>
      <c r="M184" s="59">
        <f t="shared" si="31"/>
        <v>0</v>
      </c>
    </row>
    <row r="185" spans="1:13" x14ac:dyDescent="0.3">
      <c r="A185" s="71" t="s">
        <v>360</v>
      </c>
      <c r="B185" s="70">
        <f t="shared" si="32"/>
        <v>88632</v>
      </c>
      <c r="C185" s="69" t="s">
        <v>361</v>
      </c>
      <c r="D185" s="75">
        <v>0</v>
      </c>
      <c r="E185" s="75">
        <v>0</v>
      </c>
      <c r="F185" s="12"/>
      <c r="G185" s="7">
        <f t="shared" si="30"/>
        <v>0</v>
      </c>
      <c r="H185" s="112"/>
      <c r="I185" s="75">
        <v>0</v>
      </c>
      <c r="J185" s="112"/>
      <c r="K185" s="75">
        <v>0</v>
      </c>
      <c r="L185" s="113"/>
      <c r="M185" s="59">
        <f t="shared" si="31"/>
        <v>0</v>
      </c>
    </row>
    <row r="186" spans="1:13" x14ac:dyDescent="0.3">
      <c r="A186" s="71" t="s">
        <v>362</v>
      </c>
      <c r="B186" s="70">
        <f t="shared" si="32"/>
        <v>88633</v>
      </c>
      <c r="C186" s="69" t="s">
        <v>363</v>
      </c>
      <c r="D186" s="75">
        <v>0</v>
      </c>
      <c r="E186" s="75">
        <v>0</v>
      </c>
      <c r="F186" s="12"/>
      <c r="G186" s="7">
        <f t="shared" si="30"/>
        <v>0</v>
      </c>
      <c r="H186" s="112"/>
      <c r="I186" s="75">
        <v>0</v>
      </c>
      <c r="J186" s="112"/>
      <c r="K186" s="75">
        <v>0</v>
      </c>
      <c r="L186" s="113"/>
      <c r="M186" s="59">
        <f t="shared" si="31"/>
        <v>0</v>
      </c>
    </row>
    <row r="187" spans="1:13" x14ac:dyDescent="0.3">
      <c r="A187" s="71" t="s">
        <v>364</v>
      </c>
      <c r="B187" s="70">
        <f t="shared" si="32"/>
        <v>88634</v>
      </c>
      <c r="C187" s="69" t="s">
        <v>365</v>
      </c>
      <c r="D187" s="75">
        <v>0</v>
      </c>
      <c r="E187" s="75">
        <v>0</v>
      </c>
      <c r="F187" s="12"/>
      <c r="G187" s="7">
        <f t="shared" si="30"/>
        <v>0</v>
      </c>
      <c r="H187" s="112"/>
      <c r="I187" s="75">
        <v>0</v>
      </c>
      <c r="J187" s="112"/>
      <c r="K187" s="75">
        <v>0</v>
      </c>
      <c r="L187" s="113"/>
      <c r="M187" s="59">
        <f t="shared" si="31"/>
        <v>0</v>
      </c>
    </row>
    <row r="188" spans="1:13" x14ac:dyDescent="0.3">
      <c r="A188" s="71" t="s">
        <v>366</v>
      </c>
      <c r="B188" s="70">
        <f t="shared" si="32"/>
        <v>88635</v>
      </c>
      <c r="C188" s="69" t="s">
        <v>367</v>
      </c>
      <c r="D188" s="75">
        <v>0</v>
      </c>
      <c r="E188" s="75">
        <v>0</v>
      </c>
      <c r="F188" s="12"/>
      <c r="G188" s="7">
        <f t="shared" si="30"/>
        <v>0</v>
      </c>
      <c r="H188" s="112"/>
      <c r="I188" s="75">
        <v>0</v>
      </c>
      <c r="J188" s="112"/>
      <c r="K188" s="75">
        <v>0</v>
      </c>
      <c r="L188" s="113"/>
      <c r="M188" s="59">
        <f t="shared" si="31"/>
        <v>0</v>
      </c>
    </row>
    <row r="189" spans="1:13" x14ac:dyDescent="0.3">
      <c r="A189" s="71" t="s">
        <v>368</v>
      </c>
      <c r="B189" s="70">
        <f t="shared" si="32"/>
        <v>88636</v>
      </c>
      <c r="C189" s="69" t="s">
        <v>369</v>
      </c>
      <c r="D189" s="75">
        <v>0</v>
      </c>
      <c r="E189" s="75">
        <v>0</v>
      </c>
      <c r="F189" s="12"/>
      <c r="G189" s="7">
        <f t="shared" si="30"/>
        <v>0</v>
      </c>
      <c r="H189" s="112"/>
      <c r="I189" s="75">
        <v>0</v>
      </c>
      <c r="J189" s="112"/>
      <c r="K189" s="75">
        <v>0</v>
      </c>
      <c r="L189" s="113"/>
      <c r="M189" s="59">
        <f t="shared" si="31"/>
        <v>0</v>
      </c>
    </row>
    <row r="190" spans="1:13" x14ac:dyDescent="0.3">
      <c r="A190" s="71" t="s">
        <v>335</v>
      </c>
      <c r="B190" s="70">
        <f t="shared" si="32"/>
        <v>88637</v>
      </c>
      <c r="C190" s="69" t="s">
        <v>370</v>
      </c>
      <c r="D190" s="75">
        <v>0</v>
      </c>
      <c r="E190" s="75">
        <v>0</v>
      </c>
      <c r="F190" s="12"/>
      <c r="G190" s="7">
        <f t="shared" si="30"/>
        <v>0</v>
      </c>
      <c r="H190" s="112"/>
      <c r="I190" s="75">
        <v>0</v>
      </c>
      <c r="J190" s="112"/>
      <c r="K190" s="75">
        <v>0</v>
      </c>
      <c r="L190" s="113"/>
      <c r="M190" s="59">
        <f t="shared" si="31"/>
        <v>0</v>
      </c>
    </row>
    <row r="191" spans="1:13" ht="14.5" thickBot="1" x14ac:dyDescent="0.35">
      <c r="A191" s="71" t="s">
        <v>335</v>
      </c>
      <c r="B191" s="70">
        <v>88640</v>
      </c>
      <c r="C191" s="89" t="s">
        <v>388</v>
      </c>
      <c r="D191" s="76">
        <f>SUM(D177:D190)</f>
        <v>0</v>
      </c>
      <c r="E191" s="76">
        <f>SUM(E177:E190)</f>
        <v>0</v>
      </c>
      <c r="F191" s="12"/>
      <c r="G191" s="76">
        <f>SUM(G177:G190)</f>
        <v>0</v>
      </c>
      <c r="H191" s="112"/>
      <c r="I191" s="76">
        <f>SUM(I177:I190)</f>
        <v>0</v>
      </c>
      <c r="J191" s="112"/>
      <c r="K191" s="76">
        <f>SUM(K177:K190)</f>
        <v>0</v>
      </c>
      <c r="L191" s="113"/>
      <c r="M191" s="76">
        <f>SUM(M177:M190)</f>
        <v>0</v>
      </c>
    </row>
    <row r="192" spans="1:13" ht="27" customHeight="1" thickTop="1" x14ac:dyDescent="0.3">
      <c r="A192" s="3" t="s">
        <v>389</v>
      </c>
      <c r="C192" s="57"/>
      <c r="D192" s="5"/>
      <c r="E192" s="5"/>
      <c r="F192" s="12"/>
      <c r="G192" s="6"/>
      <c r="H192" s="112"/>
      <c r="I192" s="6"/>
      <c r="J192" s="112"/>
      <c r="K192" s="6"/>
      <c r="L192" s="113"/>
    </row>
    <row r="193" spans="1:13" x14ac:dyDescent="0.3">
      <c r="A193" s="71" t="s">
        <v>390</v>
      </c>
      <c r="B193" s="70">
        <v>88661</v>
      </c>
      <c r="C193" s="69" t="s">
        <v>260</v>
      </c>
      <c r="D193" s="75">
        <v>0</v>
      </c>
      <c r="E193" s="75">
        <v>0</v>
      </c>
      <c r="F193" s="12"/>
      <c r="G193" s="7">
        <f t="shared" ref="G193:G206" si="33">D193+E193</f>
        <v>0</v>
      </c>
      <c r="H193" s="112"/>
      <c r="I193" s="75">
        <v>0</v>
      </c>
      <c r="J193" s="112"/>
      <c r="K193" s="75">
        <v>0</v>
      </c>
      <c r="L193" s="113"/>
      <c r="M193" s="59">
        <f t="shared" ref="M193:M206" si="34">G193-I193-K193</f>
        <v>0</v>
      </c>
    </row>
    <row r="194" spans="1:13" x14ac:dyDescent="0.3">
      <c r="A194" s="71" t="s">
        <v>391</v>
      </c>
      <c r="B194" s="70">
        <v>88662</v>
      </c>
      <c r="C194" s="69" t="s">
        <v>392</v>
      </c>
      <c r="D194" s="75">
        <v>0</v>
      </c>
      <c r="E194" s="75">
        <v>0</v>
      </c>
      <c r="F194" s="12"/>
      <c r="G194" s="7">
        <f t="shared" si="33"/>
        <v>0</v>
      </c>
      <c r="H194" s="112"/>
      <c r="I194" s="75">
        <v>0</v>
      </c>
      <c r="J194" s="112"/>
      <c r="K194" s="75">
        <v>0</v>
      </c>
      <c r="L194" s="113"/>
      <c r="M194" s="59">
        <f t="shared" si="34"/>
        <v>0</v>
      </c>
    </row>
    <row r="195" spans="1:13" x14ac:dyDescent="0.3">
      <c r="A195" s="71" t="s">
        <v>393</v>
      </c>
      <c r="B195" s="70">
        <v>88663</v>
      </c>
      <c r="C195" s="69" t="s">
        <v>349</v>
      </c>
      <c r="D195" s="75">
        <v>0</v>
      </c>
      <c r="E195" s="75">
        <v>0</v>
      </c>
      <c r="F195" s="12"/>
      <c r="G195" s="7">
        <f t="shared" si="33"/>
        <v>0</v>
      </c>
      <c r="H195" s="112"/>
      <c r="I195" s="75">
        <v>0</v>
      </c>
      <c r="J195" s="112"/>
      <c r="K195" s="75">
        <v>0</v>
      </c>
      <c r="L195" s="113"/>
      <c r="M195" s="59">
        <f t="shared" si="34"/>
        <v>0</v>
      </c>
    </row>
    <row r="196" spans="1:13" x14ac:dyDescent="0.3">
      <c r="A196" s="71" t="s">
        <v>394</v>
      </c>
      <c r="B196" s="70">
        <v>88664</v>
      </c>
      <c r="C196" s="69" t="s">
        <v>351</v>
      </c>
      <c r="D196" s="75">
        <v>0</v>
      </c>
      <c r="E196" s="75">
        <v>0</v>
      </c>
      <c r="F196" s="12"/>
      <c r="G196" s="7">
        <f t="shared" si="33"/>
        <v>0</v>
      </c>
      <c r="H196" s="112"/>
      <c r="I196" s="75">
        <v>0</v>
      </c>
      <c r="J196" s="112"/>
      <c r="K196" s="75">
        <v>0</v>
      </c>
      <c r="L196" s="113"/>
      <c r="M196" s="59">
        <f t="shared" si="34"/>
        <v>0</v>
      </c>
    </row>
    <row r="197" spans="1:13" x14ac:dyDescent="0.3">
      <c r="A197" s="71" t="s">
        <v>395</v>
      </c>
      <c r="B197" s="70">
        <v>88665</v>
      </c>
      <c r="C197" s="69" t="s">
        <v>353</v>
      </c>
      <c r="D197" s="75">
        <v>0</v>
      </c>
      <c r="E197" s="75">
        <v>0</v>
      </c>
      <c r="F197" s="12"/>
      <c r="G197" s="7">
        <f t="shared" si="33"/>
        <v>0</v>
      </c>
      <c r="H197" s="112"/>
      <c r="I197" s="75">
        <v>0</v>
      </c>
      <c r="J197" s="112"/>
      <c r="K197" s="75">
        <v>0</v>
      </c>
      <c r="L197" s="113"/>
      <c r="M197" s="59">
        <f t="shared" si="34"/>
        <v>0</v>
      </c>
    </row>
    <row r="198" spans="1:13" x14ac:dyDescent="0.3">
      <c r="A198" s="71" t="s">
        <v>396</v>
      </c>
      <c r="B198" s="70">
        <v>88666</v>
      </c>
      <c r="C198" s="69" t="s">
        <v>355</v>
      </c>
      <c r="D198" s="75">
        <v>0</v>
      </c>
      <c r="E198" s="75">
        <v>0</v>
      </c>
      <c r="F198" s="12"/>
      <c r="G198" s="7">
        <f t="shared" si="33"/>
        <v>0</v>
      </c>
      <c r="H198" s="112"/>
      <c r="I198" s="75">
        <v>0</v>
      </c>
      <c r="J198" s="112"/>
      <c r="K198" s="75">
        <v>0</v>
      </c>
      <c r="L198" s="113"/>
      <c r="M198" s="59">
        <f t="shared" si="34"/>
        <v>0</v>
      </c>
    </row>
    <row r="199" spans="1:13" x14ac:dyDescent="0.3">
      <c r="A199" s="71" t="s">
        <v>397</v>
      </c>
      <c r="B199" s="70">
        <v>88670</v>
      </c>
      <c r="C199" s="69" t="s">
        <v>357</v>
      </c>
      <c r="D199" s="75">
        <v>0</v>
      </c>
      <c r="E199" s="75">
        <v>0</v>
      </c>
      <c r="F199" s="12"/>
      <c r="G199" s="7">
        <f t="shared" si="33"/>
        <v>0</v>
      </c>
      <c r="H199" s="112"/>
      <c r="I199" s="75">
        <v>0</v>
      </c>
      <c r="J199" s="112"/>
      <c r="K199" s="75">
        <v>0</v>
      </c>
      <c r="L199" s="113"/>
      <c r="M199" s="59">
        <f t="shared" si="34"/>
        <v>0</v>
      </c>
    </row>
    <row r="200" spans="1:13" x14ac:dyDescent="0.3">
      <c r="A200" s="71" t="s">
        <v>398</v>
      </c>
      <c r="B200" s="70">
        <v>88671</v>
      </c>
      <c r="C200" s="69" t="s">
        <v>359</v>
      </c>
      <c r="D200" s="75">
        <v>0</v>
      </c>
      <c r="E200" s="75">
        <v>0</v>
      </c>
      <c r="F200" s="12"/>
      <c r="G200" s="7">
        <f t="shared" si="33"/>
        <v>0</v>
      </c>
      <c r="H200" s="112"/>
      <c r="I200" s="75">
        <v>0</v>
      </c>
      <c r="J200" s="112"/>
      <c r="K200" s="75">
        <v>0</v>
      </c>
      <c r="L200" s="113"/>
      <c r="M200" s="59">
        <f t="shared" si="34"/>
        <v>0</v>
      </c>
    </row>
    <row r="201" spans="1:13" x14ac:dyDescent="0.3">
      <c r="A201" s="71" t="s">
        <v>399</v>
      </c>
      <c r="B201" s="70">
        <v>88672</v>
      </c>
      <c r="C201" s="69" t="s">
        <v>361</v>
      </c>
      <c r="D201" s="75">
        <v>0</v>
      </c>
      <c r="E201" s="75">
        <v>0</v>
      </c>
      <c r="F201" s="12"/>
      <c r="G201" s="7">
        <f t="shared" si="33"/>
        <v>0</v>
      </c>
      <c r="H201" s="112"/>
      <c r="I201" s="75">
        <v>0</v>
      </c>
      <c r="J201" s="112"/>
      <c r="K201" s="75">
        <v>0</v>
      </c>
      <c r="L201" s="113"/>
      <c r="M201" s="59">
        <f t="shared" si="34"/>
        <v>0</v>
      </c>
    </row>
    <row r="202" spans="1:13" x14ac:dyDescent="0.3">
      <c r="A202" s="71" t="s">
        <v>400</v>
      </c>
      <c r="B202" s="70">
        <v>88673</v>
      </c>
      <c r="C202" s="69" t="s">
        <v>363</v>
      </c>
      <c r="D202" s="75">
        <v>0</v>
      </c>
      <c r="E202" s="75">
        <v>0</v>
      </c>
      <c r="F202" s="12"/>
      <c r="G202" s="7">
        <f t="shared" si="33"/>
        <v>0</v>
      </c>
      <c r="H202" s="112"/>
      <c r="I202" s="75">
        <v>0</v>
      </c>
      <c r="J202" s="112"/>
      <c r="K202" s="75">
        <v>0</v>
      </c>
      <c r="L202" s="113"/>
      <c r="M202" s="59">
        <f t="shared" si="34"/>
        <v>0</v>
      </c>
    </row>
    <row r="203" spans="1:13" x14ac:dyDescent="0.3">
      <c r="A203" s="71" t="s">
        <v>401</v>
      </c>
      <c r="B203" s="70">
        <v>88674</v>
      </c>
      <c r="C203" s="69" t="s">
        <v>402</v>
      </c>
      <c r="D203" s="75">
        <v>0</v>
      </c>
      <c r="E203" s="75">
        <v>0</v>
      </c>
      <c r="F203" s="12"/>
      <c r="G203" s="7">
        <f t="shared" si="33"/>
        <v>0</v>
      </c>
      <c r="H203" s="112"/>
      <c r="I203" s="75">
        <v>0</v>
      </c>
      <c r="J203" s="112"/>
      <c r="K203" s="75">
        <v>0</v>
      </c>
      <c r="L203" s="113"/>
      <c r="M203" s="59">
        <f t="shared" si="34"/>
        <v>0</v>
      </c>
    </row>
    <row r="204" spans="1:13" x14ac:dyDescent="0.3">
      <c r="A204" s="71" t="s">
        <v>403</v>
      </c>
      <c r="B204" s="70">
        <v>88675</v>
      </c>
      <c r="C204" s="69" t="s">
        <v>367</v>
      </c>
      <c r="D204" s="75">
        <v>0</v>
      </c>
      <c r="E204" s="75">
        <v>0</v>
      </c>
      <c r="F204" s="12"/>
      <c r="G204" s="7">
        <f t="shared" si="33"/>
        <v>0</v>
      </c>
      <c r="H204" s="112"/>
      <c r="I204" s="75">
        <v>0</v>
      </c>
      <c r="J204" s="112"/>
      <c r="K204" s="75">
        <v>0</v>
      </c>
      <c r="L204" s="113"/>
      <c r="M204" s="59">
        <f t="shared" si="34"/>
        <v>0</v>
      </c>
    </row>
    <row r="205" spans="1:13" x14ac:dyDescent="0.3">
      <c r="A205" s="71" t="s">
        <v>404</v>
      </c>
      <c r="B205" s="70">
        <v>88676</v>
      </c>
      <c r="C205" s="69" t="s">
        <v>369</v>
      </c>
      <c r="D205" s="75">
        <v>0</v>
      </c>
      <c r="E205" s="75">
        <v>0</v>
      </c>
      <c r="F205" s="12"/>
      <c r="G205" s="7">
        <f t="shared" si="33"/>
        <v>0</v>
      </c>
      <c r="H205" s="112"/>
      <c r="I205" s="75">
        <v>0</v>
      </c>
      <c r="J205" s="112"/>
      <c r="K205" s="75">
        <v>0</v>
      </c>
      <c r="L205" s="113"/>
      <c r="M205" s="59">
        <f t="shared" si="34"/>
        <v>0</v>
      </c>
    </row>
    <row r="206" spans="1:13" x14ac:dyDescent="0.3">
      <c r="A206" s="71" t="s">
        <v>405</v>
      </c>
      <c r="B206" s="70">
        <v>88677</v>
      </c>
      <c r="C206" s="69" t="s">
        <v>370</v>
      </c>
      <c r="D206" s="75">
        <v>0</v>
      </c>
      <c r="E206" s="75">
        <v>0</v>
      </c>
      <c r="F206" s="12"/>
      <c r="G206" s="7">
        <f t="shared" si="33"/>
        <v>0</v>
      </c>
      <c r="H206" s="112"/>
      <c r="I206" s="75">
        <v>0</v>
      </c>
      <c r="J206" s="112"/>
      <c r="K206" s="75">
        <v>0</v>
      </c>
      <c r="L206" s="113"/>
      <c r="M206" s="59">
        <f t="shared" si="34"/>
        <v>0</v>
      </c>
    </row>
    <row r="207" spans="1:13" ht="14.5" thickBot="1" x14ac:dyDescent="0.35">
      <c r="A207" s="71" t="s">
        <v>405</v>
      </c>
      <c r="B207" s="70">
        <v>88678</v>
      </c>
      <c r="C207" s="89" t="s">
        <v>406</v>
      </c>
      <c r="D207" s="76">
        <f>SUM(D193:D206)</f>
        <v>0</v>
      </c>
      <c r="E207" s="76">
        <f>SUM(E193:E206)</f>
        <v>0</v>
      </c>
      <c r="F207" s="12"/>
      <c r="G207" s="76">
        <f>SUM(G193:G206)</f>
        <v>0</v>
      </c>
      <c r="H207" s="112"/>
      <c r="I207" s="76">
        <f>SUM(I193:I206)</f>
        <v>0</v>
      </c>
      <c r="J207" s="112"/>
      <c r="K207" s="76">
        <f>SUM(K193:K206)</f>
        <v>0</v>
      </c>
      <c r="L207" s="113"/>
      <c r="M207" s="76">
        <f>SUM(M193:M206)</f>
        <v>0</v>
      </c>
    </row>
    <row r="208" spans="1:13" ht="28.5" customHeight="1" thickTop="1" x14ac:dyDescent="0.3">
      <c r="A208" s="3" t="s">
        <v>407</v>
      </c>
      <c r="C208" s="57"/>
      <c r="D208" s="5"/>
      <c r="E208" s="5"/>
      <c r="F208" s="12"/>
      <c r="G208" s="6"/>
      <c r="H208" s="112"/>
      <c r="I208" s="6"/>
      <c r="J208" s="112"/>
      <c r="K208" s="6"/>
      <c r="L208" s="113"/>
    </row>
    <row r="209" spans="1:13" x14ac:dyDescent="0.3">
      <c r="A209" s="71" t="s">
        <v>344</v>
      </c>
      <c r="B209" s="70">
        <v>88681</v>
      </c>
      <c r="C209" s="69" t="s">
        <v>345</v>
      </c>
      <c r="D209" s="75">
        <v>0</v>
      </c>
      <c r="E209" s="75">
        <v>0</v>
      </c>
      <c r="F209" s="12"/>
      <c r="G209" s="7">
        <f t="shared" ref="G209:G222" si="35">D209+E209</f>
        <v>0</v>
      </c>
      <c r="H209" s="112"/>
      <c r="I209" s="75">
        <v>0</v>
      </c>
      <c r="J209" s="112"/>
      <c r="K209" s="75">
        <v>0</v>
      </c>
      <c r="L209" s="113"/>
      <c r="M209" s="59">
        <f t="shared" ref="M209:M222" si="36">G209-I209-K209</f>
        <v>0</v>
      </c>
    </row>
    <row r="210" spans="1:13" x14ac:dyDescent="0.3">
      <c r="A210" s="71" t="s">
        <v>346</v>
      </c>
      <c r="B210" s="70">
        <f>+B209+1</f>
        <v>88682</v>
      </c>
      <c r="C210" s="69" t="s">
        <v>347</v>
      </c>
      <c r="D210" s="75">
        <v>0</v>
      </c>
      <c r="E210" s="75">
        <v>0</v>
      </c>
      <c r="F210" s="12"/>
      <c r="G210" s="7">
        <f t="shared" si="35"/>
        <v>0</v>
      </c>
      <c r="H210" s="112"/>
      <c r="I210" s="75">
        <v>0</v>
      </c>
      <c r="J210" s="112"/>
      <c r="K210" s="75">
        <v>0</v>
      </c>
      <c r="L210" s="113"/>
      <c r="M210" s="59">
        <f t="shared" si="36"/>
        <v>0</v>
      </c>
    </row>
    <row r="211" spans="1:13" x14ac:dyDescent="0.3">
      <c r="A211" s="71" t="s">
        <v>348</v>
      </c>
      <c r="B211" s="70">
        <f t="shared" ref="B211:B222" si="37">+B210+1</f>
        <v>88683</v>
      </c>
      <c r="C211" s="69" t="s">
        <v>349</v>
      </c>
      <c r="D211" s="75">
        <v>0</v>
      </c>
      <c r="E211" s="75">
        <v>0</v>
      </c>
      <c r="F211" s="12"/>
      <c r="G211" s="7">
        <f t="shared" si="35"/>
        <v>0</v>
      </c>
      <c r="H211" s="112"/>
      <c r="I211" s="75">
        <v>0</v>
      </c>
      <c r="J211" s="112"/>
      <c r="K211" s="75">
        <v>0</v>
      </c>
      <c r="L211" s="113"/>
      <c r="M211" s="59">
        <f t="shared" si="36"/>
        <v>0</v>
      </c>
    </row>
    <row r="212" spans="1:13" x14ac:dyDescent="0.3">
      <c r="A212" s="71" t="s">
        <v>350</v>
      </c>
      <c r="B212" s="70">
        <f t="shared" si="37"/>
        <v>88684</v>
      </c>
      <c r="C212" s="69" t="s">
        <v>351</v>
      </c>
      <c r="D212" s="75">
        <v>0</v>
      </c>
      <c r="E212" s="75">
        <v>0</v>
      </c>
      <c r="F212" s="12"/>
      <c r="G212" s="7">
        <f t="shared" si="35"/>
        <v>0</v>
      </c>
      <c r="H212" s="112"/>
      <c r="I212" s="75">
        <v>0</v>
      </c>
      <c r="J212" s="112"/>
      <c r="K212" s="75">
        <v>0</v>
      </c>
      <c r="L212" s="113"/>
      <c r="M212" s="59">
        <f t="shared" si="36"/>
        <v>0</v>
      </c>
    </row>
    <row r="213" spans="1:13" x14ac:dyDescent="0.3">
      <c r="A213" s="71" t="s">
        <v>352</v>
      </c>
      <c r="B213" s="70">
        <f t="shared" si="37"/>
        <v>88685</v>
      </c>
      <c r="C213" s="69" t="s">
        <v>353</v>
      </c>
      <c r="D213" s="75">
        <v>0</v>
      </c>
      <c r="E213" s="75">
        <v>0</v>
      </c>
      <c r="F213" s="12"/>
      <c r="G213" s="7">
        <f t="shared" si="35"/>
        <v>0</v>
      </c>
      <c r="H213" s="112"/>
      <c r="I213" s="75">
        <v>0</v>
      </c>
      <c r="J213" s="112"/>
      <c r="K213" s="75">
        <v>0</v>
      </c>
      <c r="L213" s="113"/>
      <c r="M213" s="59">
        <f t="shared" si="36"/>
        <v>0</v>
      </c>
    </row>
    <row r="214" spans="1:13" x14ac:dyDescent="0.3">
      <c r="A214" s="71" t="s">
        <v>354</v>
      </c>
      <c r="B214" s="70">
        <f t="shared" si="37"/>
        <v>88686</v>
      </c>
      <c r="C214" s="69" t="s">
        <v>355</v>
      </c>
      <c r="D214" s="75">
        <v>0</v>
      </c>
      <c r="E214" s="75">
        <v>0</v>
      </c>
      <c r="F214" s="12"/>
      <c r="G214" s="7">
        <f t="shared" si="35"/>
        <v>0</v>
      </c>
      <c r="H214" s="112"/>
      <c r="I214" s="75">
        <v>0</v>
      </c>
      <c r="J214" s="112"/>
      <c r="K214" s="75">
        <v>0</v>
      </c>
      <c r="L214" s="113"/>
      <c r="M214" s="59">
        <f t="shared" si="36"/>
        <v>0</v>
      </c>
    </row>
    <row r="215" spans="1:13" x14ac:dyDescent="0.3">
      <c r="A215" s="71" t="s">
        <v>356</v>
      </c>
      <c r="B215" s="70">
        <v>88690</v>
      </c>
      <c r="C215" s="69" t="s">
        <v>357</v>
      </c>
      <c r="D215" s="75">
        <v>0</v>
      </c>
      <c r="E215" s="75">
        <v>0</v>
      </c>
      <c r="F215" s="12"/>
      <c r="G215" s="7">
        <f t="shared" si="35"/>
        <v>0</v>
      </c>
      <c r="H215" s="112"/>
      <c r="I215" s="75">
        <v>0</v>
      </c>
      <c r="J215" s="112"/>
      <c r="K215" s="75">
        <v>0</v>
      </c>
      <c r="L215" s="113"/>
      <c r="M215" s="59">
        <f t="shared" si="36"/>
        <v>0</v>
      </c>
    </row>
    <row r="216" spans="1:13" x14ac:dyDescent="0.3">
      <c r="A216" s="71" t="s">
        <v>358</v>
      </c>
      <c r="B216" s="70">
        <f t="shared" si="37"/>
        <v>88691</v>
      </c>
      <c r="C216" s="69" t="s">
        <v>359</v>
      </c>
      <c r="D216" s="75">
        <v>0</v>
      </c>
      <c r="E216" s="75">
        <v>0</v>
      </c>
      <c r="F216" s="12"/>
      <c r="G216" s="7">
        <f t="shared" si="35"/>
        <v>0</v>
      </c>
      <c r="H216" s="112"/>
      <c r="I216" s="75">
        <v>0</v>
      </c>
      <c r="J216" s="112"/>
      <c r="K216" s="75">
        <v>0</v>
      </c>
      <c r="L216" s="113"/>
      <c r="M216" s="59">
        <f t="shared" si="36"/>
        <v>0</v>
      </c>
    </row>
    <row r="217" spans="1:13" x14ac:dyDescent="0.3">
      <c r="A217" s="71" t="s">
        <v>360</v>
      </c>
      <c r="B217" s="70">
        <f t="shared" si="37"/>
        <v>88692</v>
      </c>
      <c r="C217" s="69" t="s">
        <v>361</v>
      </c>
      <c r="D217" s="75">
        <v>0</v>
      </c>
      <c r="E217" s="75">
        <v>0</v>
      </c>
      <c r="F217" s="12"/>
      <c r="G217" s="7">
        <f t="shared" si="35"/>
        <v>0</v>
      </c>
      <c r="H217" s="112"/>
      <c r="I217" s="75">
        <v>0</v>
      </c>
      <c r="J217" s="112"/>
      <c r="K217" s="75">
        <v>0</v>
      </c>
      <c r="L217" s="113"/>
      <c r="M217" s="59">
        <f t="shared" si="36"/>
        <v>0</v>
      </c>
    </row>
    <row r="218" spans="1:13" x14ac:dyDescent="0.3">
      <c r="A218" s="71" t="s">
        <v>362</v>
      </c>
      <c r="B218" s="70">
        <f t="shared" si="37"/>
        <v>88693</v>
      </c>
      <c r="C218" s="69" t="s">
        <v>363</v>
      </c>
      <c r="D218" s="75">
        <v>0</v>
      </c>
      <c r="E218" s="75">
        <v>0</v>
      </c>
      <c r="F218" s="12"/>
      <c r="G218" s="7">
        <f t="shared" si="35"/>
        <v>0</v>
      </c>
      <c r="H218" s="112"/>
      <c r="I218" s="75">
        <v>0</v>
      </c>
      <c r="J218" s="112"/>
      <c r="K218" s="75">
        <v>0</v>
      </c>
      <c r="L218" s="113"/>
      <c r="M218" s="59">
        <f t="shared" si="36"/>
        <v>0</v>
      </c>
    </row>
    <row r="219" spans="1:13" x14ac:dyDescent="0.3">
      <c r="A219" s="71" t="s">
        <v>364</v>
      </c>
      <c r="B219" s="70">
        <f t="shared" si="37"/>
        <v>88694</v>
      </c>
      <c r="C219" s="69" t="s">
        <v>402</v>
      </c>
      <c r="D219" s="75">
        <v>0</v>
      </c>
      <c r="E219" s="75">
        <v>0</v>
      </c>
      <c r="F219" s="12"/>
      <c r="G219" s="7">
        <f t="shared" si="35"/>
        <v>0</v>
      </c>
      <c r="H219" s="112"/>
      <c r="I219" s="75">
        <v>0</v>
      </c>
      <c r="J219" s="112"/>
      <c r="K219" s="75">
        <v>0</v>
      </c>
      <c r="L219" s="113"/>
      <c r="M219" s="59">
        <f t="shared" si="36"/>
        <v>0</v>
      </c>
    </row>
    <row r="220" spans="1:13" x14ac:dyDescent="0.3">
      <c r="A220" s="71" t="s">
        <v>366</v>
      </c>
      <c r="B220" s="70">
        <f t="shared" si="37"/>
        <v>88695</v>
      </c>
      <c r="C220" s="69" t="s">
        <v>367</v>
      </c>
      <c r="D220" s="75">
        <v>0</v>
      </c>
      <c r="E220" s="75">
        <v>0</v>
      </c>
      <c r="F220" s="12"/>
      <c r="G220" s="7">
        <f t="shared" si="35"/>
        <v>0</v>
      </c>
      <c r="H220" s="112"/>
      <c r="I220" s="75">
        <v>0</v>
      </c>
      <c r="J220" s="112"/>
      <c r="K220" s="75">
        <v>0</v>
      </c>
      <c r="L220" s="113"/>
      <c r="M220" s="59">
        <f t="shared" si="36"/>
        <v>0</v>
      </c>
    </row>
    <row r="221" spans="1:13" x14ac:dyDescent="0.3">
      <c r="A221" s="71" t="s">
        <v>368</v>
      </c>
      <c r="B221" s="70">
        <f t="shared" si="37"/>
        <v>88696</v>
      </c>
      <c r="C221" s="69" t="s">
        <v>369</v>
      </c>
      <c r="D221" s="75">
        <v>0</v>
      </c>
      <c r="E221" s="75">
        <v>0</v>
      </c>
      <c r="F221" s="12"/>
      <c r="G221" s="7">
        <f t="shared" si="35"/>
        <v>0</v>
      </c>
      <c r="H221" s="112"/>
      <c r="I221" s="75">
        <v>0</v>
      </c>
      <c r="J221" s="112"/>
      <c r="K221" s="75">
        <v>0</v>
      </c>
      <c r="L221" s="113"/>
      <c r="M221" s="59">
        <f t="shared" si="36"/>
        <v>0</v>
      </c>
    </row>
    <row r="222" spans="1:13" x14ac:dyDescent="0.3">
      <c r="A222" s="71" t="s">
        <v>335</v>
      </c>
      <c r="B222" s="70">
        <f t="shared" si="37"/>
        <v>88697</v>
      </c>
      <c r="C222" s="69" t="s">
        <v>370</v>
      </c>
      <c r="D222" s="75">
        <v>0</v>
      </c>
      <c r="E222" s="75">
        <v>0</v>
      </c>
      <c r="F222" s="12"/>
      <c r="G222" s="7">
        <f t="shared" si="35"/>
        <v>0</v>
      </c>
      <c r="H222" s="112"/>
      <c r="I222" s="75">
        <v>0</v>
      </c>
      <c r="J222" s="112"/>
      <c r="K222" s="75">
        <v>0</v>
      </c>
      <c r="L222" s="113"/>
      <c r="M222" s="59">
        <f t="shared" si="36"/>
        <v>0</v>
      </c>
    </row>
    <row r="223" spans="1:13" ht="14.5" thickBot="1" x14ac:dyDescent="0.35">
      <c r="A223" s="71" t="s">
        <v>335</v>
      </c>
      <c r="B223" s="70">
        <v>88700</v>
      </c>
      <c r="C223" s="89" t="s">
        <v>408</v>
      </c>
      <c r="D223" s="76">
        <f>SUM(D209:D222)</f>
        <v>0</v>
      </c>
      <c r="E223" s="76">
        <f>SUM(E209:E222)</f>
        <v>0</v>
      </c>
      <c r="F223" s="12"/>
      <c r="G223" s="76">
        <f>SUM(G209:G222)</f>
        <v>0</v>
      </c>
      <c r="H223" s="112"/>
      <c r="I223" s="76">
        <f>SUM(I209:I222)</f>
        <v>0</v>
      </c>
      <c r="J223" s="112"/>
      <c r="K223" s="76">
        <f>SUM(K209:K222)</f>
        <v>0</v>
      </c>
      <c r="L223" s="113"/>
      <c r="M223" s="76">
        <f>SUM(M209:M222)</f>
        <v>0</v>
      </c>
    </row>
    <row r="224" spans="1:13" ht="27.75" customHeight="1" thickTop="1" x14ac:dyDescent="0.3">
      <c r="A224" s="73" t="s">
        <v>409</v>
      </c>
      <c r="C224" s="57"/>
      <c r="D224" s="5"/>
      <c r="E224" s="5"/>
      <c r="F224" s="12"/>
      <c r="G224" s="6"/>
      <c r="H224" s="112"/>
      <c r="I224" s="6"/>
      <c r="J224" s="112"/>
      <c r="K224" s="6"/>
      <c r="L224" s="113"/>
    </row>
    <row r="225" spans="1:13" x14ac:dyDescent="0.3">
      <c r="A225" s="71" t="s">
        <v>410</v>
      </c>
      <c r="B225" s="70">
        <v>88641</v>
      </c>
      <c r="C225" s="69" t="s">
        <v>159</v>
      </c>
      <c r="D225" s="75">
        <v>0</v>
      </c>
      <c r="E225" s="75">
        <v>0</v>
      </c>
      <c r="F225" s="12"/>
      <c r="G225" s="7">
        <f t="shared" ref="G225:G228" si="38">D225+E225</f>
        <v>0</v>
      </c>
      <c r="H225" s="112"/>
      <c r="I225" s="75">
        <v>0</v>
      </c>
      <c r="J225" s="112"/>
      <c r="K225" s="75">
        <v>0</v>
      </c>
      <c r="L225" s="113"/>
      <c r="M225" s="59">
        <f t="shared" ref="M225:M228" si="39">G225-I225-K225</f>
        <v>0</v>
      </c>
    </row>
    <row r="226" spans="1:13" x14ac:dyDescent="0.3">
      <c r="A226" s="71" t="s">
        <v>411</v>
      </c>
      <c r="B226" s="70">
        <v>88642</v>
      </c>
      <c r="C226" s="69" t="s">
        <v>161</v>
      </c>
      <c r="D226" s="75">
        <v>0</v>
      </c>
      <c r="E226" s="75">
        <v>0</v>
      </c>
      <c r="F226" s="12"/>
      <c r="G226" s="7">
        <f t="shared" si="38"/>
        <v>0</v>
      </c>
      <c r="H226" s="112"/>
      <c r="I226" s="75">
        <v>0</v>
      </c>
      <c r="J226" s="112"/>
      <c r="K226" s="75">
        <v>0</v>
      </c>
      <c r="L226" s="113"/>
      <c r="M226" s="59">
        <f t="shared" si="39"/>
        <v>0</v>
      </c>
    </row>
    <row r="227" spans="1:13" x14ac:dyDescent="0.3">
      <c r="A227" s="71" t="s">
        <v>412</v>
      </c>
      <c r="B227" s="70">
        <v>88655</v>
      </c>
      <c r="C227" s="69" t="s">
        <v>163</v>
      </c>
      <c r="D227" s="75">
        <v>0</v>
      </c>
      <c r="E227" s="75">
        <v>0</v>
      </c>
      <c r="F227" s="12"/>
      <c r="G227" s="7">
        <f t="shared" si="38"/>
        <v>0</v>
      </c>
      <c r="H227" s="112"/>
      <c r="I227" s="75">
        <v>0</v>
      </c>
      <c r="J227" s="112"/>
      <c r="K227" s="75">
        <v>0</v>
      </c>
      <c r="L227" s="113"/>
      <c r="M227" s="59">
        <f t="shared" si="39"/>
        <v>0</v>
      </c>
    </row>
    <row r="228" spans="1:13" x14ac:dyDescent="0.3">
      <c r="A228" s="71" t="s">
        <v>335</v>
      </c>
      <c r="B228" s="70">
        <v>88660</v>
      </c>
      <c r="C228" s="69" t="s">
        <v>131</v>
      </c>
      <c r="D228" s="75">
        <v>0</v>
      </c>
      <c r="E228" s="75">
        <v>0</v>
      </c>
      <c r="F228" s="12"/>
      <c r="G228" s="7">
        <f t="shared" si="38"/>
        <v>0</v>
      </c>
      <c r="H228" s="112"/>
      <c r="I228" s="75">
        <v>0</v>
      </c>
      <c r="J228" s="112"/>
      <c r="K228" s="75">
        <v>0</v>
      </c>
      <c r="L228" s="113"/>
      <c r="M228" s="59">
        <f t="shared" si="39"/>
        <v>0</v>
      </c>
    </row>
    <row r="229" spans="1:13" x14ac:dyDescent="0.3">
      <c r="A229" s="71" t="s">
        <v>335</v>
      </c>
      <c r="B229" s="70">
        <v>88680</v>
      </c>
      <c r="C229" s="69" t="s">
        <v>164</v>
      </c>
      <c r="D229" s="75">
        <v>0</v>
      </c>
      <c r="E229" s="75">
        <v>0</v>
      </c>
      <c r="F229" s="12"/>
      <c r="G229" s="7">
        <f t="shared" ref="G229" si="40">D229+E229</f>
        <v>0</v>
      </c>
      <c r="H229" s="112"/>
      <c r="I229" s="75">
        <v>0</v>
      </c>
      <c r="J229" s="112"/>
      <c r="K229" s="75">
        <v>0</v>
      </c>
      <c r="L229" s="113"/>
      <c r="M229" s="59">
        <f t="shared" ref="M229" si="41">G229-I229-K229</f>
        <v>0</v>
      </c>
    </row>
    <row r="230" spans="1:13" x14ac:dyDescent="0.3">
      <c r="A230" s="71" t="s">
        <v>413</v>
      </c>
      <c r="B230" s="70">
        <v>88705</v>
      </c>
      <c r="C230" s="69" t="s">
        <v>166</v>
      </c>
      <c r="D230" s="75">
        <v>0</v>
      </c>
      <c r="E230" s="75">
        <v>0</v>
      </c>
      <c r="F230" s="12"/>
      <c r="G230" s="7">
        <f t="shared" ref="G230:G245" si="42">D230+E230</f>
        <v>0</v>
      </c>
      <c r="H230" s="112"/>
      <c r="I230" s="75">
        <v>0</v>
      </c>
      <c r="J230" s="112"/>
      <c r="K230" s="75">
        <v>0</v>
      </c>
      <c r="L230" s="113"/>
      <c r="M230" s="59">
        <f t="shared" ref="M230:M245" si="43">G230-I230-K230</f>
        <v>0</v>
      </c>
    </row>
    <row r="231" spans="1:13" x14ac:dyDescent="0.3">
      <c r="A231" s="71" t="s">
        <v>414</v>
      </c>
      <c r="B231" s="70">
        <v>88706</v>
      </c>
      <c r="C231" s="69" t="s">
        <v>168</v>
      </c>
      <c r="D231" s="75">
        <v>0</v>
      </c>
      <c r="E231" s="75">
        <v>0</v>
      </c>
      <c r="F231" s="12"/>
      <c r="G231" s="7">
        <f t="shared" si="42"/>
        <v>0</v>
      </c>
      <c r="H231" s="112"/>
      <c r="I231" s="75">
        <v>0</v>
      </c>
      <c r="J231" s="112"/>
      <c r="K231" s="75">
        <v>0</v>
      </c>
      <c r="L231" s="113"/>
      <c r="M231" s="59">
        <f t="shared" si="43"/>
        <v>0</v>
      </c>
    </row>
    <row r="232" spans="1:13" x14ac:dyDescent="0.3">
      <c r="A232" s="71" t="s">
        <v>415</v>
      </c>
      <c r="B232" s="70">
        <v>88707</v>
      </c>
      <c r="C232" s="69" t="s">
        <v>170</v>
      </c>
      <c r="D232" s="75">
        <v>0</v>
      </c>
      <c r="E232" s="75">
        <v>0</v>
      </c>
      <c r="F232" s="12"/>
      <c r="G232" s="7">
        <f t="shared" si="42"/>
        <v>0</v>
      </c>
      <c r="H232" s="112"/>
      <c r="I232" s="75">
        <v>0</v>
      </c>
      <c r="J232" s="112"/>
      <c r="K232" s="75">
        <v>0</v>
      </c>
      <c r="L232" s="113"/>
      <c r="M232" s="59">
        <f t="shared" si="43"/>
        <v>0</v>
      </c>
    </row>
    <row r="233" spans="1:13" x14ac:dyDescent="0.3">
      <c r="A233" s="71" t="s">
        <v>416</v>
      </c>
      <c r="B233" s="70">
        <v>88708</v>
      </c>
      <c r="C233" s="69" t="s">
        <v>172</v>
      </c>
      <c r="D233" s="75">
        <v>0</v>
      </c>
      <c r="E233" s="75">
        <v>0</v>
      </c>
      <c r="F233" s="12"/>
      <c r="G233" s="7">
        <f t="shared" si="42"/>
        <v>0</v>
      </c>
      <c r="H233" s="112"/>
      <c r="I233" s="75">
        <v>0</v>
      </c>
      <c r="J233" s="112"/>
      <c r="K233" s="75">
        <v>0</v>
      </c>
      <c r="L233" s="113"/>
      <c r="M233" s="59">
        <f t="shared" si="43"/>
        <v>0</v>
      </c>
    </row>
    <row r="234" spans="1:13" x14ac:dyDescent="0.3">
      <c r="A234" s="71" t="s">
        <v>417</v>
      </c>
      <c r="B234" s="70">
        <v>88709</v>
      </c>
      <c r="C234" s="69" t="s">
        <v>174</v>
      </c>
      <c r="D234" s="75">
        <v>0</v>
      </c>
      <c r="E234" s="75">
        <v>0</v>
      </c>
      <c r="F234" s="12"/>
      <c r="G234" s="7">
        <f t="shared" si="42"/>
        <v>0</v>
      </c>
      <c r="H234" s="112"/>
      <c r="I234" s="75">
        <v>0</v>
      </c>
      <c r="J234" s="112"/>
      <c r="K234" s="75">
        <v>0</v>
      </c>
      <c r="L234" s="113"/>
      <c r="M234" s="59">
        <f t="shared" si="43"/>
        <v>0</v>
      </c>
    </row>
    <row r="235" spans="1:13" x14ac:dyDescent="0.3">
      <c r="A235" s="71" t="s">
        <v>418</v>
      </c>
      <c r="B235" s="70">
        <v>88710</v>
      </c>
      <c r="C235" s="69" t="s">
        <v>176</v>
      </c>
      <c r="D235" s="75">
        <v>0</v>
      </c>
      <c r="E235" s="75">
        <v>0</v>
      </c>
      <c r="F235" s="12"/>
      <c r="G235" s="7">
        <f t="shared" si="42"/>
        <v>0</v>
      </c>
      <c r="H235" s="112"/>
      <c r="I235" s="75">
        <v>0</v>
      </c>
      <c r="J235" s="112"/>
      <c r="K235" s="75">
        <v>0</v>
      </c>
      <c r="L235" s="113"/>
      <c r="M235" s="59">
        <f t="shared" si="43"/>
        <v>0</v>
      </c>
    </row>
    <row r="236" spans="1:13" x14ac:dyDescent="0.3">
      <c r="A236" s="71" t="s">
        <v>419</v>
      </c>
      <c r="B236" s="70">
        <v>88711</v>
      </c>
      <c r="C236" s="69" t="s">
        <v>178</v>
      </c>
      <c r="D236" s="75">
        <v>0</v>
      </c>
      <c r="E236" s="75">
        <v>0</v>
      </c>
      <c r="F236" s="12"/>
      <c r="G236" s="7">
        <f t="shared" si="42"/>
        <v>0</v>
      </c>
      <c r="H236" s="112"/>
      <c r="I236" s="75">
        <v>0</v>
      </c>
      <c r="J236" s="112"/>
      <c r="K236" s="75">
        <v>0</v>
      </c>
      <c r="L236" s="113"/>
      <c r="M236" s="59">
        <f t="shared" si="43"/>
        <v>0</v>
      </c>
    </row>
    <row r="237" spans="1:13" ht="28" x14ac:dyDescent="0.3">
      <c r="A237" s="71" t="s">
        <v>179</v>
      </c>
      <c r="B237" s="70">
        <v>88712</v>
      </c>
      <c r="C237" s="69" t="s">
        <v>180</v>
      </c>
      <c r="D237" s="75">
        <v>0</v>
      </c>
      <c r="E237" s="75">
        <v>0</v>
      </c>
      <c r="F237" s="12"/>
      <c r="G237" s="7">
        <f t="shared" si="42"/>
        <v>0</v>
      </c>
      <c r="H237" s="112"/>
      <c r="I237" s="75">
        <v>0</v>
      </c>
      <c r="J237" s="112"/>
      <c r="K237" s="75">
        <v>0</v>
      </c>
      <c r="L237" s="113"/>
      <c r="M237" s="59">
        <f t="shared" si="43"/>
        <v>0</v>
      </c>
    </row>
    <row r="238" spans="1:13" x14ac:dyDescent="0.3">
      <c r="A238" s="71" t="s">
        <v>181</v>
      </c>
      <c r="B238" s="70">
        <v>88713</v>
      </c>
      <c r="C238" s="69" t="s">
        <v>182</v>
      </c>
      <c r="D238" s="75">
        <v>0</v>
      </c>
      <c r="E238" s="75">
        <v>0</v>
      </c>
      <c r="F238" s="12"/>
      <c r="G238" s="7">
        <f t="shared" si="42"/>
        <v>0</v>
      </c>
      <c r="H238" s="112"/>
      <c r="I238" s="75">
        <v>0</v>
      </c>
      <c r="J238" s="112"/>
      <c r="K238" s="75">
        <v>0</v>
      </c>
      <c r="L238" s="113"/>
      <c r="M238" s="59">
        <f t="shared" si="43"/>
        <v>0</v>
      </c>
    </row>
    <row r="239" spans="1:13" ht="28" x14ac:dyDescent="0.3">
      <c r="A239" s="71" t="s">
        <v>183</v>
      </c>
      <c r="B239" s="70">
        <v>88714</v>
      </c>
      <c r="C239" s="69" t="s">
        <v>184</v>
      </c>
      <c r="D239" s="75">
        <v>0</v>
      </c>
      <c r="E239" s="75">
        <v>0</v>
      </c>
      <c r="F239" s="12"/>
      <c r="G239" s="7">
        <f t="shared" si="42"/>
        <v>0</v>
      </c>
      <c r="H239" s="112"/>
      <c r="I239" s="75">
        <v>0</v>
      </c>
      <c r="J239" s="112"/>
      <c r="K239" s="75">
        <v>0</v>
      </c>
      <c r="L239" s="113"/>
      <c r="M239" s="59">
        <f t="shared" si="43"/>
        <v>0</v>
      </c>
    </row>
    <row r="240" spans="1:13" ht="28" x14ac:dyDescent="0.3">
      <c r="A240" s="71" t="s">
        <v>185</v>
      </c>
      <c r="B240" s="70">
        <v>88715</v>
      </c>
      <c r="C240" s="69" t="s">
        <v>186</v>
      </c>
      <c r="D240" s="75">
        <v>0</v>
      </c>
      <c r="E240" s="75">
        <v>0</v>
      </c>
      <c r="F240" s="12"/>
      <c r="G240" s="7">
        <f t="shared" si="42"/>
        <v>0</v>
      </c>
      <c r="H240" s="112"/>
      <c r="I240" s="75">
        <v>0</v>
      </c>
      <c r="J240" s="112"/>
      <c r="K240" s="75">
        <v>0</v>
      </c>
      <c r="L240" s="113"/>
      <c r="M240" s="59">
        <f t="shared" si="43"/>
        <v>0</v>
      </c>
    </row>
    <row r="241" spans="1:13" ht="28" x14ac:dyDescent="0.3">
      <c r="A241" s="71" t="s">
        <v>187</v>
      </c>
      <c r="B241" s="70">
        <v>88716</v>
      </c>
      <c r="C241" s="69" t="s">
        <v>188</v>
      </c>
      <c r="D241" s="75">
        <v>0</v>
      </c>
      <c r="E241" s="75">
        <v>0</v>
      </c>
      <c r="F241" s="12"/>
      <c r="G241" s="7">
        <f t="shared" si="42"/>
        <v>0</v>
      </c>
      <c r="H241" s="112"/>
      <c r="I241" s="75">
        <v>0</v>
      </c>
      <c r="J241" s="112"/>
      <c r="K241" s="75">
        <v>0</v>
      </c>
      <c r="L241" s="113"/>
      <c r="M241" s="59">
        <f t="shared" si="43"/>
        <v>0</v>
      </c>
    </row>
    <row r="242" spans="1:13" ht="28" x14ac:dyDescent="0.3">
      <c r="A242" s="71" t="s">
        <v>189</v>
      </c>
      <c r="B242" s="70">
        <v>88717</v>
      </c>
      <c r="C242" s="69" t="s">
        <v>190</v>
      </c>
      <c r="D242" s="75">
        <v>0</v>
      </c>
      <c r="E242" s="75">
        <v>0</v>
      </c>
      <c r="F242" s="12"/>
      <c r="G242" s="7">
        <f t="shared" si="42"/>
        <v>0</v>
      </c>
      <c r="H242" s="112"/>
      <c r="I242" s="75">
        <v>0</v>
      </c>
      <c r="J242" s="112"/>
      <c r="K242" s="75">
        <v>0</v>
      </c>
      <c r="L242" s="113"/>
      <c r="M242" s="59">
        <f t="shared" si="43"/>
        <v>0</v>
      </c>
    </row>
    <row r="243" spans="1:13" x14ac:dyDescent="0.3">
      <c r="A243" s="71" t="s">
        <v>191</v>
      </c>
      <c r="B243" s="70">
        <v>88718</v>
      </c>
      <c r="C243" s="69" t="s">
        <v>192</v>
      </c>
      <c r="D243" s="75">
        <v>0</v>
      </c>
      <c r="E243" s="75">
        <v>0</v>
      </c>
      <c r="F243" s="12"/>
      <c r="G243" s="7">
        <f t="shared" si="42"/>
        <v>0</v>
      </c>
      <c r="H243" s="112"/>
      <c r="I243" s="75">
        <v>0</v>
      </c>
      <c r="J243" s="112"/>
      <c r="K243" s="75">
        <v>0</v>
      </c>
      <c r="L243" s="113"/>
      <c r="M243" s="59">
        <f t="shared" si="43"/>
        <v>0</v>
      </c>
    </row>
    <row r="244" spans="1:13" x14ac:dyDescent="0.3">
      <c r="A244" s="71" t="s">
        <v>193</v>
      </c>
      <c r="B244" s="70">
        <v>88719</v>
      </c>
      <c r="C244" s="69" t="s">
        <v>194</v>
      </c>
      <c r="D244" s="75">
        <v>0</v>
      </c>
      <c r="E244" s="75">
        <v>0</v>
      </c>
      <c r="F244" s="12"/>
      <c r="G244" s="7">
        <f t="shared" si="42"/>
        <v>0</v>
      </c>
      <c r="H244" s="112"/>
      <c r="I244" s="75">
        <v>0</v>
      </c>
      <c r="J244" s="112"/>
      <c r="K244" s="75">
        <v>0</v>
      </c>
      <c r="L244" s="113"/>
      <c r="M244" s="59">
        <f t="shared" si="43"/>
        <v>0</v>
      </c>
    </row>
    <row r="245" spans="1:13" x14ac:dyDescent="0.3">
      <c r="A245" s="71" t="s">
        <v>341</v>
      </c>
      <c r="B245" s="70">
        <v>88720</v>
      </c>
      <c r="C245" s="69" t="s">
        <v>195</v>
      </c>
      <c r="D245" s="75">
        <v>0</v>
      </c>
      <c r="E245" s="75">
        <v>0</v>
      </c>
      <c r="F245" s="12"/>
      <c r="G245" s="7">
        <f t="shared" si="42"/>
        <v>0</v>
      </c>
      <c r="H245" s="112"/>
      <c r="I245" s="75">
        <v>0</v>
      </c>
      <c r="J245" s="112"/>
      <c r="K245" s="75">
        <v>0</v>
      </c>
      <c r="L245" s="113"/>
      <c r="M245" s="59">
        <f t="shared" si="43"/>
        <v>0</v>
      </c>
    </row>
    <row r="246" spans="1:13" ht="24.75" customHeight="1" thickBot="1" x14ac:dyDescent="0.35">
      <c r="A246" s="1" t="s">
        <v>335</v>
      </c>
      <c r="B246" s="82">
        <v>88740</v>
      </c>
      <c r="C246" s="34" t="s">
        <v>196</v>
      </c>
      <c r="D246" s="76">
        <f>D93+D109+D125+D141+D157+D175+D191+D207+D223+D225+D226+D227+D228+D229+D230+D231+D232+D233+D234+D235+D236+D237+D238+D239+D240+D241+D242+D243+D244+D245</f>
        <v>20000</v>
      </c>
      <c r="E246" s="76">
        <f>E93+E109+E125+E141+E157+E175+E191+E207+E223+E225+E226+E227+E228+E229+E230+E231+E232+E233+E234+E235+E236+E237+E238+E239+E240+E241+E242+E243+E244+E245</f>
        <v>0</v>
      </c>
      <c r="F246" s="11">
        <v>30</v>
      </c>
      <c r="G246" s="76">
        <f>G93+G109+G125+G141+G157+G175+G191+G207+G223+G225+G226+G227+G228+G229+G230+G231+G232+G233+G234+G235+G236+G237+G238+G239+G240+G241+G242+G243+G244+G245</f>
        <v>20000</v>
      </c>
      <c r="H246" s="121">
        <v>31</v>
      </c>
      <c r="I246" s="76">
        <f>I93+I109+I125+I141+I157+I175+I191+I207+I223+I225+I226+I227+I228+I229+I230+I231+I232+I233+I234+I235+I236+I237+I238+I239+I240+I241+I242+I243+I244+I245</f>
        <v>0</v>
      </c>
      <c r="J246" s="121">
        <v>32</v>
      </c>
      <c r="K246" s="76">
        <f>K93+K109+K125+K141+K157+K175+K191+K207+K223+K225+K226+K227+K228+K229+K230+K231+K232+K233+K234+K235+K236+K237+K238+K239+K240+K241+K242+K243+K244+K245</f>
        <v>20000</v>
      </c>
      <c r="L246" s="116">
        <v>33</v>
      </c>
      <c r="M246" s="76">
        <f>M93+M109+M125+M141+M157+M175+M191+M207+M223+M225+M226+M227+M228+M229+M230+M231+M232+M233+M234+M235+M236+M237+M238+M239+M240+M241+M242+M243+M244+M245</f>
        <v>0</v>
      </c>
    </row>
    <row r="247" spans="1:13" ht="27" customHeight="1" thickTop="1" thickBot="1" x14ac:dyDescent="0.35">
      <c r="A247" s="1" t="s">
        <v>335</v>
      </c>
      <c r="B247" s="82">
        <v>88760</v>
      </c>
      <c r="C247" s="34" t="s">
        <v>420</v>
      </c>
      <c r="D247" s="78">
        <f>D246+D76+D15</f>
        <v>942000</v>
      </c>
      <c r="E247" s="78">
        <f>E246+E76+E15</f>
        <v>0</v>
      </c>
      <c r="F247" s="11">
        <v>6</v>
      </c>
      <c r="G247" s="78">
        <f>G246+G76+G15</f>
        <v>942000</v>
      </c>
      <c r="H247" s="121">
        <v>7</v>
      </c>
      <c r="I247" s="78">
        <f>I246+I76+I15</f>
        <v>805000</v>
      </c>
      <c r="J247" s="121">
        <v>5</v>
      </c>
      <c r="K247" s="78">
        <f>K246+K76+K15</f>
        <v>126000</v>
      </c>
      <c r="L247" s="116">
        <v>9</v>
      </c>
      <c r="M247" s="78">
        <f>M246+M76+M15</f>
        <v>11000</v>
      </c>
    </row>
    <row r="248" spans="1:13" ht="14.5" thickTop="1" x14ac:dyDescent="0.3">
      <c r="A248" s="1" t="s">
        <v>93</v>
      </c>
    </row>
  </sheetData>
  <sheetProtection algorithmName="SHA-512" hashValue="lzIfRsl+KYA9bcjaJ9UkgL4/pb6NMkYQoMKG5Cvg8iyFQA8315DKOGTJnatPFKh3wgesSdtrZyXc3eFKOimfJw==" saltValue="PQ6vlGbaRGAGYisn/jZQog==" spinCount="100000" sheet="1" objects="1" scenarios="1"/>
  <mergeCells count="7">
    <mergeCell ref="A1:H1"/>
    <mergeCell ref="A7:M7"/>
    <mergeCell ref="A2:M2"/>
    <mergeCell ref="A3:M3"/>
    <mergeCell ref="A4:M4"/>
    <mergeCell ref="A5:M5"/>
    <mergeCell ref="A6:M6"/>
  </mergeCells>
  <phoneticPr fontId="2" type="noConversion"/>
  <pageMargins left="0.25" right="0.25" top="0.5" bottom="0.25" header="0.25" footer="0.25"/>
  <pageSetup scale="59" fitToHeight="0" orientation="landscape" r:id="rId1"/>
  <headerFooter alignWithMargins="0">
    <oddHeader>&amp;RFund 20 BSR
&amp;A
 Month Ending July 31, 2022
Page &amp;P of &amp;N</oddHeader>
  </headerFooter>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30F7CB11664B1345B4C66AFB535C90A1" ma:contentTypeVersion="4" ma:contentTypeDescription="Create a new document." ma:contentTypeScope="" ma:versionID="bec9a58b65d7abad105617aa52211248">
  <xsd:schema xmlns:xsd="http://www.w3.org/2001/XMLSchema" xmlns:xs="http://www.w3.org/2001/XMLSchema" xmlns:p="http://schemas.microsoft.com/office/2006/metadata/properties" xmlns:ns2="64e0ddde-597f-42db-a51b-785073b57ebd" targetNamespace="http://schemas.microsoft.com/office/2006/metadata/properties" ma:root="true" ma:fieldsID="fc0179bf7b7a49487b042f6083d048b3" ns2:_="">
    <xsd:import namespace="64e0ddde-597f-42db-a51b-785073b57ebd"/>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4e0ddde-597f-42db-a51b-785073b57eb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B21B35B-B4D1-45BD-8790-F28B364F189E}">
  <ds:schemaRefs>
    <ds:schemaRef ds:uri="http://schemas.microsoft.com/sharepoint/v3/contenttype/forms"/>
  </ds:schemaRefs>
</ds:datastoreItem>
</file>

<file path=customXml/itemProps2.xml><?xml version="1.0" encoding="utf-8"?>
<ds:datastoreItem xmlns:ds="http://schemas.openxmlformats.org/officeDocument/2006/customXml" ds:itemID="{1BE660F8-75FD-4C25-935F-AF43271F5E95}">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925F158C-AEA4-4A2F-84D7-833764075C2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4e0ddde-597f-42db-a51b-785073b57e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Balance Sheet</vt:lpstr>
      <vt:lpstr>Summary Budget to Actual </vt:lpstr>
      <vt:lpstr>Schedule of Revenues</vt:lpstr>
      <vt:lpstr>Statement of Appropriations</vt:lpstr>
      <vt:lpstr>'Schedule of Revenues'!Print_Titles</vt:lpstr>
      <vt:lpstr>'Statement of Appropriations'!Print_Titles</vt:lpstr>
      <vt:lpstr>'Summary Budget to Actual '!Print_Titles</vt:lpstr>
    </vt:vector>
  </TitlesOfParts>
  <Manager/>
  <Company>NJDOE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cnolan</dc:creator>
  <cp:keywords/>
  <dc:description/>
  <cp:lastModifiedBy>Gorman, Stephanie</cp:lastModifiedBy>
  <cp:revision/>
  <dcterms:created xsi:type="dcterms:W3CDTF">2003-01-15T15:43:17Z</dcterms:created>
  <dcterms:modified xsi:type="dcterms:W3CDTF">2022-08-01T15:44:49Z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1343290012</vt:i4>
  </property>
  <property fmtid="{D5CDD505-2E9C-101B-9397-08002B2CF9AE}" pid="3" name="_EmailSubject">
    <vt:lpwstr>board secretary report sample</vt:lpwstr>
  </property>
  <property fmtid="{D5CDD505-2E9C-101B-9397-08002B2CF9AE}" pid="4" name="_AuthorEmail">
    <vt:lpwstr>vincent.mastrocola@doe.state.nj.us</vt:lpwstr>
  </property>
  <property fmtid="{D5CDD505-2E9C-101B-9397-08002B2CF9AE}" pid="5" name="_AuthorEmailDisplayName">
    <vt:lpwstr>Mastrocola, Vincent</vt:lpwstr>
  </property>
  <property fmtid="{D5CDD505-2E9C-101B-9397-08002B2CF9AE}" pid="6" name="_PreviousAdHocReviewCycleID">
    <vt:i4>-279139682</vt:i4>
  </property>
  <property fmtid="{D5CDD505-2E9C-101B-9397-08002B2CF9AE}" pid="7" name="_ReviewingToolsShownOnce">
    <vt:lpwstr/>
  </property>
  <property fmtid="{D5CDD505-2E9C-101B-9397-08002B2CF9AE}" pid="8" name="ContentTypeId">
    <vt:lpwstr>0x01010030F7CB11664B1345B4C66AFB535C90A1</vt:lpwstr>
  </property>
</Properties>
</file>