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1020" yWindow="-120" windowWidth="9720" windowHeight="6315"/>
  </bookViews>
  <sheets>
    <sheet name="Schedule A " sheetId="1" r:id="rId1"/>
  </sheets>
  <calcPr calcId="125725"/>
  <customWorkbookViews>
    <customWorkbookView name="plagaren - Personal View" guid="{1EE8BC04-4E45-4A51-8F5C-9F4C0B6E289E}" mergeInterval="0" personalView="1" maximized="1" xWindow="1" yWindow="1" windowWidth="1676" windowHeight="820" activeSheetId="1"/>
    <customWorkbookView name="nkane - Personal View" guid="{37AFBB1B-5EE1-48AF-B066-F5667F1FCD4E}" mergeInterval="0" personalView="1" maximized="1" xWindow="1" yWindow="1" windowWidth="1596" windowHeight="670" activeSheetId="1"/>
    <customWorkbookView name="pscott - Personal View" guid="{5E2CC87A-FB1A-4568-A9E6-4F120478C5E4}" mergeInterval="0" personalView="1" maximized="1" xWindow="1" yWindow="1" windowWidth="1001" windowHeight="541" activeSheetId="1" showComments="commIndAndComment"/>
    <customWorkbookView name="michael mindlin - Personal View" guid="{8BDB3BCE-73A5-4B53-8529-377134CF5C26}" mergeInterval="0" personalView="1" maximized="1" xWindow="1" yWindow="1" windowWidth="796" windowHeight="379" activeSheetId="1"/>
    <customWorkbookView name="mmindlin - Personal View" guid="{5DC1625A-E1D3-4D23-A0A1-C4BA54D8E9C2}" mergeInterval="0" personalView="1" maximized="1" xWindow="1" yWindow="1" windowWidth="796" windowHeight="379" activeSheetId="1"/>
  </customWorkbookViews>
</workbook>
</file>

<file path=xl/calcChain.xml><?xml version="1.0" encoding="utf-8"?>
<calcChain xmlns="http://schemas.openxmlformats.org/spreadsheetml/2006/main">
  <c r="V29" i="1"/>
  <c r="T29"/>
  <c r="P29"/>
  <c r="T17"/>
  <c r="P42" l="1"/>
  <c r="AB17"/>
  <c r="V17"/>
  <c r="AD17"/>
  <c r="AF17"/>
  <c r="AB22"/>
  <c r="R25"/>
  <c r="R24" s="1"/>
  <c r="R29" s="1"/>
  <c r="AD25"/>
  <c r="AD26"/>
  <c r="AF27"/>
  <c r="AF29" s="1"/>
  <c r="AF44" s="1"/>
  <c r="Z29"/>
  <c r="AB36"/>
  <c r="T37"/>
  <c r="AF37" s="1"/>
  <c r="J38"/>
  <c r="V38" s="1"/>
  <c r="T39"/>
  <c r="AF39" s="1"/>
  <c r="AF40"/>
  <c r="AD42"/>
  <c r="X44"/>
  <c r="Z44"/>
  <c r="P44" l="1"/>
  <c r="AD29"/>
  <c r="AD44" s="1"/>
  <c r="AB38"/>
  <c r="AB42" s="1"/>
  <c r="V42"/>
  <c r="V44" s="1"/>
  <c r="T42"/>
  <c r="T44" s="1"/>
  <c r="AB24"/>
  <c r="AB29" s="1"/>
  <c r="R44"/>
  <c r="AF38" l="1"/>
  <c r="AF41" s="1"/>
  <c r="AB44"/>
</calcChain>
</file>

<file path=xl/sharedStrings.xml><?xml version="1.0" encoding="utf-8"?>
<sst xmlns="http://schemas.openxmlformats.org/spreadsheetml/2006/main" count="83" uniqueCount="68">
  <si>
    <t>Federal</t>
  </si>
  <si>
    <t>Balance</t>
  </si>
  <si>
    <t xml:space="preserve"> </t>
  </si>
  <si>
    <t>Repayment</t>
  </si>
  <si>
    <t>Due to</t>
  </si>
  <si>
    <t>Federal Grantor/Pass-Through Grantor/</t>
  </si>
  <si>
    <t>CFDA</t>
  </si>
  <si>
    <t>Grant or State</t>
  </si>
  <si>
    <t xml:space="preserve">Award </t>
  </si>
  <si>
    <t>Cash</t>
  </si>
  <si>
    <t xml:space="preserve">Budgetary </t>
  </si>
  <si>
    <t>of Prior Years'</t>
  </si>
  <si>
    <t>Program Title</t>
  </si>
  <si>
    <t xml:space="preserve">Number </t>
  </si>
  <si>
    <t>Amount</t>
  </si>
  <si>
    <t>Received</t>
  </si>
  <si>
    <t>Expenditures</t>
  </si>
  <si>
    <t>Balances</t>
  </si>
  <si>
    <t>U.S. Department of Agriculture</t>
  </si>
  <si>
    <t>School Breakfast Program</t>
  </si>
  <si>
    <t>National School Lunch Program</t>
  </si>
  <si>
    <t>Special Milk Program</t>
  </si>
  <si>
    <t>U.S. Department of Education</t>
  </si>
  <si>
    <t>I.D.E.A. Part B, Carryover</t>
  </si>
  <si>
    <t>I.D.E.A. Part B, Basic Regular</t>
  </si>
  <si>
    <t>Carryover/</t>
  </si>
  <si>
    <t>(Walkover)</t>
  </si>
  <si>
    <t>Schedule of Expenditures of Federal Awards</t>
  </si>
  <si>
    <t>Number</t>
  </si>
  <si>
    <t>at June 30,</t>
  </si>
  <si>
    <t>SCHEDULE  A</t>
  </si>
  <si>
    <t>General Fund:</t>
  </si>
  <si>
    <t>Impact Aid</t>
  </si>
  <si>
    <t>N/A</t>
  </si>
  <si>
    <t>Program or</t>
  </si>
  <si>
    <t>Grant Period</t>
  </si>
  <si>
    <t>From</t>
  </si>
  <si>
    <t>To</t>
  </si>
  <si>
    <t>Total General Fund</t>
  </si>
  <si>
    <t>Passed-through State Department of Education</t>
  </si>
  <si>
    <t xml:space="preserve">Title I, Part A Carryover </t>
  </si>
  <si>
    <t>Title I, Part A</t>
  </si>
  <si>
    <t>Total Special Revenue Fund</t>
  </si>
  <si>
    <t>Special Revenue Fund:</t>
  </si>
  <si>
    <t>Enterprise Fund:</t>
  </si>
  <si>
    <t>Total Enterprise Fund</t>
  </si>
  <si>
    <t>Adjustments</t>
  </si>
  <si>
    <t>Project</t>
  </si>
  <si>
    <t>Deferred</t>
  </si>
  <si>
    <t xml:space="preserve"> Revenue</t>
  </si>
  <si>
    <t xml:space="preserve">Accounts </t>
  </si>
  <si>
    <t>Receivable</t>
  </si>
  <si>
    <t>Grantor</t>
  </si>
  <si>
    <t>Sub-Total Federal Financial Awards</t>
  </si>
  <si>
    <t>Exhibit K-3</t>
  </si>
  <si>
    <t>Title II, Part A Improving Teacher Quality</t>
  </si>
  <si>
    <t>84.367A</t>
  </si>
  <si>
    <t>Medical Assistance Program (SEMI)</t>
  </si>
  <si>
    <t>84.010A</t>
  </si>
  <si>
    <t>II-SA.21</t>
  </si>
  <si>
    <t>Passed-through State Department of Agriculture</t>
  </si>
  <si>
    <t>ANYTOWN SCHOOL DISTRICT/CHARTER SCHOOL</t>
  </si>
  <si>
    <t>for the Fiscal Year ended June 30, 2014</t>
  </si>
  <si>
    <t>Balance at June 30, 2014</t>
  </si>
  <si>
    <t>NCLB-xxxx-13</t>
  </si>
  <si>
    <t>IDEA-xxxx-13</t>
  </si>
  <si>
    <t>IDEA-xxxx-14</t>
  </si>
  <si>
    <t>NCLB-xxxx-14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</si>
</sst>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164" formatCode="0.000"/>
    <numFmt numFmtId="165" formatCode="m/d/yy"/>
  </numFmts>
  <fonts count="12">
    <font>
      <sz val="10"/>
      <name val="Geneva"/>
    </font>
    <font>
      <sz val="10"/>
      <name val="Geneva"/>
    </font>
    <font>
      <sz val="12"/>
      <name val="Geneva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Geneva"/>
    </font>
    <font>
      <b/>
      <sz val="11"/>
      <name val="Times New Roman"/>
      <family val="1"/>
    </font>
    <font>
      <u/>
      <sz val="11"/>
      <name val="Times New Roman"/>
      <family val="1"/>
    </font>
    <font>
      <b/>
      <sz val="11"/>
      <name val="Geneva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Border="1"/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/>
    <xf numFmtId="37" fontId="3" fillId="0" borderId="0" xfId="0" applyNumberFormat="1" applyFont="1"/>
    <xf numFmtId="37" fontId="3" fillId="0" borderId="1" xfId="0" applyNumberFormat="1" applyFont="1" applyBorder="1"/>
    <xf numFmtId="37" fontId="3" fillId="0" borderId="0" xfId="0" applyNumberFormat="1" applyFont="1" applyBorder="1"/>
    <xf numFmtId="37" fontId="3" fillId="0" borderId="0" xfId="0" applyNumberFormat="1" applyFont="1" applyAlignment="1">
      <alignment horizontal="right"/>
    </xf>
    <xf numFmtId="38" fontId="3" fillId="0" borderId="0" xfId="0" applyNumberFormat="1" applyFont="1" applyAlignment="1">
      <alignment textRotation="180"/>
    </xf>
    <xf numFmtId="0" fontId="7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6" fontId="3" fillId="0" borderId="0" xfId="1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7" fontId="3" fillId="0" borderId="0" xfId="0" applyNumberFormat="1" applyFont="1" applyBorder="1" applyAlignment="1">
      <alignment horizontal="right"/>
    </xf>
    <xf numFmtId="5" fontId="3" fillId="0" borderId="0" xfId="1" applyNumberFormat="1" applyFont="1" applyBorder="1"/>
    <xf numFmtId="5" fontId="3" fillId="0" borderId="1" xfId="1" applyNumberFormat="1" applyFont="1" applyBorder="1"/>
    <xf numFmtId="42" fontId="3" fillId="0" borderId="3" xfId="1" applyNumberFormat="1" applyFont="1" applyBorder="1"/>
    <xf numFmtId="42" fontId="3" fillId="0" borderId="0" xfId="1" applyNumberFormat="1" applyFont="1"/>
    <xf numFmtId="0" fontId="3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Fill="1"/>
    <xf numFmtId="0" fontId="3" fillId="0" borderId="0" xfId="0" applyFont="1" applyFill="1" applyAlignment="1">
      <alignment horizontal="center"/>
    </xf>
    <xf numFmtId="37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Border="1"/>
    <xf numFmtId="0" fontId="2" fillId="0" borderId="0" xfId="0" applyFont="1" applyFill="1"/>
    <xf numFmtId="37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Fill="1"/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0" fillId="0" borderId="0" xfId="0" applyFont="1" applyAlignment="1">
      <alignment horizontal="center" textRotation="180"/>
    </xf>
    <xf numFmtId="0" fontId="0" fillId="0" borderId="0" xfId="0" applyAlignment="1"/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b val="0"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A026AEF2-F64C-49B4-A2B9-209DA68E6E09}" diskRevisions="1" revisionId="344" version="13">
  <header guid="{A026AEF2-F64C-49B4-A2B9-209DA68E6E09}" dateTime="2014-07-07T14:32:49" maxSheetId="2" userName="plagaren" r:id="rId3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1EE8BC04-4E45-4A51-8F5C-9F4C0B6E289E}" action="delete"/>
  <rcv guid="{1EE8BC04-4E45-4A51-8F5C-9F4C0B6E289E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2"/>
  <sheetViews>
    <sheetView showZeros="0" tabSelected="1" zoomScale="86" zoomScaleNormal="86" workbookViewId="0"/>
  </sheetViews>
  <sheetFormatPr defaultColWidth="10.7109375" defaultRowHeight="15"/>
  <cols>
    <col min="1" max="1" width="3.7109375" style="1" customWidth="1"/>
    <col min="2" max="2" width="1.85546875" style="1" customWidth="1"/>
    <col min="3" max="3" width="3" style="1" customWidth="1"/>
    <col min="4" max="4" width="40.7109375" style="1" customWidth="1"/>
    <col min="5" max="5" width="1.7109375" style="1" customWidth="1"/>
    <col min="6" max="6" width="9.7109375" style="1" bestFit="1" customWidth="1"/>
    <col min="7" max="7" width="1.7109375" style="1" customWidth="1"/>
    <col min="8" max="8" width="14.5703125" style="1" customWidth="1"/>
    <col min="9" max="9" width="1.7109375" style="1" customWidth="1"/>
    <col min="10" max="10" width="11.28515625" style="1" customWidth="1"/>
    <col min="11" max="11" width="2" style="1" customWidth="1"/>
    <col min="12" max="12" width="9" style="1" customWidth="1"/>
    <col min="13" max="13" width="2" style="1" customWidth="1"/>
    <col min="14" max="14" width="10.42578125" style="1" customWidth="1"/>
    <col min="15" max="15" width="2" style="1" customWidth="1"/>
    <col min="16" max="16" width="12.85546875" style="1" bestFit="1" customWidth="1"/>
    <col min="17" max="17" width="2" style="1" customWidth="1"/>
    <col min="18" max="18" width="11" style="1" bestFit="1" customWidth="1"/>
    <col min="19" max="19" width="2" style="1" customWidth="1"/>
    <col min="20" max="20" width="12.85546875" style="1" customWidth="1"/>
    <col min="21" max="21" width="2" style="1" customWidth="1"/>
    <col min="22" max="22" width="13.5703125" style="1" customWidth="1"/>
    <col min="23" max="23" width="2" style="1" customWidth="1"/>
    <col min="24" max="24" width="12.85546875" style="1" customWidth="1"/>
    <col min="25" max="25" width="2" style="1" customWidth="1"/>
    <col min="26" max="26" width="12.85546875" style="1" customWidth="1"/>
    <col min="27" max="27" width="2" style="1" customWidth="1"/>
    <col min="28" max="28" width="12.7109375" style="1" customWidth="1"/>
    <col min="29" max="29" width="2" style="1" customWidth="1"/>
    <col min="30" max="30" width="12.7109375" style="1" customWidth="1"/>
    <col min="31" max="31" width="2" style="1" customWidth="1"/>
    <col min="32" max="32" width="13.5703125" style="1" customWidth="1"/>
    <col min="33" max="16384" width="10.7109375" style="1"/>
  </cols>
  <sheetData>
    <row r="1" spans="1:33" ht="15.75">
      <c r="A1" s="10"/>
      <c r="B1" s="10"/>
      <c r="C1" s="10"/>
      <c r="D1" s="10"/>
      <c r="E1" s="10"/>
      <c r="F1" s="10"/>
      <c r="G1" s="10"/>
      <c r="I1" s="7"/>
      <c r="J1" s="10"/>
      <c r="K1" s="10"/>
      <c r="L1" s="10"/>
      <c r="M1" s="42"/>
      <c r="N1" s="10"/>
      <c r="O1" s="7" t="s">
        <v>61</v>
      </c>
      <c r="Q1" s="7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F1" s="33" t="s">
        <v>30</v>
      </c>
    </row>
    <row r="2" spans="1:33" ht="15.75">
      <c r="A2" s="10"/>
      <c r="B2" s="10"/>
      <c r="C2" s="10"/>
      <c r="D2" s="10"/>
      <c r="E2" s="10"/>
      <c r="F2" s="10"/>
      <c r="G2" s="10"/>
      <c r="I2" s="7"/>
      <c r="J2" s="10"/>
      <c r="K2" s="10"/>
      <c r="L2" s="10"/>
      <c r="M2" s="10"/>
      <c r="N2" s="10"/>
      <c r="O2" s="7" t="s">
        <v>27</v>
      </c>
      <c r="Q2" s="7"/>
      <c r="R2" s="10"/>
      <c r="S2" s="10"/>
      <c r="T2" s="10"/>
      <c r="U2" s="10"/>
      <c r="V2" s="10"/>
      <c r="W2" s="10"/>
      <c r="X2" s="10"/>
      <c r="Y2" s="10"/>
      <c r="Z2" s="10"/>
      <c r="AA2" s="10"/>
      <c r="AC2" s="10"/>
      <c r="AD2" s="10"/>
      <c r="AE2" s="10"/>
      <c r="AF2" s="7" t="s">
        <v>54</v>
      </c>
    </row>
    <row r="3" spans="1:33" ht="15.75">
      <c r="A3" s="10"/>
      <c r="B3" s="10"/>
      <c r="C3" s="10"/>
      <c r="D3" s="10"/>
      <c r="E3" s="10"/>
      <c r="F3" s="10"/>
      <c r="G3" s="10"/>
      <c r="I3" s="7"/>
      <c r="J3" s="10"/>
      <c r="K3" s="10"/>
      <c r="L3" s="10"/>
      <c r="M3" s="10"/>
      <c r="N3" s="10"/>
      <c r="O3" s="7" t="s">
        <v>62</v>
      </c>
      <c r="Q3" s="7"/>
      <c r="R3" s="10"/>
      <c r="S3" s="10"/>
      <c r="T3" s="10"/>
      <c r="U3" s="10"/>
      <c r="V3" s="10"/>
      <c r="W3" s="10"/>
      <c r="X3" s="10"/>
      <c r="Y3" s="10"/>
      <c r="Z3" s="10"/>
      <c r="AA3" s="10"/>
      <c r="AC3" s="10"/>
      <c r="AD3" s="10"/>
      <c r="AE3" s="10"/>
      <c r="AF3" s="10"/>
    </row>
    <row r="4" spans="1:33" ht="15.75">
      <c r="A4" s="6"/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3" ht="16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3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3" s="2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57" t="s">
        <v>63</v>
      </c>
      <c r="AC7" s="57"/>
      <c r="AD7" s="57"/>
      <c r="AE7" s="57"/>
      <c r="AF7" s="57"/>
    </row>
    <row r="8" spans="1:33" s="2" customFormat="1" ht="15.75">
      <c r="A8" s="4"/>
      <c r="B8" s="4"/>
      <c r="C8" s="4"/>
      <c r="D8" s="4"/>
      <c r="E8" s="4"/>
      <c r="F8" s="4" t="s">
        <v>0</v>
      </c>
      <c r="G8" s="4"/>
      <c r="H8" s="4" t="s">
        <v>7</v>
      </c>
      <c r="I8" s="4"/>
      <c r="J8" s="4" t="s">
        <v>34</v>
      </c>
      <c r="K8" s="3"/>
      <c r="L8" s="3"/>
      <c r="M8" s="3"/>
      <c r="N8" s="3"/>
      <c r="O8" s="3"/>
      <c r="P8" s="4" t="s">
        <v>1</v>
      </c>
      <c r="Q8" s="4"/>
      <c r="R8" s="4" t="s">
        <v>25</v>
      </c>
      <c r="S8" s="4"/>
      <c r="T8" s="14" t="s">
        <v>2</v>
      </c>
      <c r="U8" s="14"/>
      <c r="V8" s="4"/>
      <c r="W8" s="4"/>
      <c r="X8" s="4"/>
      <c r="Y8" s="4"/>
      <c r="Z8" s="4" t="s">
        <v>3</v>
      </c>
      <c r="AA8" s="4"/>
    </row>
    <row r="9" spans="1:33" ht="15.75">
      <c r="A9" s="3" t="s">
        <v>5</v>
      </c>
      <c r="B9" s="3"/>
      <c r="C9" s="3"/>
      <c r="D9" s="3"/>
      <c r="E9" s="3"/>
      <c r="F9" s="4" t="s">
        <v>6</v>
      </c>
      <c r="G9" s="4"/>
      <c r="H9" s="4" t="s">
        <v>47</v>
      </c>
      <c r="I9" s="4"/>
      <c r="J9" s="4" t="s">
        <v>8</v>
      </c>
      <c r="K9" s="4"/>
      <c r="L9" s="4"/>
      <c r="M9" s="27" t="s">
        <v>35</v>
      </c>
      <c r="N9" s="4"/>
      <c r="O9" s="4"/>
      <c r="P9" s="4" t="s">
        <v>29</v>
      </c>
      <c r="Q9" s="4"/>
      <c r="R9" s="3" t="s">
        <v>26</v>
      </c>
      <c r="S9" s="4"/>
      <c r="T9" s="14" t="s">
        <v>9</v>
      </c>
      <c r="U9" s="14"/>
      <c r="V9" s="4" t="s">
        <v>10</v>
      </c>
      <c r="W9" s="4"/>
      <c r="X9" s="4"/>
      <c r="Y9" s="4"/>
      <c r="Z9" s="4" t="s">
        <v>11</v>
      </c>
      <c r="AA9" s="4"/>
      <c r="AB9" s="4" t="s">
        <v>50</v>
      </c>
      <c r="AC9" s="34"/>
      <c r="AD9" s="4" t="s">
        <v>48</v>
      </c>
      <c r="AE9" s="4"/>
      <c r="AF9" s="4" t="s">
        <v>4</v>
      </c>
      <c r="AG9" s="2"/>
    </row>
    <row r="10" spans="1:33" ht="15.75">
      <c r="A10" s="15" t="s">
        <v>12</v>
      </c>
      <c r="B10" s="15"/>
      <c r="C10" s="15"/>
      <c r="D10" s="15"/>
      <c r="E10" s="12"/>
      <c r="F10" s="5" t="s">
        <v>13</v>
      </c>
      <c r="G10" s="16"/>
      <c r="H10" s="5" t="s">
        <v>28</v>
      </c>
      <c r="I10" s="16"/>
      <c r="J10" s="5" t="s">
        <v>14</v>
      </c>
      <c r="K10" s="16"/>
      <c r="L10" s="5" t="s">
        <v>36</v>
      </c>
      <c r="M10" s="16"/>
      <c r="N10" s="5" t="s">
        <v>37</v>
      </c>
      <c r="O10" s="16"/>
      <c r="P10" s="5">
        <v>2013</v>
      </c>
      <c r="Q10" s="16"/>
      <c r="R10" s="5" t="s">
        <v>14</v>
      </c>
      <c r="S10" s="16"/>
      <c r="T10" s="17" t="s">
        <v>15</v>
      </c>
      <c r="U10" s="18"/>
      <c r="V10" s="5" t="s">
        <v>16</v>
      </c>
      <c r="W10" s="16"/>
      <c r="X10" s="5" t="s">
        <v>46</v>
      </c>
      <c r="Y10" s="16"/>
      <c r="Z10" s="5" t="s">
        <v>17</v>
      </c>
      <c r="AA10" s="16"/>
      <c r="AB10" s="5" t="s">
        <v>51</v>
      </c>
      <c r="AC10" s="4"/>
      <c r="AD10" s="5" t="s">
        <v>49</v>
      </c>
      <c r="AE10" s="4"/>
      <c r="AF10" s="5" t="s">
        <v>52</v>
      </c>
      <c r="AG10" s="2"/>
    </row>
    <row r="11" spans="1:33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3" ht="15.75">
      <c r="A12" s="19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ht="15.75">
      <c r="A13" s="11"/>
      <c r="B13" s="3" t="s">
        <v>31</v>
      </c>
      <c r="C13" s="3"/>
      <c r="D13" s="3"/>
      <c r="E13" s="11"/>
      <c r="F13" s="3"/>
      <c r="G13" s="3"/>
      <c r="H13" s="3"/>
      <c r="I13" s="11"/>
      <c r="J13" s="3"/>
      <c r="K13" s="11"/>
      <c r="L13" s="25"/>
      <c r="M13" s="25"/>
      <c r="N13" s="25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3" ht="15.75">
      <c r="A14" s="11"/>
      <c r="B14" s="3"/>
      <c r="C14" s="3"/>
      <c r="D14" s="3" t="s">
        <v>32</v>
      </c>
      <c r="E14" s="11"/>
      <c r="F14" s="4">
        <v>84.040999999999997</v>
      </c>
      <c r="G14" s="4"/>
      <c r="H14" s="4" t="s">
        <v>33</v>
      </c>
      <c r="I14" s="20"/>
      <c r="J14" s="32">
        <v>3000</v>
      </c>
      <c r="K14" s="11"/>
      <c r="L14" s="30">
        <v>39994</v>
      </c>
      <c r="M14" s="4"/>
      <c r="N14" s="30">
        <v>40358</v>
      </c>
      <c r="O14" s="11"/>
      <c r="P14" s="39"/>
      <c r="Q14" s="20"/>
      <c r="R14" s="39"/>
      <c r="S14" s="20"/>
      <c r="T14" s="32">
        <v>3000</v>
      </c>
      <c r="U14" s="20"/>
      <c r="V14" s="36">
        <v>-3000</v>
      </c>
      <c r="W14" s="20"/>
      <c r="X14" s="39"/>
      <c r="Y14" s="39"/>
      <c r="Z14" s="39"/>
      <c r="AA14" s="39"/>
      <c r="AB14" s="39"/>
      <c r="AC14" s="20"/>
      <c r="AD14" s="39"/>
      <c r="AE14" s="20"/>
      <c r="AF14" s="39"/>
    </row>
    <row r="15" spans="1:33" ht="15.75">
      <c r="A15" s="11"/>
      <c r="B15" s="3"/>
      <c r="C15" s="3"/>
      <c r="D15" s="3" t="s">
        <v>57</v>
      </c>
      <c r="E15" s="11"/>
      <c r="F15" s="4">
        <v>93.778000000000006</v>
      </c>
      <c r="G15" s="4"/>
      <c r="H15" s="4" t="s">
        <v>33</v>
      </c>
      <c r="I15" s="11"/>
      <c r="J15" s="20">
        <v>7222</v>
      </c>
      <c r="K15" s="11"/>
      <c r="L15" s="30">
        <v>39994</v>
      </c>
      <c r="M15" s="4"/>
      <c r="N15" s="30">
        <v>40358</v>
      </c>
      <c r="O15" s="11"/>
      <c r="P15" s="21">
        <v>0</v>
      </c>
      <c r="Q15" s="20"/>
      <c r="R15" s="21"/>
      <c r="S15" s="20"/>
      <c r="T15" s="21">
        <v>7222</v>
      </c>
      <c r="U15" s="20"/>
      <c r="V15" s="21">
        <v>-7222</v>
      </c>
      <c r="W15" s="20"/>
      <c r="X15" s="21"/>
      <c r="Y15" s="20"/>
      <c r="Z15" s="21"/>
      <c r="AA15" s="20"/>
      <c r="AB15" s="21"/>
      <c r="AC15" s="20"/>
      <c r="AD15" s="21"/>
      <c r="AE15" s="20"/>
      <c r="AF15" s="21"/>
    </row>
    <row r="16" spans="1:33" ht="15.75">
      <c r="A16" s="11"/>
      <c r="B16" s="3"/>
      <c r="C16" s="3"/>
      <c r="D16" s="3"/>
      <c r="E16" s="11"/>
      <c r="F16" s="4"/>
      <c r="G16" s="4"/>
      <c r="H16" s="4"/>
      <c r="I16" s="11"/>
      <c r="J16" s="20"/>
      <c r="K16" s="11"/>
      <c r="L16" s="30"/>
      <c r="M16" s="4"/>
      <c r="N16" s="30"/>
      <c r="O16" s="11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ht="15.75">
      <c r="A17" s="11"/>
      <c r="B17" s="3"/>
      <c r="C17" s="3"/>
      <c r="D17" s="3" t="s">
        <v>38</v>
      </c>
      <c r="E17" s="11"/>
      <c r="F17" s="4"/>
      <c r="G17" s="4"/>
      <c r="H17" s="4"/>
      <c r="I17" s="11"/>
      <c r="J17" s="20"/>
      <c r="K17" s="11"/>
      <c r="L17" s="30"/>
      <c r="M17" s="4"/>
      <c r="N17" s="30"/>
      <c r="O17" s="11"/>
      <c r="P17" s="21"/>
      <c r="Q17" s="20"/>
      <c r="R17" s="21"/>
      <c r="S17" s="20"/>
      <c r="T17" s="21">
        <f>SUM(T14:T15)</f>
        <v>10222</v>
      </c>
      <c r="U17" s="20"/>
      <c r="V17" s="21">
        <f>SUM(V14:V15)</f>
        <v>-10222</v>
      </c>
      <c r="W17" s="20"/>
      <c r="X17" s="21"/>
      <c r="Y17" s="20"/>
      <c r="Z17" s="21"/>
      <c r="AA17" s="20"/>
      <c r="AB17" s="21">
        <f>SUM(AB14:AB15)</f>
        <v>0</v>
      </c>
      <c r="AC17" s="20"/>
      <c r="AD17" s="21">
        <f>SUM(AD14:AD15)</f>
        <v>0</v>
      </c>
      <c r="AE17" s="20"/>
      <c r="AF17" s="21">
        <f>SUM(AF14:AF15)</f>
        <v>0</v>
      </c>
    </row>
    <row r="18" spans="1:32" ht="15.75">
      <c r="A18" s="11"/>
      <c r="B18" s="11"/>
      <c r="C18" s="11"/>
      <c r="D18" s="11"/>
      <c r="E18" s="11"/>
      <c r="F18" s="4"/>
      <c r="G18" s="4"/>
      <c r="H18" s="4"/>
      <c r="I18" s="11"/>
      <c r="J18" s="20"/>
      <c r="K18" s="11"/>
      <c r="L18" s="30"/>
      <c r="M18" s="4"/>
      <c r="N18" s="30"/>
      <c r="O18" s="11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ht="15.75">
      <c r="A19" s="19" t="s">
        <v>22</v>
      </c>
      <c r="B19" s="11"/>
      <c r="C19" s="11"/>
      <c r="D19" s="11"/>
      <c r="E19" s="11"/>
      <c r="F19" s="4"/>
      <c r="G19" s="4"/>
      <c r="H19" s="4"/>
      <c r="I19" s="11"/>
      <c r="J19" s="20"/>
      <c r="K19" s="11"/>
      <c r="L19" s="30"/>
      <c r="M19" s="4"/>
      <c r="N19" s="30"/>
      <c r="O19" s="11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ht="15.75">
      <c r="A20" s="11"/>
      <c r="B20" s="19" t="s">
        <v>39</v>
      </c>
      <c r="C20" s="11"/>
      <c r="D20" s="11"/>
      <c r="E20" s="11"/>
      <c r="F20" s="4"/>
      <c r="G20" s="4"/>
      <c r="H20" s="4"/>
      <c r="I20" s="11"/>
      <c r="J20" s="20"/>
      <c r="K20" s="11"/>
      <c r="L20" s="30"/>
      <c r="M20" s="4"/>
      <c r="N20" s="30"/>
      <c r="O20" s="1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ht="15.75" customHeight="1">
      <c r="A21" s="11"/>
      <c r="B21" s="11"/>
      <c r="C21" s="3" t="s">
        <v>43</v>
      </c>
      <c r="D21" s="3"/>
      <c r="E21" s="11"/>
      <c r="F21" s="4"/>
      <c r="G21" s="4"/>
      <c r="H21" s="4"/>
      <c r="I21" s="11"/>
      <c r="J21" s="20"/>
      <c r="K21" s="11"/>
      <c r="L21" s="30"/>
      <c r="M21" s="4"/>
      <c r="N21" s="30"/>
      <c r="O21" s="11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15.75" customHeight="1">
      <c r="A22" s="11"/>
      <c r="B22" s="11"/>
      <c r="C22" s="3"/>
      <c r="D22" s="3" t="s">
        <v>41</v>
      </c>
      <c r="E22" s="11"/>
      <c r="F22" s="26" t="s">
        <v>58</v>
      </c>
      <c r="G22" s="4"/>
      <c r="H22" s="4" t="s">
        <v>67</v>
      </c>
      <c r="I22" s="11"/>
      <c r="J22" s="20">
        <v>175000</v>
      </c>
      <c r="K22" s="11"/>
      <c r="L22" s="53">
        <v>39994</v>
      </c>
      <c r="M22" s="54"/>
      <c r="N22" s="53">
        <v>40358</v>
      </c>
      <c r="O22" s="11"/>
      <c r="P22" s="20"/>
      <c r="Q22" s="20"/>
      <c r="R22" s="20">
        <v>12000</v>
      </c>
      <c r="S22" s="20"/>
      <c r="T22" s="20">
        <v>138000</v>
      </c>
      <c r="U22" s="20"/>
      <c r="V22" s="20">
        <v>-155000</v>
      </c>
      <c r="W22" s="20"/>
      <c r="X22" s="20"/>
      <c r="Y22" s="20"/>
      <c r="Z22" s="20"/>
      <c r="AA22" s="20"/>
      <c r="AB22" s="20">
        <f>(R22+T22+V22)</f>
        <v>-5000</v>
      </c>
      <c r="AC22" s="20"/>
      <c r="AD22" s="20"/>
      <c r="AE22" s="20"/>
      <c r="AF22" s="20"/>
    </row>
    <row r="23" spans="1:32" ht="15.75" customHeight="1">
      <c r="A23" s="55" t="s">
        <v>59</v>
      </c>
      <c r="B23" s="11"/>
      <c r="C23" s="3"/>
      <c r="D23" s="40" t="s">
        <v>40</v>
      </c>
      <c r="E23" s="52"/>
      <c r="F23" s="41" t="s">
        <v>58</v>
      </c>
      <c r="G23" s="44"/>
      <c r="H23" s="44" t="s">
        <v>64</v>
      </c>
      <c r="I23" s="52"/>
      <c r="J23" s="45">
        <v>148000</v>
      </c>
      <c r="K23" s="52"/>
      <c r="L23" s="46">
        <v>39691</v>
      </c>
      <c r="M23" s="44"/>
      <c r="N23" s="46">
        <v>40055</v>
      </c>
      <c r="O23" s="52"/>
      <c r="P23" s="45">
        <v>26000</v>
      </c>
      <c r="Q23" s="45"/>
      <c r="R23" s="45">
        <v>-12000</v>
      </c>
      <c r="S23" s="45"/>
      <c r="T23" s="45"/>
      <c r="U23" s="45"/>
      <c r="V23" s="45">
        <v>-14000</v>
      </c>
      <c r="W23" s="45"/>
      <c r="X23" s="45"/>
      <c r="Y23" s="45"/>
      <c r="Z23" s="45"/>
      <c r="AA23" s="45"/>
      <c r="AB23" s="40"/>
      <c r="AC23" s="45"/>
      <c r="AD23" s="45">
        <v>0</v>
      </c>
      <c r="AE23" s="45"/>
      <c r="AF23" s="47"/>
    </row>
    <row r="24" spans="1:32" ht="15.75">
      <c r="A24" s="55"/>
      <c r="B24" s="11"/>
      <c r="C24" s="3"/>
      <c r="D24" s="40" t="s">
        <v>24</v>
      </c>
      <c r="E24" s="40"/>
      <c r="F24" s="41">
        <v>84.027000000000001</v>
      </c>
      <c r="G24" s="44"/>
      <c r="H24" s="44" t="s">
        <v>66</v>
      </c>
      <c r="I24" s="52"/>
      <c r="J24" s="45">
        <v>70000</v>
      </c>
      <c r="K24" s="52"/>
      <c r="L24" s="53">
        <v>39994</v>
      </c>
      <c r="M24" s="54"/>
      <c r="N24" s="53">
        <v>40358</v>
      </c>
      <c r="O24" s="52"/>
      <c r="P24" s="45"/>
      <c r="Q24" s="45"/>
      <c r="R24" s="45">
        <f>-R25</f>
        <v>5000</v>
      </c>
      <c r="S24" s="45"/>
      <c r="T24" s="45">
        <v>71000</v>
      </c>
      <c r="U24" s="45"/>
      <c r="V24" s="45">
        <v>-78000</v>
      </c>
      <c r="W24" s="45"/>
      <c r="X24" s="45"/>
      <c r="Y24" s="45"/>
      <c r="Z24" s="45"/>
      <c r="AA24" s="45"/>
      <c r="AB24" s="45">
        <f>(R24+T24+V24)</f>
        <v>-2000</v>
      </c>
      <c r="AC24" s="45"/>
      <c r="AD24" s="45"/>
      <c r="AE24" s="45"/>
      <c r="AF24" s="45"/>
    </row>
    <row r="25" spans="1:32" ht="15.75">
      <c r="A25" s="56"/>
      <c r="B25" s="3"/>
      <c r="C25" s="3"/>
      <c r="D25" s="40" t="s">
        <v>23</v>
      </c>
      <c r="E25" s="40"/>
      <c r="F25" s="41">
        <v>84.027000000000001</v>
      </c>
      <c r="G25" s="44"/>
      <c r="H25" s="44" t="s">
        <v>65</v>
      </c>
      <c r="I25" s="52"/>
      <c r="J25" s="45">
        <v>78000</v>
      </c>
      <c r="K25" s="52"/>
      <c r="L25" s="46">
        <v>39691</v>
      </c>
      <c r="M25" s="44"/>
      <c r="N25" s="46">
        <v>40055</v>
      </c>
      <c r="O25" s="40"/>
      <c r="P25" s="45">
        <v>5000</v>
      </c>
      <c r="Q25" s="45"/>
      <c r="R25" s="45">
        <f>-P25</f>
        <v>-5000</v>
      </c>
      <c r="S25" s="45"/>
      <c r="T25" s="45"/>
      <c r="U25" s="45"/>
      <c r="V25" s="45"/>
      <c r="W25" s="45"/>
      <c r="X25" s="45"/>
      <c r="Y25" s="45"/>
      <c r="Z25" s="45"/>
      <c r="AA25" s="47"/>
      <c r="AB25" s="45"/>
      <c r="AC25" s="47"/>
      <c r="AD25" s="45">
        <f>T25+V25+X25+Z25</f>
        <v>0</v>
      </c>
      <c r="AE25" s="45"/>
      <c r="AF25" s="45"/>
    </row>
    <row r="26" spans="1:32" ht="15.75">
      <c r="A26" s="3"/>
      <c r="B26" s="3"/>
      <c r="C26" s="3"/>
      <c r="D26" s="3" t="s">
        <v>55</v>
      </c>
      <c r="E26" s="3"/>
      <c r="F26" s="26" t="s">
        <v>56</v>
      </c>
      <c r="G26" s="4"/>
      <c r="H26" s="4" t="s">
        <v>67</v>
      </c>
      <c r="I26" s="3"/>
      <c r="J26" s="23">
        <v>9000</v>
      </c>
      <c r="K26" s="3"/>
      <c r="L26" s="46">
        <v>40056</v>
      </c>
      <c r="M26" s="4"/>
      <c r="N26" s="30">
        <v>40420</v>
      </c>
      <c r="O26" s="3"/>
      <c r="P26" s="20"/>
      <c r="Q26" s="20"/>
      <c r="R26" s="20">
        <v>6000</v>
      </c>
      <c r="S26" s="20"/>
      <c r="T26" s="20">
        <v>9000</v>
      </c>
      <c r="U26" s="20"/>
      <c r="V26" s="20">
        <v>-15000</v>
      </c>
      <c r="W26" s="20"/>
      <c r="X26" s="20"/>
      <c r="Y26" s="20"/>
      <c r="Z26" s="20"/>
      <c r="AA26" s="22"/>
      <c r="AB26" s="20"/>
      <c r="AC26" s="22"/>
      <c r="AD26" s="20">
        <f>R26+T26+V26+X26+Z26</f>
        <v>0</v>
      </c>
      <c r="AE26" s="20"/>
      <c r="AF26" s="20"/>
    </row>
    <row r="27" spans="1:32" ht="15.75">
      <c r="A27" s="24"/>
      <c r="C27" s="3"/>
      <c r="D27" s="3" t="s">
        <v>55</v>
      </c>
      <c r="F27" s="26" t="s">
        <v>56</v>
      </c>
      <c r="H27" s="4" t="s">
        <v>64</v>
      </c>
      <c r="J27" s="23">
        <v>17000</v>
      </c>
      <c r="L27" s="46">
        <v>39691</v>
      </c>
      <c r="M27" s="4"/>
      <c r="N27" s="30">
        <v>40055</v>
      </c>
      <c r="O27" s="3"/>
      <c r="P27" s="21">
        <v>9000</v>
      </c>
      <c r="Q27" s="20"/>
      <c r="R27" s="21">
        <v>-6000</v>
      </c>
      <c r="S27" s="20"/>
      <c r="T27" s="21">
        <v>0</v>
      </c>
      <c r="U27" s="20"/>
      <c r="V27" s="21">
        <v>-3000</v>
      </c>
      <c r="W27" s="23"/>
      <c r="X27" s="21">
        <v>0</v>
      </c>
      <c r="Y27" s="23"/>
      <c r="Z27" s="37"/>
      <c r="AA27" s="22"/>
      <c r="AB27" s="21"/>
      <c r="AC27" s="22"/>
      <c r="AD27" s="21">
        <v>0</v>
      </c>
      <c r="AE27" s="20"/>
      <c r="AF27" s="21">
        <f>SUM(P27:Z27)-AD27</f>
        <v>0</v>
      </c>
    </row>
    <row r="28" spans="1:32" ht="15.75">
      <c r="A28" s="3"/>
      <c r="C28" s="3"/>
      <c r="D28" s="3"/>
      <c r="E28" s="3"/>
      <c r="F28" s="26"/>
      <c r="G28" s="26"/>
      <c r="H28" s="4"/>
      <c r="I28" s="3"/>
      <c r="J28" s="23"/>
      <c r="K28" s="3"/>
      <c r="L28" s="46"/>
      <c r="M28" s="28"/>
      <c r="N28" s="30"/>
      <c r="O28" s="20"/>
      <c r="P28" s="20"/>
      <c r="Q28" s="23"/>
      <c r="R28" s="20"/>
      <c r="S28" s="20"/>
      <c r="T28" s="20"/>
      <c r="U28" s="20"/>
      <c r="V28" s="20"/>
      <c r="W28" s="20"/>
      <c r="X28" s="20"/>
      <c r="Y28" s="20"/>
      <c r="Z28" s="20"/>
      <c r="AA28" s="22"/>
      <c r="AB28" s="20"/>
      <c r="AC28" s="22"/>
      <c r="AD28" s="20"/>
      <c r="AE28" s="20"/>
      <c r="AF28" s="20"/>
    </row>
    <row r="29" spans="1:32" ht="15.75">
      <c r="A29" s="3"/>
      <c r="C29" s="3"/>
      <c r="D29" s="3" t="s">
        <v>42</v>
      </c>
      <c r="G29" s="26"/>
      <c r="H29" s="4"/>
      <c r="I29" s="3"/>
      <c r="J29" s="23"/>
      <c r="K29" s="3"/>
      <c r="L29" s="46"/>
      <c r="M29" s="28"/>
      <c r="N29" s="30"/>
      <c r="O29" s="20"/>
      <c r="P29" s="21">
        <f>SUM(P22:P28)</f>
        <v>40000</v>
      </c>
      <c r="Q29" s="20"/>
      <c r="R29" s="21">
        <f>SUM(R22:R28)</f>
        <v>0</v>
      </c>
      <c r="S29" s="20"/>
      <c r="T29" s="21">
        <f>SUM(T22:T28)</f>
        <v>218000</v>
      </c>
      <c r="U29" s="20"/>
      <c r="V29" s="21">
        <f>SUM(V22:V28)</f>
        <v>-265000</v>
      </c>
      <c r="W29" s="20"/>
      <c r="X29" s="21"/>
      <c r="Y29" s="20"/>
      <c r="Z29" s="21">
        <f>SUM(Z22:Z28)</f>
        <v>0</v>
      </c>
      <c r="AA29" s="22"/>
      <c r="AB29" s="21">
        <f>SUM(AB22:AB28)</f>
        <v>-7000</v>
      </c>
      <c r="AC29" s="22"/>
      <c r="AD29" s="21">
        <f>SUM(AD22:AD28)</f>
        <v>0</v>
      </c>
      <c r="AE29" s="20"/>
      <c r="AF29" s="21">
        <f>SUM(AF22:AF28)</f>
        <v>0</v>
      </c>
    </row>
    <row r="30" spans="1:32" ht="16.5" customHeight="1">
      <c r="A30" s="3"/>
      <c r="B30" s="3"/>
      <c r="C30" s="11"/>
      <c r="D30" s="51"/>
      <c r="E30" s="3"/>
      <c r="F30" s="26"/>
      <c r="G30" s="26"/>
      <c r="H30" s="4"/>
      <c r="I30" s="3"/>
      <c r="J30" s="20"/>
      <c r="K30" s="3"/>
      <c r="L30" s="31"/>
      <c r="M30" s="29"/>
      <c r="N30" s="31"/>
      <c r="O30" s="22"/>
      <c r="P30" s="20"/>
      <c r="Q30" s="20"/>
      <c r="R30" s="20"/>
      <c r="S30" s="20"/>
      <c r="T30" s="20"/>
      <c r="U30" s="23"/>
      <c r="V30" s="22"/>
      <c r="W30" s="22"/>
      <c r="X30" s="22"/>
      <c r="Y30" s="22"/>
      <c r="Z30" s="20"/>
      <c r="AA30" s="35"/>
      <c r="AB30" s="23"/>
      <c r="AC30" s="35"/>
      <c r="AD30" s="22"/>
      <c r="AE30" s="23"/>
      <c r="AF30" s="22"/>
    </row>
    <row r="31" spans="1:32" ht="16.5" customHeight="1">
      <c r="A31" s="3"/>
      <c r="B31" s="3"/>
      <c r="C31" s="11"/>
      <c r="D31" s="3"/>
      <c r="E31" s="3"/>
      <c r="F31" s="26"/>
      <c r="G31" s="26"/>
      <c r="H31" s="4"/>
      <c r="I31" s="3"/>
      <c r="J31" s="20"/>
      <c r="K31" s="3"/>
      <c r="L31" s="31"/>
      <c r="M31" s="29"/>
      <c r="N31" s="31"/>
      <c r="O31" s="22"/>
      <c r="P31" s="20"/>
      <c r="Q31" s="20"/>
      <c r="R31" s="20"/>
      <c r="S31" s="20"/>
      <c r="T31" s="20"/>
      <c r="U31" s="23"/>
      <c r="V31" s="22"/>
      <c r="W31" s="22"/>
      <c r="X31" s="22"/>
      <c r="Y31" s="22"/>
      <c r="Z31" s="20"/>
      <c r="AA31" s="35"/>
      <c r="AB31" s="23"/>
      <c r="AC31" s="35"/>
      <c r="AD31" s="22"/>
      <c r="AE31" s="23"/>
      <c r="AF31" s="22"/>
    </row>
    <row r="32" spans="1:32" ht="16.5" customHeight="1">
      <c r="A32" s="3"/>
      <c r="B32" s="3"/>
      <c r="C32" s="11"/>
      <c r="D32" s="3"/>
      <c r="E32" s="3"/>
      <c r="F32" s="26"/>
      <c r="G32" s="26"/>
      <c r="H32" s="4"/>
      <c r="I32" s="3"/>
      <c r="J32" s="20"/>
      <c r="K32" s="3"/>
      <c r="L32" s="31"/>
      <c r="M32" s="29"/>
      <c r="N32" s="31"/>
      <c r="O32" s="22"/>
      <c r="P32" s="20"/>
      <c r="Q32" s="20"/>
      <c r="R32" s="20"/>
      <c r="S32" s="20"/>
      <c r="T32" s="20"/>
      <c r="U32" s="23"/>
      <c r="V32" s="22"/>
      <c r="W32" s="22"/>
      <c r="X32" s="22"/>
      <c r="Y32" s="22"/>
      <c r="Z32" s="20"/>
      <c r="AA32" s="35"/>
      <c r="AB32" s="23"/>
      <c r="AC32" s="35"/>
      <c r="AD32" s="22"/>
      <c r="AE32" s="23"/>
      <c r="AF32" s="22"/>
    </row>
    <row r="33" spans="1:32" s="48" customFormat="1" ht="16.5" customHeight="1">
      <c r="A33" s="43" t="s">
        <v>18</v>
      </c>
      <c r="B33" s="43"/>
      <c r="C33" s="43"/>
      <c r="D33" s="40"/>
      <c r="E33" s="40"/>
      <c r="F33" s="44"/>
      <c r="G33" s="44"/>
      <c r="H33" s="44"/>
      <c r="I33" s="40"/>
      <c r="J33" s="45"/>
      <c r="K33" s="40"/>
      <c r="L33" s="46"/>
      <c r="M33" s="44"/>
      <c r="N33" s="46"/>
      <c r="O33" s="40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7"/>
      <c r="AD33" s="45"/>
      <c r="AE33" s="45"/>
      <c r="AF33" s="45"/>
    </row>
    <row r="34" spans="1:32" s="48" customFormat="1" ht="16.5" customHeight="1">
      <c r="A34" s="43"/>
      <c r="B34" s="43" t="s">
        <v>60</v>
      </c>
      <c r="C34" s="43"/>
      <c r="D34" s="40"/>
      <c r="E34" s="40"/>
      <c r="F34" s="44"/>
      <c r="G34" s="44"/>
      <c r="H34" s="44"/>
      <c r="I34" s="40"/>
      <c r="J34" s="45"/>
      <c r="K34" s="40"/>
      <c r="L34" s="46"/>
      <c r="M34" s="44"/>
      <c r="N34" s="46"/>
      <c r="O34" s="40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s="48" customFormat="1" ht="16.5" customHeight="1">
      <c r="A35" s="43"/>
      <c r="B35" s="43"/>
      <c r="C35" s="40" t="s">
        <v>44</v>
      </c>
      <c r="D35" s="40"/>
      <c r="E35" s="40"/>
      <c r="F35" s="44"/>
      <c r="G35" s="44"/>
      <c r="H35" s="44"/>
      <c r="I35" s="40"/>
      <c r="J35" s="45"/>
      <c r="K35" s="40"/>
      <c r="L35" s="46"/>
      <c r="M35" s="44"/>
      <c r="N35" s="46"/>
      <c r="O35" s="40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1:32" s="48" customFormat="1" ht="16.5" customHeight="1">
      <c r="A36" s="43"/>
      <c r="C36" s="40"/>
      <c r="D36" s="40" t="s">
        <v>19</v>
      </c>
      <c r="E36" s="40"/>
      <c r="F36" s="41">
        <v>10.553000000000001</v>
      </c>
      <c r="G36" s="41"/>
      <c r="H36" s="44" t="s">
        <v>33</v>
      </c>
      <c r="I36" s="40"/>
      <c r="J36" s="49">
        <v>11608</v>
      </c>
      <c r="K36" s="50"/>
      <c r="L36" s="46">
        <v>39994</v>
      </c>
      <c r="M36" s="44"/>
      <c r="N36" s="46">
        <v>40358</v>
      </c>
      <c r="O36" s="50"/>
      <c r="P36" s="45"/>
      <c r="Q36" s="45"/>
      <c r="R36" s="45"/>
      <c r="S36" s="49"/>
      <c r="T36" s="45">
        <v>9840</v>
      </c>
      <c r="U36" s="49"/>
      <c r="V36" s="45">
        <v>-11608</v>
      </c>
      <c r="W36" s="45"/>
      <c r="X36" s="45"/>
      <c r="Y36" s="45"/>
      <c r="Z36" s="45"/>
      <c r="AA36" s="45"/>
      <c r="AB36" s="45">
        <f>T36+V36</f>
        <v>-1768</v>
      </c>
      <c r="AC36" s="45"/>
      <c r="AE36" s="45"/>
      <c r="AF36" s="45"/>
    </row>
    <row r="37" spans="1:32" s="48" customFormat="1" ht="16.5" customHeight="1">
      <c r="A37" s="43"/>
      <c r="C37" s="40"/>
      <c r="D37" s="40" t="s">
        <v>19</v>
      </c>
      <c r="E37" s="40"/>
      <c r="F37" s="41">
        <v>10.553000000000001</v>
      </c>
      <c r="G37" s="41"/>
      <c r="H37" s="44" t="s">
        <v>33</v>
      </c>
      <c r="I37" s="40"/>
      <c r="J37" s="49">
        <v>11946</v>
      </c>
      <c r="K37" s="40"/>
      <c r="L37" s="46">
        <v>39629</v>
      </c>
      <c r="M37" s="44"/>
      <c r="N37" s="46">
        <v>39993</v>
      </c>
      <c r="O37" s="45"/>
      <c r="P37" s="45">
        <v>-1802</v>
      </c>
      <c r="Q37" s="45"/>
      <c r="R37" s="45">
        <v>0</v>
      </c>
      <c r="S37" s="45"/>
      <c r="T37" s="45">
        <f>-P37</f>
        <v>1802</v>
      </c>
      <c r="U37" s="45"/>
      <c r="V37" s="45"/>
      <c r="W37" s="45"/>
      <c r="X37" s="45"/>
      <c r="Y37" s="45"/>
      <c r="Z37" s="45">
        <v>0</v>
      </c>
      <c r="AA37" s="49"/>
      <c r="AB37" s="45"/>
      <c r="AC37" s="49"/>
      <c r="AE37" s="45"/>
      <c r="AF37" s="45">
        <f>SUM(P37:Z37)-AB37</f>
        <v>0</v>
      </c>
    </row>
    <row r="38" spans="1:32" s="48" customFormat="1" ht="16.5" customHeight="1">
      <c r="A38" s="43"/>
      <c r="C38" s="43"/>
      <c r="D38" s="40" t="s">
        <v>20</v>
      </c>
      <c r="E38" s="40"/>
      <c r="F38" s="41">
        <v>10.555</v>
      </c>
      <c r="G38" s="41"/>
      <c r="H38" s="44" t="s">
        <v>33</v>
      </c>
      <c r="I38" s="40"/>
      <c r="J38" s="49">
        <f>450343-18000</f>
        <v>432343</v>
      </c>
      <c r="K38" s="40"/>
      <c r="L38" s="46">
        <v>39994</v>
      </c>
      <c r="M38" s="44"/>
      <c r="N38" s="46">
        <v>40358</v>
      </c>
      <c r="O38" s="40"/>
      <c r="P38" s="45"/>
      <c r="Q38" s="45"/>
      <c r="R38" s="45">
        <v>0</v>
      </c>
      <c r="S38" s="45"/>
      <c r="T38" s="45">
        <v>359163</v>
      </c>
      <c r="U38" s="45"/>
      <c r="V38" s="45">
        <f>-J38</f>
        <v>-432343</v>
      </c>
      <c r="W38" s="45"/>
      <c r="X38" s="45"/>
      <c r="Y38" s="45"/>
      <c r="Z38" s="45">
        <v>0</v>
      </c>
      <c r="AA38" s="49"/>
      <c r="AB38" s="45">
        <f>T38+V38</f>
        <v>-73180</v>
      </c>
      <c r="AC38" s="49"/>
      <c r="AE38" s="45"/>
      <c r="AF38" s="45">
        <f>SUM(P38:Z38)-AB38</f>
        <v>0</v>
      </c>
    </row>
    <row r="39" spans="1:32" s="48" customFormat="1" ht="16.5" customHeight="1">
      <c r="A39" s="43"/>
      <c r="C39" s="43"/>
      <c r="D39" s="40" t="s">
        <v>20</v>
      </c>
      <c r="E39" s="40"/>
      <c r="F39" s="41">
        <v>10.555</v>
      </c>
      <c r="G39" s="41"/>
      <c r="H39" s="44" t="s">
        <v>33</v>
      </c>
      <c r="I39" s="40"/>
      <c r="J39" s="49">
        <v>391960</v>
      </c>
      <c r="K39" s="40"/>
      <c r="L39" s="46">
        <v>39629</v>
      </c>
      <c r="M39" s="44"/>
      <c r="N39" s="46">
        <v>39993</v>
      </c>
      <c r="O39" s="45"/>
      <c r="P39" s="45">
        <v>-69404</v>
      </c>
      <c r="Q39" s="45"/>
      <c r="R39" s="45"/>
      <c r="S39" s="45"/>
      <c r="T39" s="45">
        <f>-P39</f>
        <v>69404</v>
      </c>
      <c r="U39" s="45"/>
      <c r="V39" s="45"/>
      <c r="W39" s="45"/>
      <c r="X39" s="45"/>
      <c r="Y39" s="45"/>
      <c r="Z39" s="45">
        <v>0</v>
      </c>
      <c r="AA39" s="45"/>
      <c r="AB39" s="45"/>
      <c r="AC39" s="45"/>
      <c r="AD39" s="45"/>
      <c r="AE39" s="45"/>
      <c r="AF39" s="45">
        <f>SUM(P39:Z39)-AD39</f>
        <v>0</v>
      </c>
    </row>
    <row r="40" spans="1:32" s="48" customFormat="1" ht="16.5" customHeight="1">
      <c r="A40" s="40"/>
      <c r="C40" s="40"/>
      <c r="D40" s="40" t="s">
        <v>21</v>
      </c>
      <c r="E40" s="40"/>
      <c r="F40" s="41">
        <v>10.555999999999999</v>
      </c>
      <c r="G40" s="41"/>
      <c r="H40" s="44" t="s">
        <v>33</v>
      </c>
      <c r="I40" s="40"/>
      <c r="J40" s="49">
        <v>18000</v>
      </c>
      <c r="K40" s="40"/>
      <c r="L40" s="46">
        <v>39994</v>
      </c>
      <c r="M40" s="44"/>
      <c r="N40" s="46">
        <v>40358</v>
      </c>
      <c r="O40" s="47"/>
      <c r="P40" s="47">
        <v>0</v>
      </c>
      <c r="Q40" s="45"/>
      <c r="R40" s="47">
        <v>0</v>
      </c>
      <c r="S40" s="45"/>
      <c r="T40" s="47">
        <v>18000</v>
      </c>
      <c r="U40" s="45"/>
      <c r="V40" s="47">
        <v>-18000</v>
      </c>
      <c r="W40" s="47"/>
      <c r="X40" s="47">
        <v>0</v>
      </c>
      <c r="Y40" s="47"/>
      <c r="Z40" s="47">
        <v>0</v>
      </c>
      <c r="AA40" s="45"/>
      <c r="AB40" s="47"/>
      <c r="AC40" s="45"/>
      <c r="AD40" s="47">
        <v>0</v>
      </c>
      <c r="AE40" s="47"/>
      <c r="AF40" s="47">
        <f>SUM(P40:Z40)-AD40</f>
        <v>0</v>
      </c>
    </row>
    <row r="41" spans="1:32" ht="16.5" customHeight="1">
      <c r="A41" s="3"/>
      <c r="B41" s="3"/>
      <c r="C41" s="3"/>
      <c r="D41" s="3"/>
      <c r="E41" s="3"/>
      <c r="F41" s="26"/>
      <c r="G41" s="26"/>
      <c r="H41" s="4"/>
      <c r="I41" s="3"/>
      <c r="J41" s="23"/>
      <c r="K41" s="3"/>
      <c r="L41" s="31"/>
      <c r="M41" s="29"/>
      <c r="N41" s="31"/>
      <c r="O41" s="22"/>
      <c r="P41" s="20"/>
      <c r="Q41" s="20"/>
      <c r="R41" s="20"/>
      <c r="S41" s="20"/>
      <c r="T41" s="20"/>
      <c r="U41" s="23"/>
      <c r="V41" s="22"/>
      <c r="W41" s="22"/>
      <c r="X41" s="22"/>
      <c r="Y41" s="22"/>
      <c r="Z41" s="20"/>
      <c r="AA41" s="23"/>
      <c r="AB41" s="23"/>
      <c r="AC41" s="23"/>
      <c r="AD41" s="22"/>
      <c r="AE41" s="22"/>
      <c r="AF41" s="22">
        <f>SUM(AF36:AF40)</f>
        <v>0</v>
      </c>
    </row>
    <row r="42" spans="1:32" ht="16.5" customHeight="1">
      <c r="A42" s="3"/>
      <c r="B42" s="3"/>
      <c r="C42" s="3"/>
      <c r="D42" s="3" t="s">
        <v>45</v>
      </c>
      <c r="E42" s="3"/>
      <c r="F42" s="4"/>
      <c r="G42" s="4"/>
      <c r="H42" s="4"/>
      <c r="I42" s="3"/>
      <c r="J42" s="20"/>
      <c r="K42" s="3"/>
      <c r="L42" s="30"/>
      <c r="M42" s="4"/>
      <c r="N42" s="30"/>
      <c r="O42" s="3"/>
      <c r="P42" s="21">
        <f>SUM(P36:P41)</f>
        <v>-71206</v>
      </c>
      <c r="Q42" s="20"/>
      <c r="R42" s="21"/>
      <c r="S42" s="20"/>
      <c r="T42" s="21">
        <f>SUM(T36:T41)</f>
        <v>458209</v>
      </c>
      <c r="U42" s="20"/>
      <c r="V42" s="21">
        <f>SUM(V36:V41)</f>
        <v>-461951</v>
      </c>
      <c r="W42" s="20"/>
      <c r="X42" s="21"/>
      <c r="Y42" s="20"/>
      <c r="Z42" s="21"/>
      <c r="AA42" s="20"/>
      <c r="AB42" s="21">
        <f>SUM(AB36:AB41)</f>
        <v>-74948</v>
      </c>
      <c r="AC42" s="20"/>
      <c r="AD42" s="21">
        <f>SUM(AD36:AD41)</f>
        <v>0</v>
      </c>
      <c r="AE42" s="20"/>
      <c r="AF42" s="21"/>
    </row>
    <row r="43" spans="1:32" ht="16.5" customHeight="1">
      <c r="A43" s="3"/>
      <c r="B43" s="19"/>
      <c r="C43" s="3"/>
      <c r="D43" s="3"/>
      <c r="E43" s="3"/>
      <c r="F43" s="4"/>
      <c r="G43" s="4"/>
      <c r="H43" s="4"/>
      <c r="I43" s="3"/>
      <c r="J43" s="20"/>
      <c r="K43" s="3"/>
      <c r="L43" s="30"/>
      <c r="M43" s="4"/>
      <c r="N43" s="30"/>
      <c r="O43" s="3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ht="16.5" customHeight="1" thickBot="1">
      <c r="A44" s="3"/>
      <c r="B44" s="3"/>
      <c r="C44" s="11"/>
      <c r="D44" s="3" t="s">
        <v>53</v>
      </c>
      <c r="E44" s="3"/>
      <c r="F44" s="26"/>
      <c r="G44" s="26"/>
      <c r="H44" s="4"/>
      <c r="I44" s="3"/>
      <c r="J44" s="20"/>
      <c r="K44" s="3"/>
      <c r="L44" s="31"/>
      <c r="M44" s="29"/>
      <c r="N44" s="31"/>
      <c r="O44" s="22"/>
      <c r="P44" s="38">
        <f>+P42+P29+P17</f>
        <v>-31206</v>
      </c>
      <c r="Q44" s="20"/>
      <c r="R44" s="38">
        <f>+R42+R29+R17</f>
        <v>0</v>
      </c>
      <c r="S44" s="20"/>
      <c r="T44" s="38">
        <f>+T42+T29+T17</f>
        <v>686431</v>
      </c>
      <c r="U44" s="23"/>
      <c r="V44" s="38">
        <f>+V42+V29+V17</f>
        <v>-737173</v>
      </c>
      <c r="W44" s="22"/>
      <c r="X44" s="38">
        <f>+X42+X29+X17</f>
        <v>0</v>
      </c>
      <c r="Y44" s="22"/>
      <c r="Z44" s="38">
        <f>+Z42+Z29+Z17</f>
        <v>0</v>
      </c>
      <c r="AA44" s="23"/>
      <c r="AB44" s="38">
        <f>+AB42+AB29+AB17</f>
        <v>-81948</v>
      </c>
      <c r="AC44" s="23"/>
      <c r="AD44" s="38">
        <f>+AD42+AD29+AD17</f>
        <v>0</v>
      </c>
      <c r="AE44" s="23"/>
      <c r="AF44" s="38">
        <f>+AF42+AF29+AF17</f>
        <v>0</v>
      </c>
    </row>
    <row r="45" spans="1:32" ht="16.5" customHeight="1" thickTop="1">
      <c r="A45" s="3"/>
      <c r="B45" s="3"/>
      <c r="C45" s="11"/>
      <c r="D45" s="3"/>
      <c r="E45" s="3"/>
      <c r="F45" s="26"/>
      <c r="G45" s="26"/>
      <c r="H45" s="4"/>
      <c r="I45" s="3"/>
      <c r="J45" s="20"/>
      <c r="K45" s="3"/>
      <c r="L45" s="31"/>
      <c r="M45" s="29"/>
      <c r="N45" s="31"/>
      <c r="O45" s="22"/>
      <c r="P45" s="20"/>
      <c r="Q45" s="20"/>
      <c r="R45" s="20"/>
      <c r="S45" s="20"/>
      <c r="T45" s="20"/>
      <c r="U45" s="23"/>
      <c r="V45" s="22"/>
      <c r="W45" s="22"/>
      <c r="X45" s="22"/>
      <c r="Y45" s="22"/>
      <c r="Z45" s="20"/>
      <c r="AA45" s="23"/>
      <c r="AB45" s="23"/>
      <c r="AC45" s="23"/>
      <c r="AD45" s="22"/>
      <c r="AE45" s="23"/>
      <c r="AF45" s="22"/>
    </row>
    <row r="46" spans="1:32" ht="16.5" customHeight="1">
      <c r="A46" s="3"/>
      <c r="B46" s="3"/>
      <c r="C46" s="11"/>
      <c r="D46" s="3"/>
      <c r="E46" s="3"/>
      <c r="F46" s="26"/>
      <c r="G46" s="26"/>
      <c r="H46" s="4"/>
      <c r="I46" s="3"/>
      <c r="J46" s="20"/>
      <c r="K46" s="3"/>
      <c r="L46" s="31"/>
      <c r="M46" s="29"/>
      <c r="N46" s="31"/>
      <c r="O46" s="22"/>
      <c r="P46" s="20"/>
      <c r="Q46" s="20"/>
      <c r="R46" s="20"/>
      <c r="S46" s="20"/>
      <c r="T46" s="20"/>
      <c r="U46" s="23"/>
      <c r="V46" s="22"/>
      <c r="W46" s="22"/>
      <c r="X46" s="22"/>
      <c r="Y46" s="22"/>
      <c r="Z46" s="20"/>
      <c r="AA46" s="23"/>
      <c r="AB46" s="23"/>
      <c r="AC46" s="23"/>
      <c r="AD46" s="22"/>
      <c r="AE46" s="23"/>
      <c r="AF46" s="22"/>
    </row>
    <row r="47" spans="1:32" ht="42.75" customHeight="1">
      <c r="A47" s="24"/>
      <c r="B47" s="11"/>
      <c r="C47" s="11"/>
      <c r="D47" s="11"/>
      <c r="E47" s="11"/>
      <c r="F47" s="11"/>
      <c r="G47" s="11"/>
      <c r="H47" s="11"/>
      <c r="I47" s="11"/>
      <c r="J47" s="20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5.75">
      <c r="A48" s="11"/>
      <c r="B48" s="11"/>
      <c r="C48" s="11"/>
      <c r="D48" s="11"/>
      <c r="E48" s="11"/>
      <c r="F48" s="11"/>
      <c r="G48" s="11"/>
      <c r="H48" s="11"/>
      <c r="I48" s="11"/>
      <c r="J48" s="20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5.75">
      <c r="A49" s="11"/>
      <c r="B49" s="11"/>
      <c r="C49" s="11"/>
      <c r="D49" s="11"/>
      <c r="E49" s="11"/>
      <c r="F49" s="11"/>
      <c r="G49" s="11"/>
      <c r="H49" s="11"/>
      <c r="I49" s="11"/>
      <c r="J49" s="20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5.75">
      <c r="A50" s="11"/>
      <c r="B50" s="11"/>
      <c r="C50" s="11"/>
      <c r="D50" s="11"/>
      <c r="E50" s="11"/>
      <c r="F50" s="11"/>
      <c r="G50" s="11"/>
      <c r="H50" s="11"/>
      <c r="I50" s="11"/>
      <c r="J50" s="3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5.75">
      <c r="A51" s="11"/>
      <c r="B51" s="11"/>
      <c r="C51" s="11"/>
      <c r="D51" s="11"/>
      <c r="E51" s="11"/>
      <c r="F51" s="11"/>
      <c r="G51" s="11"/>
      <c r="H51" s="11"/>
      <c r="I51" s="11"/>
      <c r="J51" s="3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5.75">
      <c r="A52" s="11"/>
      <c r="B52" s="11"/>
      <c r="C52" s="11"/>
      <c r="D52" s="11"/>
      <c r="E52" s="11"/>
      <c r="F52" s="11"/>
      <c r="G52" s="11"/>
      <c r="H52" s="11"/>
      <c r="I52" s="11"/>
      <c r="J52" s="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5.75">
      <c r="A53" s="11"/>
      <c r="B53" s="11"/>
      <c r="C53" s="11"/>
      <c r="D53" s="11"/>
      <c r="E53" s="11"/>
      <c r="F53" s="11"/>
      <c r="G53" s="11"/>
      <c r="H53" s="11"/>
      <c r="I53" s="11"/>
      <c r="J53" s="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5.75">
      <c r="A54" s="11"/>
      <c r="B54" s="11"/>
      <c r="C54" s="11"/>
      <c r="D54" s="11"/>
      <c r="E54" s="11"/>
      <c r="F54" s="11"/>
      <c r="G54" s="11"/>
      <c r="H54" s="11"/>
      <c r="I54" s="11"/>
      <c r="J54" s="3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5.75">
      <c r="A55" s="11"/>
      <c r="B55" s="11"/>
      <c r="C55" s="11"/>
      <c r="D55" s="11"/>
      <c r="E55" s="11"/>
      <c r="F55" s="11"/>
      <c r="G55" s="11"/>
      <c r="H55" s="11"/>
      <c r="I55" s="11"/>
      <c r="J55" s="3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5.75">
      <c r="A56" s="11"/>
      <c r="B56" s="11"/>
      <c r="C56" s="11"/>
      <c r="D56" s="11"/>
      <c r="E56" s="11"/>
      <c r="F56" s="11"/>
      <c r="G56" s="11"/>
      <c r="H56" s="11"/>
      <c r="I56" s="11"/>
      <c r="J56" s="3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5.75">
      <c r="A57" s="11"/>
      <c r="B57" s="11"/>
      <c r="C57" s="11"/>
      <c r="D57" s="11"/>
      <c r="E57" s="11"/>
      <c r="F57" s="11"/>
      <c r="G57" s="11"/>
      <c r="H57" s="11"/>
      <c r="I57" s="11"/>
      <c r="J57" s="3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5.75">
      <c r="A58" s="11"/>
      <c r="B58" s="11"/>
      <c r="C58" s="11"/>
      <c r="D58" s="11"/>
      <c r="E58" s="11"/>
      <c r="F58" s="11"/>
      <c r="G58" s="11"/>
      <c r="H58" s="11"/>
      <c r="I58" s="11"/>
      <c r="J58" s="3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5.75">
      <c r="A59" s="11"/>
      <c r="B59" s="11"/>
      <c r="C59" s="11"/>
      <c r="D59" s="11"/>
      <c r="E59" s="11"/>
      <c r="F59" s="11"/>
      <c r="G59" s="11"/>
      <c r="H59" s="11"/>
      <c r="I59" s="11"/>
      <c r="J59" s="3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5.75">
      <c r="A60" s="11"/>
      <c r="B60" s="11"/>
      <c r="C60" s="11"/>
      <c r="D60" s="11"/>
      <c r="E60" s="11"/>
      <c r="F60" s="11"/>
      <c r="G60" s="11"/>
      <c r="H60" s="11"/>
      <c r="I60" s="11"/>
      <c r="J60" s="3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5.75">
      <c r="A61" s="11"/>
      <c r="B61" s="11"/>
      <c r="C61" s="11"/>
      <c r="D61" s="11"/>
      <c r="E61" s="11"/>
      <c r="F61" s="11"/>
      <c r="G61" s="11"/>
      <c r="H61" s="11"/>
      <c r="I61" s="11"/>
      <c r="J61" s="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5.75">
      <c r="A62" s="11"/>
      <c r="B62" s="11"/>
      <c r="C62" s="11"/>
      <c r="D62" s="11"/>
      <c r="E62" s="11"/>
      <c r="F62" s="11"/>
      <c r="G62" s="11"/>
      <c r="H62" s="11"/>
      <c r="I62" s="11"/>
      <c r="J62" s="3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5.75">
      <c r="A63" s="11"/>
      <c r="B63" s="11"/>
      <c r="C63" s="11"/>
      <c r="D63" s="11"/>
      <c r="E63" s="11"/>
      <c r="F63" s="11"/>
      <c r="G63" s="11"/>
      <c r="H63" s="11"/>
      <c r="I63" s="11"/>
      <c r="J63" s="3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5.75">
      <c r="A64" s="11"/>
      <c r="B64" s="11"/>
      <c r="C64" s="11"/>
      <c r="D64" s="11"/>
      <c r="E64" s="11"/>
      <c r="F64" s="11"/>
      <c r="G64" s="11"/>
      <c r="H64" s="11"/>
      <c r="I64" s="11"/>
      <c r="J64" s="3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ht="15.75">
      <c r="A65" s="11"/>
      <c r="B65" s="11"/>
      <c r="C65" s="11"/>
      <c r="D65" s="11"/>
      <c r="E65" s="11"/>
      <c r="F65" s="11"/>
      <c r="G65" s="11"/>
      <c r="H65" s="11"/>
      <c r="I65" s="11"/>
      <c r="J65" s="3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15.75">
      <c r="A66" s="11"/>
      <c r="B66" s="11"/>
      <c r="C66" s="11"/>
      <c r="D66" s="11"/>
      <c r="E66" s="11"/>
      <c r="F66" s="11"/>
      <c r="G66" s="11"/>
      <c r="H66" s="11"/>
      <c r="I66" s="11"/>
      <c r="J66" s="3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5.75">
      <c r="A67" s="11"/>
      <c r="B67" s="11"/>
      <c r="C67" s="11"/>
      <c r="D67" s="11"/>
      <c r="E67" s="11"/>
      <c r="F67" s="11"/>
      <c r="G67" s="11"/>
      <c r="H67" s="11"/>
      <c r="I67" s="11"/>
      <c r="J67" s="3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5.75">
      <c r="A68" s="11"/>
      <c r="B68" s="11"/>
      <c r="C68" s="11"/>
      <c r="D68" s="11"/>
      <c r="E68" s="11"/>
      <c r="F68" s="11"/>
      <c r="G68" s="11"/>
      <c r="H68" s="11"/>
      <c r="I68" s="11"/>
      <c r="J68" s="3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5.75">
      <c r="A69" s="11"/>
      <c r="B69" s="11"/>
      <c r="C69" s="11"/>
      <c r="D69" s="11"/>
      <c r="E69" s="11"/>
      <c r="F69" s="11"/>
      <c r="G69" s="11"/>
      <c r="H69" s="11"/>
      <c r="I69" s="11"/>
      <c r="J69" s="3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5.75">
      <c r="A70" s="11"/>
      <c r="B70" s="11"/>
      <c r="C70" s="11"/>
      <c r="D70" s="11"/>
      <c r="E70" s="11"/>
      <c r="F70" s="11"/>
      <c r="G70" s="11"/>
      <c r="H70" s="11"/>
      <c r="I70" s="11"/>
      <c r="J70" s="3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5.75">
      <c r="A71" s="11"/>
      <c r="B71" s="11"/>
      <c r="C71" s="11"/>
      <c r="D71" s="11"/>
      <c r="E71" s="11"/>
      <c r="F71" s="11"/>
      <c r="G71" s="11"/>
      <c r="H71" s="11"/>
      <c r="I71" s="11"/>
      <c r="J71" s="3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5.75">
      <c r="A72" s="11"/>
      <c r="B72" s="11"/>
      <c r="C72" s="11"/>
      <c r="D72" s="11"/>
      <c r="E72" s="11"/>
      <c r="F72" s="11"/>
      <c r="G72" s="11"/>
      <c r="H72" s="11"/>
      <c r="I72" s="11"/>
      <c r="J72" s="3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5.75">
      <c r="A73" s="11"/>
      <c r="B73" s="11"/>
      <c r="C73" s="11"/>
      <c r="D73" s="11"/>
      <c r="E73" s="11"/>
      <c r="F73" s="11"/>
      <c r="G73" s="11"/>
      <c r="H73" s="11"/>
      <c r="I73" s="11"/>
      <c r="J73" s="3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5.75">
      <c r="A74" s="11"/>
      <c r="B74" s="11"/>
      <c r="C74" s="11"/>
      <c r="D74" s="11"/>
      <c r="E74" s="11"/>
      <c r="F74" s="11"/>
      <c r="G74" s="11"/>
      <c r="H74" s="11"/>
      <c r="I74" s="11"/>
      <c r="J74" s="3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5.75">
      <c r="A75" s="11"/>
      <c r="B75" s="11"/>
      <c r="C75" s="11"/>
      <c r="D75" s="11"/>
      <c r="E75" s="11"/>
      <c r="F75" s="11"/>
      <c r="G75" s="11"/>
      <c r="H75" s="11"/>
      <c r="I75" s="11"/>
      <c r="J75" s="3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5.75">
      <c r="A76" s="11"/>
      <c r="B76" s="11"/>
      <c r="C76" s="11"/>
      <c r="D76" s="11"/>
      <c r="E76" s="11"/>
      <c r="F76" s="11"/>
      <c r="G76" s="11"/>
      <c r="H76" s="11"/>
      <c r="I76" s="11"/>
      <c r="J76" s="3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5.75">
      <c r="A77" s="11"/>
      <c r="B77" s="11"/>
      <c r="C77" s="11"/>
      <c r="D77" s="11"/>
      <c r="E77" s="11"/>
      <c r="F77" s="11"/>
      <c r="G77" s="11"/>
      <c r="H77" s="11"/>
      <c r="I77" s="11"/>
      <c r="J77" s="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5.75">
      <c r="A78" s="11"/>
      <c r="B78" s="11"/>
      <c r="C78" s="11"/>
      <c r="D78" s="11"/>
      <c r="E78" s="11"/>
      <c r="F78" s="11"/>
      <c r="G78" s="11"/>
      <c r="H78" s="11"/>
      <c r="I78" s="11"/>
      <c r="J78" s="3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5.75">
      <c r="A79" s="11"/>
      <c r="B79" s="11"/>
      <c r="C79" s="11"/>
      <c r="D79" s="11"/>
      <c r="E79" s="11"/>
      <c r="F79" s="11"/>
      <c r="G79" s="11"/>
      <c r="H79" s="11"/>
      <c r="I79" s="11"/>
      <c r="J79" s="3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5.75">
      <c r="A80" s="11"/>
      <c r="B80" s="11"/>
      <c r="C80" s="11"/>
      <c r="D80" s="11"/>
      <c r="E80" s="11"/>
      <c r="F80" s="11"/>
      <c r="G80" s="11"/>
      <c r="H80" s="11"/>
      <c r="I80" s="11"/>
      <c r="J80" s="3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5.75">
      <c r="A81" s="11"/>
      <c r="B81" s="11"/>
      <c r="C81" s="11"/>
      <c r="D81" s="11"/>
      <c r="E81" s="11"/>
      <c r="F81" s="11"/>
      <c r="G81" s="11"/>
      <c r="H81" s="11"/>
      <c r="I81" s="11"/>
      <c r="J81" s="3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5.75">
      <c r="A82" s="11"/>
      <c r="B82" s="11"/>
      <c r="C82" s="11"/>
      <c r="D82" s="11"/>
      <c r="E82" s="11"/>
      <c r="F82" s="11"/>
      <c r="G82" s="11"/>
      <c r="H82" s="11"/>
      <c r="I82" s="11"/>
      <c r="J82" s="3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5.75">
      <c r="A83" s="11"/>
      <c r="B83" s="11"/>
      <c r="C83" s="11"/>
      <c r="D83" s="11"/>
      <c r="E83" s="11"/>
      <c r="F83" s="11"/>
      <c r="G83" s="11"/>
      <c r="H83" s="11"/>
      <c r="I83" s="11"/>
      <c r="J83" s="3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5.75">
      <c r="A84" s="11"/>
      <c r="B84" s="11"/>
      <c r="C84" s="11"/>
      <c r="D84" s="11"/>
      <c r="E84" s="11"/>
      <c r="F84" s="11"/>
      <c r="G84" s="11"/>
      <c r="H84" s="11"/>
      <c r="I84" s="11"/>
      <c r="J84" s="3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ht="15.75">
      <c r="A85" s="11"/>
      <c r="B85" s="11"/>
      <c r="C85" s="11"/>
      <c r="D85" s="11"/>
      <c r="E85" s="11"/>
      <c r="F85" s="11"/>
      <c r="G85" s="11"/>
      <c r="H85" s="11"/>
      <c r="I85" s="11"/>
      <c r="J85" s="3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15.75">
      <c r="A86" s="11"/>
      <c r="B86" s="11"/>
      <c r="C86" s="11"/>
      <c r="D86" s="11"/>
      <c r="E86" s="11"/>
      <c r="F86" s="11"/>
      <c r="G86" s="11"/>
      <c r="H86" s="11"/>
      <c r="I86" s="11"/>
      <c r="J86" s="3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5.75">
      <c r="A87" s="11"/>
      <c r="B87" s="11"/>
      <c r="C87" s="11"/>
      <c r="D87" s="11"/>
      <c r="E87" s="11"/>
      <c r="F87" s="11"/>
      <c r="G87" s="11"/>
      <c r="H87" s="11"/>
      <c r="I87" s="11"/>
      <c r="J87" s="3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ht="15.75">
      <c r="A88" s="11"/>
      <c r="B88" s="11"/>
      <c r="C88" s="11"/>
      <c r="D88" s="11"/>
      <c r="E88" s="11"/>
      <c r="F88" s="11"/>
      <c r="G88" s="11"/>
      <c r="H88" s="11"/>
      <c r="I88" s="11"/>
      <c r="J88" s="3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15.75">
      <c r="J89" s="6"/>
    </row>
    <row r="90" spans="1:32" ht="15.75">
      <c r="J90" s="6"/>
    </row>
    <row r="91" spans="1:32" ht="15.75">
      <c r="J91" s="6"/>
    </row>
    <row r="92" spans="1:32" ht="15.75">
      <c r="J92" s="6"/>
    </row>
    <row r="93" spans="1:32" ht="15.75">
      <c r="J93" s="6"/>
    </row>
    <row r="94" spans="1:32" ht="15.75">
      <c r="J94" s="6"/>
    </row>
    <row r="95" spans="1:32" ht="15.75">
      <c r="J95" s="6"/>
    </row>
    <row r="96" spans="1:32" ht="15.75">
      <c r="J96" s="6"/>
    </row>
    <row r="97" spans="10:10" ht="15.75">
      <c r="J97" s="6"/>
    </row>
    <row r="98" spans="10:10" ht="15.75">
      <c r="J98" s="6"/>
    </row>
    <row r="99" spans="10:10" ht="15.75">
      <c r="J99" s="6"/>
    </row>
    <row r="100" spans="10:10" ht="15.75">
      <c r="J100" s="6"/>
    </row>
    <row r="101" spans="10:10" ht="15.75">
      <c r="J101" s="6"/>
    </row>
    <row r="102" spans="10:10" ht="15.75">
      <c r="J102" s="6"/>
    </row>
    <row r="103" spans="10:10" ht="15.75">
      <c r="J103" s="6"/>
    </row>
    <row r="104" spans="10:10" ht="15.75">
      <c r="J104" s="6"/>
    </row>
    <row r="105" spans="10:10" ht="15.75">
      <c r="J105" s="6"/>
    </row>
    <row r="106" spans="10:10" ht="15.75">
      <c r="J106" s="6"/>
    </row>
    <row r="107" spans="10:10" ht="15.75">
      <c r="J107" s="6"/>
    </row>
    <row r="108" spans="10:10" ht="15.75">
      <c r="J108" s="6"/>
    </row>
    <row r="109" spans="10:10" ht="15.75">
      <c r="J109" s="6"/>
    </row>
    <row r="110" spans="10:10" ht="15.75">
      <c r="J110" s="6"/>
    </row>
    <row r="111" spans="10:10" ht="15.75">
      <c r="J111" s="6"/>
    </row>
    <row r="112" spans="10:10" ht="15.75">
      <c r="J112" s="6"/>
    </row>
    <row r="113" spans="10:10" ht="15.75">
      <c r="J113" s="6"/>
    </row>
    <row r="114" spans="10:10" ht="15.75">
      <c r="J114" s="6"/>
    </row>
    <row r="115" spans="10:10" ht="15.75">
      <c r="J115" s="6"/>
    </row>
    <row r="116" spans="10:10" ht="15.75">
      <c r="J116" s="6"/>
    </row>
    <row r="117" spans="10:10" ht="15.75">
      <c r="J117" s="6"/>
    </row>
    <row r="118" spans="10:10" ht="15.75">
      <c r="J118" s="6"/>
    </row>
    <row r="119" spans="10:10" ht="15.75">
      <c r="J119" s="6"/>
    </row>
    <row r="120" spans="10:10" ht="15.75">
      <c r="J120" s="6"/>
    </row>
    <row r="121" spans="10:10" ht="15.75">
      <c r="J121" s="6"/>
    </row>
    <row r="122" spans="10:10" ht="15.75">
      <c r="J122" s="6"/>
    </row>
    <row r="123" spans="10:10" ht="15.75">
      <c r="J123" s="6"/>
    </row>
    <row r="124" spans="10:10" ht="15.75">
      <c r="J124" s="6"/>
    </row>
    <row r="125" spans="10:10" ht="15.75">
      <c r="J125" s="6"/>
    </row>
    <row r="126" spans="10:10" ht="15.75">
      <c r="J126" s="6"/>
    </row>
    <row r="127" spans="10:10" ht="15.75">
      <c r="J127" s="6"/>
    </row>
    <row r="128" spans="10:10" ht="15.75">
      <c r="J128" s="6"/>
    </row>
    <row r="129" spans="10:10" ht="15.75">
      <c r="J129" s="6"/>
    </row>
    <row r="130" spans="10:10" ht="15.75">
      <c r="J130" s="6"/>
    </row>
    <row r="131" spans="10:10" ht="15.75">
      <c r="J131" s="6"/>
    </row>
    <row r="132" spans="10:10" ht="15.75">
      <c r="J132" s="6"/>
    </row>
    <row r="133" spans="10:10" ht="15.75">
      <c r="J133" s="6"/>
    </row>
    <row r="134" spans="10:10" ht="15.75">
      <c r="J134" s="6"/>
    </row>
    <row r="135" spans="10:10" ht="15.75">
      <c r="J135" s="6"/>
    </row>
    <row r="136" spans="10:10" ht="15.75">
      <c r="J136" s="6"/>
    </row>
    <row r="137" spans="10:10" ht="15.75">
      <c r="J137" s="6"/>
    </row>
    <row r="138" spans="10:10" ht="15.75">
      <c r="J138" s="6"/>
    </row>
    <row r="139" spans="10:10" ht="15.75">
      <c r="J139" s="6"/>
    </row>
    <row r="140" spans="10:10" ht="15.75">
      <c r="J140" s="6"/>
    </row>
    <row r="141" spans="10:10" ht="15.75">
      <c r="J141" s="6"/>
    </row>
    <row r="142" spans="10:10" ht="15.75">
      <c r="J142" s="6"/>
    </row>
  </sheetData>
  <customSheetViews>
    <customSheetView guid="{1EE8BC04-4E45-4A51-8F5C-9F4C0B6E289E}" scale="86" showPageBreaks="1" zeroValues="0">
      <pageMargins left="0.5" right="0.5" top="0.5" bottom="0.5" header="0.5" footer="0.5"/>
      <printOptions horizontalCentered="1" verticalCentered="1"/>
      <pageSetup paperSize="5" scale="51" pageOrder="overThenDown" orientation="landscape" r:id="rId1"/>
      <headerFooter alignWithMargins="0">
        <oddFooter>&amp;C&amp;"Times New Roman,Regular"&amp;12The accompanying Notes to Schedules of Expenditures of Awards and Financial Assistance are an integral part of this schedule.</oddFooter>
      </headerFooter>
    </customSheetView>
    <customSheetView guid="{37AFBB1B-5EE1-48AF-B066-F5667F1FCD4E}" scale="75" zeroValues="0">
      <selection activeCell="O1" sqref="O1"/>
      <pageMargins left="0.5" right="0.5" top="0.5" bottom="0.5" header="0.5" footer="0.5"/>
      <printOptions horizontalCentered="1" verticalCentered="1"/>
      <pageSetup paperSize="5" scale="51" pageOrder="overThenDown" orientation="landscape" r:id="rId2"/>
      <headerFooter alignWithMargins="0">
        <oddFooter>&amp;C&amp;"Times New Roman,Regular"&amp;12The accompanying Notes to Schedules of Expenditures of Awards and Financial Assistance are an integral part of this schedule.</oddFooter>
      </headerFooter>
    </customSheetView>
    <customSheetView guid="{5E2CC87A-FB1A-4568-A9E6-4F120478C5E4}" scale="75" zeroValues="0" topLeftCell="A22">
      <selection activeCell="N44" sqref="N44"/>
      <pageMargins left="0.5" right="0.5" top="0.5" bottom="0.5" header="0.5" footer="0.5"/>
      <printOptions horizontalCentered="1" verticalCentered="1"/>
      <pageSetup scale="51" pageOrder="overThenDown" orientation="landscape" r:id="rId3"/>
      <headerFooter alignWithMargins="0">
        <oddFooter>&amp;C&amp;"Times New Roman,Regular"&amp;12The accompanying Notes to Schedules of Expenditures of Awards and Financial Assistance are an integral part of this schedule.</oddFooter>
      </headerFooter>
    </customSheetView>
    <customSheetView guid="{8BDB3BCE-73A5-4B53-8529-377134CF5C26}" scale="75" showPageBreaks="1" zeroValues="0" topLeftCell="C1">
      <selection activeCell="D3" sqref="D3"/>
      <pageMargins left="0.5" right="0.5" top="0.5" bottom="0.5" header="0.5" footer="0.5"/>
      <printOptions horizontalCentered="1" verticalCentered="1"/>
      <pageSetup scale="51" pageOrder="overThenDown" orientation="landscape" r:id="rId4"/>
      <headerFooter alignWithMargins="0">
        <oddFooter>&amp;C&amp;"Times New Roman,Regular"&amp;12The accompanying Notes to Schedules of Expenditures of Awards and Financial Assistance are an integral part of this schedule.</oddFooter>
      </headerFooter>
    </customSheetView>
    <customSheetView guid="{5DC1625A-E1D3-4D23-A0A1-C4BA54D8E9C2}" scale="75" zeroValues="0">
      <selection activeCell="L1" sqref="L1"/>
      <pageMargins left="0.5" right="0.5" top="0.5" bottom="0.5" header="0.5" footer="0.5"/>
      <printOptions horizontalCentered="1" verticalCentered="1"/>
      <pageSetup scale="51" pageOrder="overThenDown" orientation="landscape" r:id="rId5"/>
      <headerFooter alignWithMargins="0">
        <oddFooter>&amp;C&amp;"Times New Roman,Regular"&amp;12The accompanying Notes to Schedules of Expenditures of Awards and Financial Assistance are an integral part of this schedule.</oddFooter>
      </headerFooter>
    </customSheetView>
  </customSheetViews>
  <mergeCells count="2">
    <mergeCell ref="A23:A25"/>
    <mergeCell ref="AB7:AF7"/>
  </mergeCells>
  <phoneticPr fontId="0" type="noConversion"/>
  <conditionalFormatting sqref="R29">
    <cfRule type="cellIs" dxfId="0" priority="1" stopIfTrue="1" operator="equal">
      <formula>0</formula>
    </cfRule>
  </conditionalFormatting>
  <printOptions horizontalCentered="1" verticalCentered="1"/>
  <pageMargins left="0.5" right="0.5" top="0.5" bottom="0.5" header="0.5" footer="0.5"/>
  <pageSetup paperSize="5" scale="51" pageOrder="overThenDown" orientation="landscape" r:id="rId6"/>
  <headerFooter alignWithMargins="0">
    <oddFooter>&amp;C&amp;"Times New Roman,Regular"&amp;12The accompanying Notes to Schedules of Expenditures of Awards and Financial Assistance are an integral part of this schedule.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A </vt:lpstr>
    </vt:vector>
  </TitlesOfParts>
  <Company>NJDOE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VOGELEY</dc:creator>
  <cp:lastModifiedBy>plagaren</cp:lastModifiedBy>
  <cp:lastPrinted>2014-05-02T14:44:34Z</cp:lastPrinted>
  <dcterms:created xsi:type="dcterms:W3CDTF">1998-07-21T15:57:05Z</dcterms:created>
  <dcterms:modified xsi:type="dcterms:W3CDTF">2014-07-07T18:32:49Z</dcterms:modified>
</cp:coreProperties>
</file>