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ate1904="1" defaultThemeVersion="124226"/>
  <mc:AlternateContent xmlns:mc="http://schemas.openxmlformats.org/markup-compatibility/2006">
    <mc:Choice Requires="x15">
      <x15ac:absPath xmlns:x15ac="http://schemas.microsoft.com/office/spreadsheetml/2010/11/ac" url="O:\Policy\Audit Program\2022-23 Audit Program\Linked Documents\"/>
    </mc:Choice>
  </mc:AlternateContent>
  <xr:revisionPtr revIDLastSave="0" documentId="13_ncr:1_{6850AAD6-E933-48F2-ACAC-79F083F55886}" xr6:coauthVersionLast="47" xr6:coauthVersionMax="47" xr10:uidLastSave="{00000000-0000-0000-0000-000000000000}"/>
  <bookViews>
    <workbookView xWindow="2685" yWindow="120" windowWidth="21600" windowHeight="13935" xr2:uid="{00000000-000D-0000-FFFF-FFFF00000000}"/>
  </bookViews>
  <sheets>
    <sheet name="Sch  B" sheetId="5" r:id="rId1"/>
  </sheets>
  <definedNames>
    <definedName name="_xlnm.Print_Area" localSheetId="0">'Sch  B'!$A$1:$AK$84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 i="5" l="1"/>
  <c r="AI15" i="5"/>
  <c r="U16" i="5"/>
  <c r="AI16" i="5"/>
  <c r="U17" i="5"/>
  <c r="AI17" i="5"/>
  <c r="U18" i="5"/>
  <c r="AI18" i="5"/>
  <c r="AI19" i="5"/>
  <c r="AI20" i="5"/>
  <c r="AI21" i="5"/>
  <c r="U22" i="5"/>
  <c r="AI22" i="5"/>
  <c r="U23" i="5"/>
  <c r="AI23" i="5"/>
  <c r="AI24" i="5"/>
  <c r="AI28" i="5"/>
  <c r="AI30" i="5"/>
  <c r="U31" i="5"/>
  <c r="AI31" i="5"/>
  <c r="U32" i="5"/>
  <c r="AI32" i="5"/>
  <c r="U33" i="5"/>
  <c r="AI33" i="5"/>
  <c r="AI34" i="5"/>
  <c r="AI35" i="5"/>
  <c r="AI36" i="5"/>
  <c r="AI37" i="5"/>
  <c r="AI38" i="5"/>
  <c r="U14" i="5"/>
  <c r="AI14" i="5"/>
  <c r="U29" i="5"/>
  <c r="U41" i="5"/>
  <c r="U68" i="5"/>
  <c r="U71" i="5"/>
  <c r="U44" i="5"/>
  <c r="U58" i="5"/>
  <c r="U73" i="5"/>
  <c r="U81" i="5"/>
  <c r="S68" i="5"/>
  <c r="S71" i="5"/>
  <c r="S58" i="5"/>
  <c r="S41" i="5"/>
  <c r="S73" i="5"/>
  <c r="S81" i="5"/>
  <c r="AJ29" i="5"/>
  <c r="AC29" i="5"/>
  <c r="AJ37" i="5"/>
  <c r="AJ38" i="5"/>
  <c r="AJ35" i="5"/>
  <c r="AI58" i="5"/>
  <c r="AC58" i="5"/>
  <c r="O58" i="5"/>
  <c r="M58" i="5"/>
  <c r="AJ56" i="5"/>
  <c r="AJ14" i="5"/>
  <c r="AI41" i="5"/>
  <c r="AI71" i="5"/>
  <c r="AE71" i="5"/>
  <c r="Q71" i="5"/>
  <c r="O71" i="5"/>
  <c r="Q45" i="5"/>
  <c r="Q58" i="5"/>
  <c r="AA44" i="5"/>
  <c r="AA58" i="5"/>
  <c r="AJ15" i="5"/>
  <c r="AJ18" i="5"/>
  <c r="AJ16" i="5"/>
  <c r="AJ22" i="5"/>
  <c r="AC41" i="5"/>
  <c r="M41" i="5"/>
  <c r="O41" i="5"/>
  <c r="AA41" i="5"/>
  <c r="AG41" i="5"/>
  <c r="AG47" i="5"/>
  <c r="AJ47" i="5"/>
  <c r="AG50" i="5"/>
  <c r="AJ50" i="5"/>
  <c r="AG51" i="5"/>
  <c r="AG53" i="5"/>
  <c r="AJ53" i="5"/>
  <c r="AG54" i="5"/>
  <c r="AJ54" i="5"/>
  <c r="AB58" i="5"/>
  <c r="AJ61" i="5"/>
  <c r="AJ68" i="5"/>
  <c r="AJ69" i="5"/>
  <c r="AJ71" i="5"/>
  <c r="AG69" i="5"/>
  <c r="M71" i="5"/>
  <c r="M73" i="5"/>
  <c r="AA71" i="5"/>
  <c r="AE41" i="5"/>
  <c r="Q41" i="5"/>
  <c r="AJ44" i="5"/>
  <c r="AE44" i="5"/>
  <c r="AE58" i="5"/>
  <c r="AI73" i="5"/>
  <c r="AG58" i="5"/>
  <c r="O73" i="5"/>
  <c r="AE73" i="5"/>
  <c r="AA73" i="5"/>
  <c r="AJ58" i="5"/>
  <c r="AC68" i="5"/>
  <c r="AJ41" i="5"/>
  <c r="AJ73" i="5"/>
  <c r="Q73" i="5"/>
  <c r="AC71" i="5"/>
  <c r="AC73" i="5"/>
  <c r="AG68" i="5"/>
  <c r="AG71" i="5"/>
  <c r="AG7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 or State Project Number:  New Jersey Comprehensive Financial System (NJCFA) Represents the initial period for which the program was awarded 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sz val="9"/>
            <color indexed="81"/>
            <rFont val="Tahoma"/>
            <family val="2"/>
          </rPr>
          <t xml:space="preserve">9) Cash Received:  Reflects the amount of cash received during the current fiscal year for the applicable financial assistance program.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xr:uid="{00000000-0006-0000-0000-00001000000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<sst xmlns="http://schemas.openxmlformats.org/spreadsheetml/2006/main" count="170" uniqueCount="151">
  <si>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</si>
  <si>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</si>
  <si>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</si>
  <si>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</si>
  <si>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</si>
  <si>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</si>
  <si>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</si>
  <si>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</si>
  <si>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</si>
  <si>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</si>
  <si>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</si>
  <si>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</si>
  <si>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</si>
  <si>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</si>
  <si>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</si>
  <si>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</si>
  <si>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</si>
  <si>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</si>
  <si>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</si>
  <si>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</si>
  <si>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</si>
  <si>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</si>
  <si>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</si>
  <si>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</si>
  <si>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</si>
  <si>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</si>
  <si>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</si>
  <si>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</si>
  <si>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</si>
  <si>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</si>
  <si>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</si>
  <si>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</si>
  <si>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</si>
  <si>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</si>
  <si>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</si>
  <si>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</si>
  <si>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</si>
  <si>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</si>
  <si>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</si>
  <si>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</si>
  <si>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</si>
  <si>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</si>
  <si>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</si>
  <si>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</si>
  <si>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</si>
  <si>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</si>
  <si>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</si>
  <si>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</si>
  <si>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</si>
  <si>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</si>
  <si>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</si>
  <si>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</si>
  <si>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</si>
  <si>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</si>
  <si>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</si>
  <si>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</si>
  <si>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</si>
  <si>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</si>
  <si>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</si>
  <si>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</si>
  <si>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</si>
  <si>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</si>
  <si>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</si>
  <si>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</si>
  <si>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</si>
  <si>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</si>
  <si>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</si>
  <si>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</si>
  <si>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</si>
  <si>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</si>
  <si>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</si>
  <si>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</si>
  <si>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</si>
  <si>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</si>
  <si>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</si>
  <si>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</si>
  <si>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</si>
  <si>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</si>
  <si>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</si>
  <si>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</si>
  <si>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</si>
  <si>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</si>
  <si>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</si>
  <si>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</si>
  <si>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</si>
  <si>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</si>
  <si>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</si>
  <si>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</si>
  <si>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</si>
  <si>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</si>
  <si>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</si>
  <si>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</si>
  <si>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</si>
  <si>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</si>
  <si>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</si>
  <si>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</si>
  <si>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</si>
  <si>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</si>
  <si>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</si>
  <si>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</si>
  <si>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</si>
  <si>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</si>
  <si>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</si>
  <si>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</si>
  <si>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</si>
  <si>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</si>
  <si>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</si>
  <si>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English Language Learner</t>
  </si>
  <si>
    <t>Nonpublic Handicapped Aid (Chapter 203)</t>
  </si>
  <si>
    <t>Balance at June 30, 2022</t>
  </si>
  <si>
    <t>22-495-034-5094-003</t>
  </si>
  <si>
    <t>22-100-010-3350-023</t>
  </si>
  <si>
    <t>Total State Financial Assistance Subject to Single Audit Major Program Determination</t>
  </si>
  <si>
    <t>State Military Impact Aid</t>
  </si>
  <si>
    <t>Maintenance of Equity (MOEQ)</t>
  </si>
  <si>
    <t>Balance at June 30, 2023</t>
  </si>
  <si>
    <t>23-495-034-5123-078</t>
  </si>
  <si>
    <t>23-495-034-5123-083</t>
  </si>
  <si>
    <t>23-495-034-5123-089</t>
  </si>
  <si>
    <t>23-495-034-5123-044</t>
  </si>
  <si>
    <t>23-495-034-5123-084</t>
  </si>
  <si>
    <t>23-495-034-5123-085</t>
  </si>
  <si>
    <t>23-495-034-5123-068</t>
  </si>
  <si>
    <t>23-495-034-5123-014</t>
  </si>
  <si>
    <t>23-100-034-5123-510</t>
  </si>
  <si>
    <t>23-495-034-5123-100</t>
  </si>
  <si>
    <t>23-495-034-5120-114</t>
  </si>
  <si>
    <t>23-495-034-5120-128</t>
  </si>
  <si>
    <t>23-495-034-5123-005</t>
  </si>
  <si>
    <t>23-495-034-5094-003</t>
  </si>
  <si>
    <t>23-495-034-5094-002</t>
  </si>
  <si>
    <t>23-495-034-5094-001</t>
  </si>
  <si>
    <t>23-495-034-5094-004</t>
  </si>
  <si>
    <t>23-495-034-5123-071</t>
  </si>
  <si>
    <t>23-495-034-5123-094</t>
  </si>
  <si>
    <t>23-495-034-5123-096</t>
  </si>
  <si>
    <t>23-495-034-5123-097</t>
  </si>
  <si>
    <t>23-495-034-5123-098</t>
  </si>
  <si>
    <t>23-495-034-5123-086</t>
  </si>
  <si>
    <t>23-100-034-5123-064</t>
  </si>
  <si>
    <t>23-100-034-5123-067</t>
  </si>
  <si>
    <t>23-100-034-5123-066</t>
  </si>
  <si>
    <t>23-100-034-5123-070</t>
  </si>
  <si>
    <t>23-100-034-5123-373</t>
  </si>
  <si>
    <t>23-495-034-5123-075</t>
  </si>
  <si>
    <t>23-100-010-3350-023</t>
  </si>
  <si>
    <t>22-495-034-5123-086</t>
  </si>
  <si>
    <t>22-100-034-5123-064</t>
  </si>
  <si>
    <t>22-100-034-5123-067</t>
  </si>
  <si>
    <t>22-100-034-5123-070</t>
  </si>
  <si>
    <t>for the Fiscal Year ended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</si>
</sst>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52">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0" fontId="6" fillId="0" borderId="1" xfId="0" applyFont="1" applyFill="1" applyBorder="1"/>
    <xf numFmtId="0" fontId="9" fillId="0" borderId="1" xfId="0" applyFont="1" applyFill="1" applyBorder="1" applyAlignment="1">
      <alignment horizontal="right"/>
    </xf>
    <xf numFmtId="0" fontId="6" fillId="0" borderId="1" xfId="0" applyFont="1" applyFill="1" applyBorder="1" applyAlignment="1">
      <alignment horizontal="center"/>
    </xf>
    <xf numFmtId="0" fontId="6" fillId="0" borderId="1" xfId="0" applyFont="1" applyBorder="1"/>
    <xf numFmtId="0" fontId="9" fillId="0" borderId="1" xfId="0" applyFont="1" applyBorder="1" applyAlignment="1">
      <alignment horizontal="right"/>
    </xf>
    <xf numFmtId="0" fontId="7" fillId="0" borderId="1"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8"/>
  <sheetViews>
    <sheetView showZeros="0" tabSelected="1" zoomScale="73" zoomScaleNormal="73" workbookViewId="0">
      <selection activeCell="M18" sqref="M18"/>
    </sheetView>
  </sheetViews>
  <sheetFormatPr defaultColWidth="10.7109375" defaultRowHeight="15"/>
  <cols>
    <col min="1" max="1" width="3.7109375" style="1" customWidth="1"/>
    <col min="2" max="2" width="1.85546875" style="1" customWidth="1"/>
    <col min="3" max="3" width="74.42578125" style="1" customWidth="1"/>
    <col min="4" max="4" width="1.42578125" style="1" customWidth="1"/>
    <col min="5" max="5" width="22.85546875" style="1" customWidth="1"/>
    <col min="6" max="6" width="1.7109375" style="1" customWidth="1"/>
    <col min="7" max="7" width="13.28515625" style="1" customWidth="1"/>
    <col min="8" max="8" width="2" style="1" customWidth="1"/>
    <col min="9" max="9" width="7.7109375" style="1" customWidth="1"/>
    <col min="10" max="10" width="2" style="1" customWidth="1"/>
    <col min="11" max="11" width="8.5703125" style="1" bestFit="1" customWidth="1"/>
    <col min="12" max="12" width="2" style="1" customWidth="1"/>
    <col min="13" max="13" width="19.5703125" style="1" bestFit="1" customWidth="1"/>
    <col min="14" max="14" width="2" style="1" customWidth="1"/>
    <col min="15" max="15" width="10.7109375" style="1" customWidth="1"/>
    <col min="16" max="16" width="2" style="1" customWidth="1"/>
    <col min="17" max="17" width="12.28515625" style="1" bestFit="1" customWidth="1"/>
    <col min="18" max="18" width="2" style="1" customWidth="1"/>
    <col min="19" max="19" width="15.7109375" style="1" customWidth="1"/>
    <col min="20" max="20" width="2" style="1" customWidth="1"/>
    <col min="21" max="21" width="16.5703125" style="1" customWidth="1"/>
    <col min="22" max="22" width="2.28515625" style="1" customWidth="1"/>
    <col min="23" max="23" width="14.5703125" style="1" customWidth="1"/>
    <col min="24" max="24" width="2.28515625" style="1" customWidth="1"/>
    <col min="25" max="25" width="15.140625" style="1" customWidth="1"/>
    <col min="26" max="26" width="1.85546875" style="1" customWidth="1"/>
    <col min="27" max="27" width="12.85546875" style="1" customWidth="1"/>
    <col min="28" max="28" width="2.7109375" style="1" customWidth="1"/>
    <col min="29" max="29" width="15.140625" style="1" customWidth="1"/>
    <col min="30" max="30" width="2" style="1" customWidth="1"/>
    <col min="31" max="31" width="12.7109375" style="1" customWidth="1"/>
    <col min="32" max="32" width="2" style="1" customWidth="1"/>
    <col min="33" max="33" width="11.85546875" style="1" customWidth="1"/>
    <col min="34" max="34" width="2" style="1" customWidth="1"/>
    <col min="35" max="35" width="14" style="1" customWidth="1"/>
    <col min="36" max="36" width="16" style="1" customWidth="1"/>
    <col min="37" max="37" width="12.42578125" style="1" customWidth="1"/>
    <col min="38" max="16384" width="10.7109375" style="1"/>
  </cols>
  <sheetData>
    <row r="1" spans="1:37" s="126" customFormat="1" ht="18.75">
      <c r="A1" s="118"/>
      <c r="B1" s="118"/>
      <c r="C1" s="118"/>
      <c r="D1" s="118"/>
      <c r="E1" s="118"/>
      <c r="F1" s="119"/>
      <c r="G1" s="118"/>
      <c r="H1" s="118"/>
      <c r="I1" s="120"/>
      <c r="J1" s="120"/>
      <c r="K1" s="120"/>
      <c r="L1" s="119" t="s">
        <v>62</v>
      </c>
      <c r="M1" s="118"/>
      <c r="N1" s="121"/>
      <c r="O1" s="121"/>
      <c r="P1" s="122"/>
      <c r="Q1" s="123"/>
      <c r="R1" s="120"/>
      <c r="S1" s="120"/>
      <c r="T1" s="120"/>
      <c r="U1" s="120"/>
      <c r="V1" s="120"/>
      <c r="W1" s="120"/>
      <c r="X1" s="120"/>
      <c r="Y1" s="120"/>
      <c r="Z1" s="120"/>
      <c r="AA1" s="124"/>
      <c r="AB1" s="120"/>
      <c r="AC1" s="120"/>
      <c r="AD1" s="120"/>
      <c r="AE1" s="120"/>
      <c r="AF1" s="120"/>
      <c r="AH1" s="125"/>
      <c r="AI1" s="125"/>
      <c r="AJ1" s="125" t="s">
        <v>36</v>
      </c>
    </row>
    <row r="2" spans="1:37" s="126" customFormat="1" ht="18.75">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H2" s="120"/>
      <c r="AI2" s="120"/>
      <c r="AJ2" s="125" t="s">
        <v>102</v>
      </c>
    </row>
    <row r="3" spans="1:37" s="126" customFormat="1" ht="18.75">
      <c r="A3" s="118"/>
      <c r="B3" s="118"/>
      <c r="C3" s="118"/>
      <c r="D3" s="118"/>
      <c r="E3" s="118"/>
      <c r="F3" s="119"/>
      <c r="G3" s="118"/>
      <c r="H3" s="118"/>
      <c r="I3" s="120"/>
      <c r="J3" s="120"/>
      <c r="K3" s="120"/>
      <c r="L3" s="119" t="s">
        <v>150</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6.5"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8.75">
      <c r="A5" s="8" t="s">
        <v>97</v>
      </c>
      <c r="B5" s="8"/>
      <c r="C5" s="131" t="s">
        <v>75</v>
      </c>
      <c r="D5" s="8"/>
      <c r="E5" s="131" t="s">
        <v>77</v>
      </c>
      <c r="F5" s="9"/>
      <c r="G5" s="131" t="s">
        <v>78</v>
      </c>
      <c r="H5" s="8"/>
      <c r="I5" s="133"/>
      <c r="J5" s="131" t="s">
        <v>79</v>
      </c>
      <c r="K5" s="133"/>
      <c r="L5" s="19"/>
      <c r="M5" s="134"/>
      <c r="N5" s="131" t="s">
        <v>80</v>
      </c>
      <c r="O5" s="134"/>
      <c r="P5" s="28"/>
      <c r="Q5" s="131" t="s">
        <v>81</v>
      </c>
      <c r="R5" s="19"/>
      <c r="S5" s="131" t="s">
        <v>82</v>
      </c>
      <c r="T5" s="19"/>
      <c r="U5" s="130"/>
      <c r="V5" s="131" t="s">
        <v>83</v>
      </c>
      <c r="W5" s="132"/>
      <c r="X5" s="112"/>
      <c r="Y5" s="131" t="s">
        <v>85</v>
      </c>
      <c r="Z5" s="19"/>
      <c r="AA5" s="131" t="s">
        <v>91</v>
      </c>
      <c r="AB5" s="19"/>
      <c r="AC5" s="131" t="s">
        <v>86</v>
      </c>
      <c r="AD5" s="19"/>
      <c r="AE5" s="131" t="s">
        <v>87</v>
      </c>
      <c r="AF5" s="19"/>
      <c r="AG5" s="110" t="s">
        <v>88</v>
      </c>
      <c r="AH5" s="19"/>
      <c r="AI5" s="110" t="s">
        <v>89</v>
      </c>
      <c r="AJ5" s="110" t="s">
        <v>90</v>
      </c>
    </row>
    <row r="6" spans="1:37" ht="16.149999999999999" customHeight="1">
      <c r="A6" s="4"/>
      <c r="B6" s="4"/>
      <c r="C6" s="4"/>
      <c r="D6" s="4"/>
      <c r="E6" s="4"/>
      <c r="F6" s="4"/>
      <c r="G6" s="4"/>
      <c r="H6" s="4"/>
      <c r="I6" s="4"/>
      <c r="J6" s="4"/>
      <c r="K6" s="4"/>
      <c r="L6" s="4"/>
      <c r="M6" s="150" t="s">
        <v>109</v>
      </c>
      <c r="N6" s="150"/>
      <c r="O6" s="150"/>
      <c r="P6" s="4"/>
      <c r="Q6" s="4"/>
      <c r="R6" s="4"/>
      <c r="S6" s="4"/>
      <c r="T6" s="4"/>
      <c r="U6" s="4"/>
      <c r="V6" s="4"/>
      <c r="W6" s="4"/>
      <c r="X6" s="4"/>
      <c r="Y6" s="4"/>
      <c r="Z6" s="4"/>
      <c r="AA6" s="4"/>
      <c r="AB6" s="4"/>
      <c r="AC6" s="149" t="s">
        <v>115</v>
      </c>
      <c r="AD6" s="149"/>
      <c r="AE6" s="149"/>
      <c r="AF6" s="149"/>
      <c r="AG6" s="149"/>
      <c r="AI6" s="149" t="s">
        <v>44</v>
      </c>
      <c r="AJ6" s="149"/>
    </row>
    <row r="7" spans="1:37" ht="15.75">
      <c r="A7" s="4"/>
      <c r="B7" s="4"/>
      <c r="C7" s="4"/>
      <c r="D7" s="4"/>
      <c r="E7" s="4"/>
      <c r="F7" s="4"/>
      <c r="G7" s="4"/>
      <c r="H7" s="4"/>
      <c r="I7" s="4"/>
      <c r="J7" s="4"/>
      <c r="K7" s="4"/>
      <c r="L7" s="4"/>
      <c r="M7" s="9"/>
      <c r="N7" s="9"/>
      <c r="O7" s="9"/>
      <c r="P7" s="4"/>
      <c r="Q7" s="4"/>
      <c r="R7" s="4"/>
      <c r="S7" s="4"/>
      <c r="T7" s="4"/>
      <c r="U7" s="4"/>
      <c r="V7" s="4"/>
      <c r="X7" s="4"/>
      <c r="Y7" s="90"/>
      <c r="Z7" s="4"/>
      <c r="AA7" s="4"/>
      <c r="AB7" s="4"/>
      <c r="AD7" s="9"/>
      <c r="AE7" s="4" t="s">
        <v>39</v>
      </c>
      <c r="AF7" s="9"/>
      <c r="AG7" s="9"/>
      <c r="AI7" s="9"/>
      <c r="AJ7" s="9"/>
    </row>
    <row r="8" spans="1:37" s="2" customFormat="1" ht="15.75">
      <c r="A8" s="4"/>
      <c r="B8" s="4"/>
      <c r="C8" s="4"/>
      <c r="D8" s="4"/>
      <c r="E8" s="4" t="s">
        <v>34</v>
      </c>
      <c r="F8" s="4"/>
      <c r="G8" s="4" t="s">
        <v>25</v>
      </c>
      <c r="H8" s="3"/>
      <c r="I8" s="3"/>
      <c r="J8" s="3"/>
      <c r="K8" s="3"/>
      <c r="L8" s="3"/>
      <c r="M8" s="4" t="s">
        <v>37</v>
      </c>
      <c r="P8" s="4"/>
      <c r="Q8" s="4" t="s">
        <v>17</v>
      </c>
      <c r="R8" s="4"/>
      <c r="S8" s="29"/>
      <c r="T8" s="10"/>
      <c r="U8" s="4"/>
      <c r="V8" s="4"/>
      <c r="W8" s="4" t="s">
        <v>4</v>
      </c>
      <c r="X8" s="4"/>
      <c r="Y8" s="90"/>
      <c r="Z8" s="4"/>
      <c r="AA8" s="4" t="s">
        <v>0</v>
      </c>
      <c r="AB8" s="4"/>
      <c r="AC8" s="12" t="s">
        <v>93</v>
      </c>
      <c r="AE8" s="4" t="s">
        <v>52</v>
      </c>
      <c r="AG8" s="114"/>
      <c r="AH8" s="9"/>
      <c r="AI8" s="9"/>
      <c r="AJ8" s="12" t="s">
        <v>45</v>
      </c>
    </row>
    <row r="9" spans="1:37" ht="15.75">
      <c r="A9" s="3"/>
      <c r="B9" s="3"/>
      <c r="C9" s="3"/>
      <c r="D9" s="3"/>
      <c r="E9" s="4" t="s">
        <v>22</v>
      </c>
      <c r="F9" s="4"/>
      <c r="G9" s="4" t="s">
        <v>2</v>
      </c>
      <c r="H9" s="4"/>
      <c r="I9" s="4"/>
      <c r="J9" s="31" t="s">
        <v>26</v>
      </c>
      <c r="K9" s="4"/>
      <c r="L9" s="4"/>
      <c r="M9" s="12" t="s">
        <v>40</v>
      </c>
      <c r="N9" s="4"/>
      <c r="O9" s="90" t="s">
        <v>42</v>
      </c>
      <c r="P9" s="4"/>
      <c r="Q9" s="3" t="s">
        <v>18</v>
      </c>
      <c r="R9" s="4"/>
      <c r="S9" s="10" t="s">
        <v>3</v>
      </c>
      <c r="T9" s="10"/>
      <c r="U9" s="4" t="s">
        <v>4</v>
      </c>
      <c r="V9" s="12"/>
      <c r="W9" s="12" t="s">
        <v>8</v>
      </c>
      <c r="X9" s="12"/>
      <c r="Y9" s="113"/>
      <c r="Z9" s="4"/>
      <c r="AA9" s="4" t="s">
        <v>5</v>
      </c>
      <c r="AB9" s="4"/>
      <c r="AC9" s="4" t="s">
        <v>41</v>
      </c>
      <c r="AD9" s="12"/>
      <c r="AE9" s="4" t="s">
        <v>50</v>
      </c>
      <c r="AF9" s="12"/>
      <c r="AG9" s="90" t="s">
        <v>1</v>
      </c>
      <c r="AH9" s="9"/>
      <c r="AI9" s="12" t="s">
        <v>46</v>
      </c>
      <c r="AJ9" s="4" t="s">
        <v>47</v>
      </c>
    </row>
    <row r="10" spans="1:37" ht="15.75">
      <c r="B10" s="11"/>
      <c r="C10" s="11" t="s">
        <v>10</v>
      </c>
      <c r="D10" s="8"/>
      <c r="E10" s="5" t="s">
        <v>23</v>
      </c>
      <c r="F10" s="12"/>
      <c r="G10" s="5" t="s">
        <v>6</v>
      </c>
      <c r="H10" s="12"/>
      <c r="I10" s="5" t="s">
        <v>27</v>
      </c>
      <c r="J10" s="12"/>
      <c r="K10" s="5" t="s">
        <v>28</v>
      </c>
      <c r="L10" s="12"/>
      <c r="M10" s="5" t="s">
        <v>48</v>
      </c>
      <c r="N10" s="5"/>
      <c r="O10" s="103" t="s">
        <v>43</v>
      </c>
      <c r="P10" s="12"/>
      <c r="Q10" s="5" t="s">
        <v>6</v>
      </c>
      <c r="R10" s="12"/>
      <c r="S10" s="13" t="s">
        <v>7</v>
      </c>
      <c r="T10" s="14"/>
      <c r="U10" s="5" t="s">
        <v>8</v>
      </c>
      <c r="V10" s="5"/>
      <c r="W10" s="5" t="s">
        <v>84</v>
      </c>
      <c r="X10" s="5"/>
      <c r="Y10" s="103" t="s">
        <v>92</v>
      </c>
      <c r="Z10" s="12"/>
      <c r="AA10" s="5" t="s">
        <v>9</v>
      </c>
      <c r="AB10" s="12"/>
      <c r="AC10" s="5" t="s">
        <v>59</v>
      </c>
      <c r="AD10" s="12"/>
      <c r="AE10" s="5" t="s">
        <v>51</v>
      </c>
      <c r="AF10" s="12"/>
      <c r="AG10" s="103" t="s">
        <v>43</v>
      </c>
      <c r="AH10" s="12"/>
      <c r="AI10" s="5" t="s">
        <v>38</v>
      </c>
      <c r="AJ10" s="5" t="s">
        <v>8</v>
      </c>
    </row>
    <row r="11" spans="1:37" ht="15.75">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ht="15.75">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ht="15.75">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75">
      <c r="A14" s="3"/>
      <c r="B14" s="3"/>
      <c r="C14" s="3" t="s">
        <v>53</v>
      </c>
      <c r="D14" s="64"/>
      <c r="E14" s="94" t="s">
        <v>116</v>
      </c>
      <c r="F14" s="76"/>
      <c r="G14" s="80">
        <v>6900000</v>
      </c>
      <c r="H14" s="76"/>
      <c r="I14" s="33">
        <v>43281</v>
      </c>
      <c r="J14" s="34"/>
      <c r="K14" s="34">
        <v>43645</v>
      </c>
      <c r="L14" s="22"/>
      <c r="M14" s="22"/>
      <c r="N14" s="22"/>
      <c r="O14" s="84"/>
      <c r="Q14" s="32"/>
      <c r="R14" s="22"/>
      <c r="S14" s="38">
        <v>6400000</v>
      </c>
      <c r="T14" s="29"/>
      <c r="U14" s="54">
        <f>-G14</f>
        <v>-6900000</v>
      </c>
      <c r="V14" s="54"/>
      <c r="W14" s="54"/>
      <c r="X14" s="54"/>
      <c r="Y14" s="54"/>
      <c r="Z14" s="22"/>
      <c r="AA14" s="73"/>
      <c r="AB14" s="22"/>
      <c r="AC14" s="74"/>
      <c r="AD14" s="55"/>
      <c r="AE14" s="53"/>
      <c r="AF14" s="22"/>
      <c r="AG14" s="84"/>
      <c r="AH14" s="22"/>
      <c r="AI14" s="54">
        <f>SUM(M14:AA14)</f>
        <v>-500000</v>
      </c>
      <c r="AJ14" s="54">
        <f>-U14</f>
        <v>6900000</v>
      </c>
      <c r="AK14" s="2"/>
    </row>
    <row r="15" spans="1:37" ht="15.75">
      <c r="A15" s="3"/>
      <c r="C15" s="3" t="s">
        <v>54</v>
      </c>
      <c r="D15" s="3"/>
      <c r="E15" s="94" t="s">
        <v>117</v>
      </c>
      <c r="F15" s="76"/>
      <c r="G15" s="20">
        <v>105892</v>
      </c>
      <c r="H15" s="78"/>
      <c r="I15" s="33">
        <v>43281</v>
      </c>
      <c r="J15" s="34"/>
      <c r="K15" s="34">
        <v>43645</v>
      </c>
      <c r="L15" s="3"/>
      <c r="M15" s="30"/>
      <c r="N15" s="30"/>
      <c r="O15" s="57"/>
      <c r="P15" s="16"/>
      <c r="Q15" s="30"/>
      <c r="R15" s="16"/>
      <c r="S15" s="30">
        <v>90000</v>
      </c>
      <c r="T15" s="16"/>
      <c r="U15" s="54">
        <f t="shared" ref="U15:U18" si="0">-G15</f>
        <v>-105892</v>
      </c>
      <c r="V15" s="30"/>
      <c r="W15" s="30"/>
      <c r="X15" s="30"/>
      <c r="Y15" s="30"/>
      <c r="Z15" s="3"/>
      <c r="AA15" s="3"/>
      <c r="AB15" s="3"/>
      <c r="AC15" s="3"/>
      <c r="AD15" s="55"/>
      <c r="AE15" s="75"/>
      <c r="AF15" s="3"/>
      <c r="AG15" s="62"/>
      <c r="AH15" s="22"/>
      <c r="AI15" s="54">
        <f t="shared" ref="AI15:AI38" si="1">SUM(M15:AA15)</f>
        <v>-15892</v>
      </c>
      <c r="AJ15" s="17">
        <f>-U15</f>
        <v>105892</v>
      </c>
      <c r="AK15" s="2"/>
    </row>
    <row r="16" spans="1:37" ht="15.75">
      <c r="A16" s="3"/>
      <c r="C16" s="3" t="s">
        <v>55</v>
      </c>
      <c r="D16" s="3"/>
      <c r="E16" s="94" t="s">
        <v>118</v>
      </c>
      <c r="F16" s="76"/>
      <c r="G16" s="20">
        <v>1092257</v>
      </c>
      <c r="H16" s="76"/>
      <c r="I16" s="33">
        <v>43281</v>
      </c>
      <c r="J16" s="34"/>
      <c r="K16" s="34">
        <v>43645</v>
      </c>
      <c r="L16" s="20"/>
      <c r="M16" s="30"/>
      <c r="N16" s="30"/>
      <c r="O16" s="57"/>
      <c r="P16" s="30"/>
      <c r="Q16" s="30"/>
      <c r="R16" s="30"/>
      <c r="S16" s="30">
        <v>1000000</v>
      </c>
      <c r="T16" s="30"/>
      <c r="U16" s="54">
        <f t="shared" si="0"/>
        <v>-1092257</v>
      </c>
      <c r="V16" s="30"/>
      <c r="W16" s="30"/>
      <c r="X16" s="30"/>
      <c r="Y16" s="30"/>
      <c r="Z16" s="30"/>
      <c r="AA16" s="30"/>
      <c r="AB16" s="30"/>
      <c r="AC16" s="30"/>
      <c r="AD16" s="55"/>
      <c r="AE16" s="75"/>
      <c r="AF16" s="30"/>
      <c r="AG16" s="62"/>
      <c r="AH16" s="22"/>
      <c r="AI16" s="54">
        <f t="shared" si="1"/>
        <v>-92257</v>
      </c>
      <c r="AJ16" s="17">
        <f>-U16</f>
        <v>1092257</v>
      </c>
      <c r="AK16" s="2"/>
    </row>
    <row r="17" spans="1:37" ht="15.75">
      <c r="A17" s="3"/>
      <c r="C17" s="3" t="s">
        <v>66</v>
      </c>
      <c r="D17" s="3"/>
      <c r="E17" s="94" t="s">
        <v>119</v>
      </c>
      <c r="F17" s="76"/>
      <c r="G17" s="20">
        <v>202100</v>
      </c>
      <c r="H17" s="76"/>
      <c r="I17" s="33">
        <v>43281</v>
      </c>
      <c r="J17" s="34"/>
      <c r="K17" s="34">
        <v>43645</v>
      </c>
      <c r="L17" s="20"/>
      <c r="M17" s="30"/>
      <c r="N17" s="30"/>
      <c r="O17" s="57"/>
      <c r="P17" s="30"/>
      <c r="Q17" s="30"/>
      <c r="R17" s="30"/>
      <c r="S17" s="30">
        <v>42100</v>
      </c>
      <c r="T17" s="30"/>
      <c r="U17" s="54">
        <f t="shared" si="0"/>
        <v>-202100</v>
      </c>
      <c r="V17" s="30"/>
      <c r="W17" s="30"/>
      <c r="X17" s="30"/>
      <c r="Y17" s="30"/>
      <c r="Z17" s="30"/>
      <c r="AA17" s="30"/>
      <c r="AB17" s="30"/>
      <c r="AC17" s="57">
        <v>150000</v>
      </c>
      <c r="AD17" s="55"/>
      <c r="AE17" s="75"/>
      <c r="AF17" s="30"/>
      <c r="AG17" s="62"/>
      <c r="AH17" s="22"/>
      <c r="AI17" s="54">
        <f t="shared" si="1"/>
        <v>-160000</v>
      </c>
      <c r="AJ17" s="17"/>
      <c r="AK17" s="2"/>
    </row>
    <row r="18" spans="1:37" ht="15.75">
      <c r="A18" s="3"/>
      <c r="C18" s="3" t="s">
        <v>56</v>
      </c>
      <c r="D18" s="3"/>
      <c r="E18" s="94" t="s">
        <v>120</v>
      </c>
      <c r="F18" s="76"/>
      <c r="G18" s="20">
        <v>593124</v>
      </c>
      <c r="H18" s="78"/>
      <c r="I18" s="33">
        <v>43281</v>
      </c>
      <c r="J18" s="34"/>
      <c r="K18" s="34">
        <v>43645</v>
      </c>
      <c r="L18" s="3"/>
      <c r="M18" s="30"/>
      <c r="N18" s="30"/>
      <c r="O18" s="57"/>
      <c r="P18" s="16"/>
      <c r="Q18" s="30"/>
      <c r="R18" s="16"/>
      <c r="S18" s="30">
        <v>580000</v>
      </c>
      <c r="T18" s="16"/>
      <c r="U18" s="54">
        <f t="shared" si="0"/>
        <v>-593124</v>
      </c>
      <c r="V18" s="30"/>
      <c r="W18" s="30"/>
      <c r="X18" s="30"/>
      <c r="Y18" s="30"/>
      <c r="Z18" s="3"/>
      <c r="AA18" s="3"/>
      <c r="AB18" s="3"/>
      <c r="AC18" s="3"/>
      <c r="AD18" s="55"/>
      <c r="AE18" s="75"/>
      <c r="AF18" s="3"/>
      <c r="AG18" s="62"/>
      <c r="AH18" s="22"/>
      <c r="AI18" s="54">
        <f t="shared" si="1"/>
        <v>-13124</v>
      </c>
      <c r="AJ18" s="17">
        <f>-U18</f>
        <v>593124</v>
      </c>
      <c r="AK18" s="2"/>
    </row>
    <row r="19" spans="1:37" ht="15.75">
      <c r="A19" s="3"/>
      <c r="C19" s="3" t="s">
        <v>67</v>
      </c>
      <c r="D19" s="3"/>
      <c r="E19" s="94" t="s">
        <v>121</v>
      </c>
      <c r="F19" s="76"/>
      <c r="G19" s="20"/>
      <c r="H19" s="76"/>
      <c r="I19" s="33">
        <v>43281</v>
      </c>
      <c r="J19" s="34"/>
      <c r="K19" s="34">
        <v>43645</v>
      </c>
      <c r="L19" s="20"/>
      <c r="M19" s="30"/>
      <c r="N19" s="30"/>
      <c r="O19" s="57"/>
      <c r="P19" s="30"/>
      <c r="Q19" s="30"/>
      <c r="R19" s="30"/>
      <c r="S19" s="30"/>
      <c r="T19" s="30"/>
      <c r="U19" s="30"/>
      <c r="V19" s="30"/>
      <c r="W19" s="30"/>
      <c r="X19" s="30"/>
      <c r="Y19" s="30"/>
      <c r="Z19" s="30"/>
      <c r="AA19" s="30"/>
      <c r="AB19" s="30"/>
      <c r="AC19" s="30"/>
      <c r="AD19" s="55"/>
      <c r="AE19" s="75"/>
      <c r="AF19" s="30"/>
      <c r="AG19" s="62"/>
      <c r="AH19" s="22"/>
      <c r="AI19" s="54">
        <f t="shared" si="1"/>
        <v>0</v>
      </c>
      <c r="AJ19" s="17"/>
      <c r="AK19" s="2"/>
    </row>
    <row r="20" spans="1:37" ht="15.75">
      <c r="C20" s="3" t="s">
        <v>68</v>
      </c>
      <c r="E20" s="94" t="s">
        <v>121</v>
      </c>
      <c r="I20" s="33">
        <v>43281</v>
      </c>
      <c r="J20" s="34"/>
      <c r="K20" s="34">
        <v>43645</v>
      </c>
      <c r="O20" s="63"/>
      <c r="AG20" s="63"/>
      <c r="AI20" s="54">
        <f t="shared" si="1"/>
        <v>0</v>
      </c>
    </row>
    <row r="21" spans="1:37" ht="15.75">
      <c r="C21" s="3" t="s">
        <v>69</v>
      </c>
      <c r="E21" s="94" t="s">
        <v>122</v>
      </c>
      <c r="I21" s="33">
        <v>43281</v>
      </c>
      <c r="J21" s="34"/>
      <c r="K21" s="34">
        <v>43645</v>
      </c>
      <c r="O21" s="63"/>
      <c r="AG21" s="63"/>
      <c r="AI21" s="54">
        <f t="shared" si="1"/>
        <v>0</v>
      </c>
    </row>
    <row r="22" spans="1:37" ht="15.75">
      <c r="A22" s="3"/>
      <c r="C22" s="3" t="s">
        <v>12</v>
      </c>
      <c r="D22" s="3"/>
      <c r="E22" s="94" t="s">
        <v>123</v>
      </c>
      <c r="F22" s="76"/>
      <c r="G22" s="20">
        <v>54723</v>
      </c>
      <c r="H22" s="76"/>
      <c r="I22" s="33">
        <v>43281</v>
      </c>
      <c r="J22" s="34"/>
      <c r="K22" s="34">
        <v>43645</v>
      </c>
      <c r="L22" s="20"/>
      <c r="M22" s="30"/>
      <c r="N22" s="30"/>
      <c r="O22" s="57"/>
      <c r="P22" s="30"/>
      <c r="Q22" s="30"/>
      <c r="R22" s="30"/>
      <c r="S22" s="30">
        <v>50000</v>
      </c>
      <c r="T22" s="30"/>
      <c r="U22" s="54">
        <f t="shared" ref="U22:U23" si="2">-G22</f>
        <v>-54723</v>
      </c>
      <c r="V22" s="30"/>
      <c r="W22" s="30"/>
      <c r="X22" s="30"/>
      <c r="Y22" s="30"/>
      <c r="Z22" s="30"/>
      <c r="AA22" s="30"/>
      <c r="AB22" s="30"/>
      <c r="AC22" s="30"/>
      <c r="AD22" s="55"/>
      <c r="AE22" s="75"/>
      <c r="AF22" s="30"/>
      <c r="AG22" s="62"/>
      <c r="AH22" s="22"/>
      <c r="AI22" s="54">
        <f t="shared" si="1"/>
        <v>-4723</v>
      </c>
      <c r="AJ22" s="17">
        <f>-U22</f>
        <v>54723</v>
      </c>
      <c r="AK22" s="2"/>
    </row>
    <row r="23" spans="1:37" ht="15.75">
      <c r="A23" s="3"/>
      <c r="C23" s="3" t="s">
        <v>99</v>
      </c>
      <c r="D23" s="3"/>
      <c r="E23" s="94" t="s">
        <v>124</v>
      </c>
      <c r="F23" s="76"/>
      <c r="G23" s="20">
        <v>30134</v>
      </c>
      <c r="H23" s="76"/>
      <c r="I23" s="33">
        <v>43281</v>
      </c>
      <c r="J23" s="34"/>
      <c r="K23" s="34">
        <v>43645</v>
      </c>
      <c r="L23" s="20"/>
      <c r="M23" s="30"/>
      <c r="N23" s="30"/>
      <c r="O23" s="57"/>
      <c r="P23" s="30"/>
      <c r="Q23" s="30"/>
      <c r="R23" s="30"/>
      <c r="S23" s="30">
        <v>30134</v>
      </c>
      <c r="T23" s="30"/>
      <c r="U23" s="54">
        <f t="shared" si="2"/>
        <v>-30134</v>
      </c>
      <c r="V23" s="30"/>
      <c r="W23" s="30"/>
      <c r="X23" s="30"/>
      <c r="Y23" s="30"/>
      <c r="Z23" s="30"/>
      <c r="AA23" s="30"/>
      <c r="AB23" s="30"/>
      <c r="AC23" s="30"/>
      <c r="AD23" s="55"/>
      <c r="AE23" s="75"/>
      <c r="AF23" s="30"/>
      <c r="AG23" s="62"/>
      <c r="AH23" s="22"/>
      <c r="AI23" s="54">
        <f t="shared" si="1"/>
        <v>0</v>
      </c>
      <c r="AJ23" s="17"/>
      <c r="AK23" s="2"/>
    </row>
    <row r="24" spans="1:37" ht="15.75">
      <c r="A24" s="3"/>
      <c r="C24" s="3" t="s">
        <v>70</v>
      </c>
      <c r="D24" s="3"/>
      <c r="E24" s="94" t="s">
        <v>125</v>
      </c>
      <c r="F24" s="76"/>
      <c r="G24" s="20"/>
      <c r="H24" s="76"/>
      <c r="I24" s="33">
        <v>43281</v>
      </c>
      <c r="J24" s="34"/>
      <c r="K24" s="34">
        <v>43645</v>
      </c>
      <c r="L24" s="20"/>
      <c r="M24" s="30"/>
      <c r="N24" s="30"/>
      <c r="O24" s="57" t="s">
        <v>94</v>
      </c>
      <c r="P24" s="30"/>
      <c r="Q24" s="30"/>
      <c r="R24" s="30"/>
      <c r="S24" s="30"/>
      <c r="T24" s="30"/>
      <c r="U24" s="30"/>
      <c r="V24" s="30"/>
      <c r="W24" s="30"/>
      <c r="X24" s="30"/>
      <c r="Y24" s="30"/>
      <c r="Z24" s="30"/>
      <c r="AA24" s="30"/>
      <c r="AB24" s="30"/>
      <c r="AC24" s="30"/>
      <c r="AD24" s="55"/>
      <c r="AE24" s="75"/>
      <c r="AF24" s="30"/>
      <c r="AG24" s="62"/>
      <c r="AH24" s="22"/>
      <c r="AI24" s="54">
        <f t="shared" si="1"/>
        <v>0</v>
      </c>
      <c r="AJ24" s="17"/>
      <c r="AK24" s="2"/>
    </row>
    <row r="25" spans="1:37" ht="15.75">
      <c r="A25" s="3"/>
      <c r="C25" s="64" t="s">
        <v>113</v>
      </c>
      <c r="D25" s="64"/>
      <c r="E25" s="116" t="s">
        <v>126</v>
      </c>
      <c r="F25" s="76"/>
      <c r="G25" s="20"/>
      <c r="H25" s="76"/>
      <c r="I25" s="33">
        <v>43281</v>
      </c>
      <c r="J25" s="34"/>
      <c r="K25" s="34">
        <v>43645</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75">
      <c r="A26" s="3"/>
      <c r="C26" s="64" t="s">
        <v>114</v>
      </c>
      <c r="D26" s="64"/>
      <c r="E26" s="64" t="s">
        <v>127</v>
      </c>
      <c r="F26" s="76"/>
      <c r="G26" s="20"/>
      <c r="H26" s="76"/>
      <c r="I26" s="33">
        <v>43281</v>
      </c>
      <c r="J26" s="34"/>
      <c r="K26" s="34">
        <v>43645</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75">
      <c r="A27" s="3"/>
      <c r="C27" s="3"/>
      <c r="D27" s="3"/>
      <c r="E27" s="94"/>
      <c r="F27" s="76"/>
      <c r="G27" s="20"/>
      <c r="H27" s="76"/>
      <c r="I27" s="33"/>
      <c r="J27" s="34"/>
      <c r="K27" s="34"/>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32.450000000000003" customHeight="1">
      <c r="A28" s="3"/>
      <c r="C28" s="96" t="s">
        <v>71</v>
      </c>
      <c r="D28" s="3"/>
      <c r="E28" s="94" t="s">
        <v>128</v>
      </c>
      <c r="F28" s="76"/>
      <c r="G28" s="20"/>
      <c r="H28" s="76"/>
      <c r="I28" s="33">
        <v>43281</v>
      </c>
      <c r="J28" s="34"/>
      <c r="K28" s="34">
        <v>43645</v>
      </c>
      <c r="L28" s="20"/>
      <c r="M28" s="30"/>
      <c r="N28" s="30"/>
      <c r="O28" s="57"/>
      <c r="P28" s="30"/>
      <c r="Q28" s="30"/>
      <c r="R28" s="30"/>
      <c r="S28" s="30"/>
      <c r="T28" s="30"/>
      <c r="U28" s="30"/>
      <c r="V28" s="30"/>
      <c r="W28" s="30"/>
      <c r="X28" s="30"/>
      <c r="Y28" s="30"/>
      <c r="Z28" s="30"/>
      <c r="AA28" s="30"/>
      <c r="AB28" s="30"/>
      <c r="AC28" s="30"/>
      <c r="AD28" s="55"/>
      <c r="AE28" s="75"/>
      <c r="AF28" s="30"/>
      <c r="AG28" s="62"/>
      <c r="AH28" s="22"/>
      <c r="AI28" s="54">
        <f t="shared" si="1"/>
        <v>0</v>
      </c>
      <c r="AJ28" s="17"/>
      <c r="AK28" s="2"/>
    </row>
    <row r="29" spans="1:37" ht="15.75">
      <c r="A29" s="3"/>
      <c r="C29" s="116" t="s">
        <v>103</v>
      </c>
      <c r="D29" s="3"/>
      <c r="E29" s="94" t="s">
        <v>129</v>
      </c>
      <c r="F29" s="76"/>
      <c r="G29" s="20">
        <v>23828916</v>
      </c>
      <c r="H29" s="76"/>
      <c r="I29" s="33">
        <v>43281</v>
      </c>
      <c r="J29" s="34"/>
      <c r="K29" s="34">
        <v>43645</v>
      </c>
      <c r="L29" s="20"/>
      <c r="M29" s="30"/>
      <c r="N29" s="30"/>
      <c r="O29" s="57"/>
      <c r="P29" s="30"/>
      <c r="Q29" s="30"/>
      <c r="R29" s="30"/>
      <c r="S29" s="30">
        <v>22645708</v>
      </c>
      <c r="T29" s="30"/>
      <c r="U29" s="54">
        <f t="shared" ref="U29:U33" si="3">-G29</f>
        <v>-23828916</v>
      </c>
      <c r="V29" s="30"/>
      <c r="W29" s="30"/>
      <c r="X29" s="30"/>
      <c r="Y29" s="30"/>
      <c r="Z29" s="30"/>
      <c r="AA29" s="30"/>
      <c r="AB29" s="30"/>
      <c r="AC29" s="30">
        <f>SUM(R29:AA29)</f>
        <v>-1183208</v>
      </c>
      <c r="AD29" s="55"/>
      <c r="AE29" s="75"/>
      <c r="AF29" s="30"/>
      <c r="AG29" s="62"/>
      <c r="AH29" s="22"/>
      <c r="AI29" s="54"/>
      <c r="AJ29" s="17">
        <f>U29</f>
        <v>-23828916</v>
      </c>
      <c r="AK29" s="2"/>
    </row>
    <row r="30" spans="1:37" ht="15.75">
      <c r="A30" s="3"/>
      <c r="C30" s="116" t="s">
        <v>103</v>
      </c>
      <c r="D30" s="3"/>
      <c r="E30" s="94" t="s">
        <v>110</v>
      </c>
      <c r="F30" s="76"/>
      <c r="G30" s="20">
        <v>23098107</v>
      </c>
      <c r="H30" s="76"/>
      <c r="I30" s="93">
        <v>42916</v>
      </c>
      <c r="J30" s="82"/>
      <c r="K30" s="82">
        <v>43280</v>
      </c>
      <c r="L30" s="20"/>
      <c r="M30" s="30">
        <v>-690311</v>
      </c>
      <c r="N30" s="30"/>
      <c r="O30" s="57"/>
      <c r="P30" s="30"/>
      <c r="Q30" s="30"/>
      <c r="R30" s="30"/>
      <c r="S30" s="30">
        <v>690311</v>
      </c>
      <c r="T30" s="30"/>
      <c r="U30" s="54"/>
      <c r="V30" s="30"/>
      <c r="W30" s="30"/>
      <c r="X30" s="30"/>
      <c r="Y30" s="30"/>
      <c r="Z30" s="30"/>
      <c r="AA30" s="30"/>
      <c r="AB30" s="30"/>
      <c r="AC30" s="30"/>
      <c r="AD30" s="55"/>
      <c r="AE30" s="75"/>
      <c r="AF30" s="30"/>
      <c r="AG30" s="62"/>
      <c r="AH30" s="22"/>
      <c r="AI30" s="54">
        <f t="shared" si="1"/>
        <v>0</v>
      </c>
      <c r="AJ30" s="17"/>
      <c r="AK30" s="2"/>
    </row>
    <row r="31" spans="1:37" ht="15.75">
      <c r="A31" s="3"/>
      <c r="C31" s="116" t="s">
        <v>106</v>
      </c>
      <c r="D31" s="3"/>
      <c r="E31" s="3" t="s">
        <v>130</v>
      </c>
      <c r="F31" s="76"/>
      <c r="G31" s="20">
        <v>80099072</v>
      </c>
      <c r="H31" s="76"/>
      <c r="I31" s="33">
        <v>43281</v>
      </c>
      <c r="J31" s="34"/>
      <c r="K31" s="34">
        <v>43645</v>
      </c>
      <c r="L31" s="20"/>
      <c r="M31" s="30"/>
      <c r="N31" s="30"/>
      <c r="O31" s="57"/>
      <c r="P31" s="30"/>
      <c r="Q31" s="30"/>
      <c r="R31" s="30"/>
      <c r="S31" s="30">
        <v>80099072</v>
      </c>
      <c r="T31" s="30"/>
      <c r="U31" s="54">
        <f t="shared" si="3"/>
        <v>-80099072</v>
      </c>
      <c r="V31" s="30"/>
      <c r="W31" s="30"/>
      <c r="X31" s="30"/>
      <c r="Y31" s="30"/>
      <c r="Z31" s="30"/>
      <c r="AA31" s="30"/>
      <c r="AB31" s="30"/>
      <c r="AC31" s="30"/>
      <c r="AD31" s="55"/>
      <c r="AE31" s="75"/>
      <c r="AF31" s="30"/>
      <c r="AG31" s="62"/>
      <c r="AH31" s="22"/>
      <c r="AI31" s="54">
        <f t="shared" si="1"/>
        <v>0</v>
      </c>
      <c r="AJ31" s="17"/>
      <c r="AK31" s="2"/>
    </row>
    <row r="32" spans="1:37" ht="22.5" customHeight="1">
      <c r="A32" s="3"/>
      <c r="C32" s="111" t="s">
        <v>105</v>
      </c>
      <c r="D32" s="96"/>
      <c r="E32" s="94" t="s">
        <v>131</v>
      </c>
      <c r="F32" s="76"/>
      <c r="G32" s="20">
        <v>25101801</v>
      </c>
      <c r="H32" s="76"/>
      <c r="I32" s="33">
        <v>43281</v>
      </c>
      <c r="J32" s="34"/>
      <c r="K32" s="34">
        <v>43645</v>
      </c>
      <c r="L32" s="20"/>
      <c r="M32" s="30"/>
      <c r="N32" s="30"/>
      <c r="O32" s="57"/>
      <c r="P32" s="30"/>
      <c r="Q32" s="30"/>
      <c r="R32" s="30"/>
      <c r="S32" s="30">
        <v>25101801</v>
      </c>
      <c r="T32" s="30"/>
      <c r="U32" s="54">
        <f t="shared" si="3"/>
        <v>-25101801</v>
      </c>
      <c r="V32" s="30"/>
      <c r="W32" s="30"/>
      <c r="X32" s="30"/>
      <c r="Y32" s="30"/>
      <c r="Z32" s="30"/>
      <c r="AA32" s="30"/>
      <c r="AB32" s="30"/>
      <c r="AC32" s="30"/>
      <c r="AD32" s="55"/>
      <c r="AE32" s="75"/>
      <c r="AF32" s="30"/>
      <c r="AG32" s="62"/>
      <c r="AH32" s="22"/>
      <c r="AI32" s="54">
        <f t="shared" si="1"/>
        <v>0</v>
      </c>
      <c r="AJ32" s="17"/>
      <c r="AK32" s="2"/>
    </row>
    <row r="33" spans="1:37" ht="21.75" customHeight="1">
      <c r="A33" s="3"/>
      <c r="C33" s="111" t="s">
        <v>104</v>
      </c>
      <c r="D33" s="95"/>
      <c r="E33" s="94" t="s">
        <v>132</v>
      </c>
      <c r="F33" s="76"/>
      <c r="G33" s="20">
        <v>52809</v>
      </c>
      <c r="H33" s="76"/>
      <c r="I33" s="33">
        <v>43281</v>
      </c>
      <c r="J33" s="34"/>
      <c r="K33" s="34">
        <v>43645</v>
      </c>
      <c r="M33" s="30"/>
      <c r="N33" s="30"/>
      <c r="O33" s="57" t="s">
        <v>101</v>
      </c>
      <c r="P33" s="30"/>
      <c r="Q33" s="30"/>
      <c r="R33" s="30"/>
      <c r="S33" s="30">
        <v>52809</v>
      </c>
      <c r="T33" s="30"/>
      <c r="U33" s="54">
        <f t="shared" si="3"/>
        <v>-52809</v>
      </c>
      <c r="V33" s="30"/>
      <c r="W33" s="30"/>
      <c r="X33" s="30"/>
      <c r="Y33" s="30"/>
      <c r="Z33" s="30"/>
      <c r="AA33" s="30"/>
      <c r="AB33" s="30"/>
      <c r="AC33" s="30"/>
      <c r="AD33" s="55"/>
      <c r="AE33" s="75"/>
      <c r="AF33" s="30"/>
      <c r="AG33" s="62"/>
      <c r="AH33" s="22"/>
      <c r="AI33" s="54">
        <f t="shared" si="1"/>
        <v>0</v>
      </c>
      <c r="AJ33" s="17"/>
      <c r="AK33" s="2"/>
    </row>
    <row r="34" spans="1:37" ht="15.75">
      <c r="A34" s="3"/>
      <c r="C34" s="3" t="s">
        <v>72</v>
      </c>
      <c r="D34" s="3"/>
      <c r="E34" s="94" t="s">
        <v>133</v>
      </c>
      <c r="F34" s="76"/>
      <c r="G34" s="20"/>
      <c r="H34" s="76"/>
      <c r="I34" s="33">
        <v>43281</v>
      </c>
      <c r="J34" s="34"/>
      <c r="K34" s="34">
        <v>43645</v>
      </c>
      <c r="M34" s="30"/>
      <c r="N34" s="30"/>
      <c r="O34" s="57"/>
      <c r="P34" s="30"/>
      <c r="Q34" s="30"/>
      <c r="R34" s="30"/>
      <c r="S34" s="30"/>
      <c r="T34" s="30"/>
      <c r="U34" s="30"/>
      <c r="V34" s="30"/>
      <c r="W34" s="30"/>
      <c r="X34" s="30"/>
      <c r="Y34" s="30"/>
      <c r="Z34" s="30"/>
      <c r="AA34" s="30"/>
      <c r="AB34" s="30"/>
      <c r="AC34" s="30"/>
      <c r="AD34" s="55"/>
      <c r="AE34" s="75"/>
      <c r="AF34" s="30"/>
      <c r="AG34" s="62"/>
      <c r="AH34" s="22"/>
      <c r="AI34" s="54">
        <f t="shared" si="1"/>
        <v>0</v>
      </c>
      <c r="AJ34" s="17"/>
      <c r="AK34" s="2"/>
    </row>
    <row r="35" spans="1:37" ht="15.75">
      <c r="A35" s="3"/>
      <c r="C35" s="64" t="s">
        <v>63</v>
      </c>
      <c r="D35" s="64"/>
      <c r="E35" s="94" t="s">
        <v>134</v>
      </c>
      <c r="F35" s="76"/>
      <c r="G35" s="20">
        <v>5000</v>
      </c>
      <c r="H35" s="76"/>
      <c r="I35" s="33">
        <v>43281</v>
      </c>
      <c r="J35" s="34"/>
      <c r="K35" s="34">
        <v>43645</v>
      </c>
      <c r="L35" s="20"/>
      <c r="M35" s="30"/>
      <c r="N35" s="30"/>
      <c r="O35" s="57"/>
      <c r="P35" s="30"/>
      <c r="Q35" s="30"/>
      <c r="R35" s="30"/>
      <c r="S35" s="30"/>
      <c r="T35" s="30"/>
      <c r="U35" s="30"/>
      <c r="V35" s="30"/>
      <c r="W35" s="30"/>
      <c r="X35" s="30"/>
      <c r="Y35" s="30"/>
      <c r="Z35" s="30"/>
      <c r="AA35" s="30"/>
      <c r="AB35" s="30"/>
      <c r="AC35" s="30"/>
      <c r="AD35" s="55"/>
      <c r="AE35" s="75"/>
      <c r="AF35" s="30"/>
      <c r="AG35" s="62"/>
      <c r="AH35" s="22"/>
      <c r="AI35" s="54">
        <f t="shared" si="1"/>
        <v>0</v>
      </c>
      <c r="AJ35" s="17">
        <f>-U35</f>
        <v>0</v>
      </c>
      <c r="AK35" s="2"/>
    </row>
    <row r="36" spans="1:37" ht="15.75">
      <c r="A36" s="3"/>
      <c r="C36" s="3" t="s">
        <v>73</v>
      </c>
      <c r="D36" s="64"/>
      <c r="E36" s="94" t="s">
        <v>135</v>
      </c>
      <c r="F36" s="76"/>
      <c r="G36" s="20"/>
      <c r="H36" s="76"/>
      <c r="I36" s="33">
        <v>43281</v>
      </c>
      <c r="J36" s="34"/>
      <c r="K36" s="34">
        <v>43645</v>
      </c>
      <c r="M36" s="30"/>
      <c r="N36" s="30"/>
      <c r="O36" s="57"/>
      <c r="P36" s="30"/>
      <c r="Q36" s="30"/>
      <c r="R36" s="30"/>
      <c r="S36" s="30"/>
      <c r="T36" s="30"/>
      <c r="U36" s="30"/>
      <c r="V36" s="30"/>
      <c r="W36" s="30"/>
      <c r="X36" s="30"/>
      <c r="Y36" s="30"/>
      <c r="Z36" s="30"/>
      <c r="AA36" s="30"/>
      <c r="AB36" s="30"/>
      <c r="AC36" s="30"/>
      <c r="AD36" s="55"/>
      <c r="AE36" s="75"/>
      <c r="AF36" s="30"/>
      <c r="AG36" s="62"/>
      <c r="AH36" s="22"/>
      <c r="AI36" s="54">
        <f t="shared" si="1"/>
        <v>0</v>
      </c>
      <c r="AJ36" s="17"/>
      <c r="AK36" s="2"/>
    </row>
    <row r="37" spans="1:37" ht="15.75">
      <c r="A37" s="3"/>
      <c r="C37" s="64" t="s">
        <v>65</v>
      </c>
      <c r="D37" s="64"/>
      <c r="E37" s="94" t="s">
        <v>136</v>
      </c>
      <c r="F37" s="76"/>
      <c r="G37" s="20">
        <v>68000</v>
      </c>
      <c r="H37" s="76"/>
      <c r="I37" s="33">
        <v>43281</v>
      </c>
      <c r="J37" s="34"/>
      <c r="K37" s="34">
        <v>43645</v>
      </c>
      <c r="M37" s="30"/>
      <c r="N37" s="30"/>
      <c r="O37" s="57"/>
      <c r="P37" s="30"/>
      <c r="Q37" s="30"/>
      <c r="R37" s="30"/>
      <c r="S37" s="30"/>
      <c r="T37" s="30"/>
      <c r="U37" s="30"/>
      <c r="V37" s="30"/>
      <c r="W37" s="30"/>
      <c r="X37" s="30"/>
      <c r="Y37" s="30"/>
      <c r="Z37" s="30"/>
      <c r="AA37" s="30"/>
      <c r="AB37" s="30"/>
      <c r="AC37" s="30"/>
      <c r="AD37" s="55"/>
      <c r="AE37" s="75"/>
      <c r="AF37" s="30"/>
      <c r="AG37" s="62"/>
      <c r="AH37" s="22"/>
      <c r="AI37" s="54">
        <f t="shared" si="1"/>
        <v>0</v>
      </c>
      <c r="AJ37" s="17">
        <f>-U37</f>
        <v>0</v>
      </c>
      <c r="AK37" s="2"/>
    </row>
    <row r="38" spans="1:37" ht="15.75">
      <c r="A38" s="3"/>
      <c r="C38" s="64" t="s">
        <v>64</v>
      </c>
      <c r="D38" s="64"/>
      <c r="E38" s="94" t="s">
        <v>137</v>
      </c>
      <c r="F38" s="76"/>
      <c r="G38" s="20">
        <v>68000</v>
      </c>
      <c r="H38" s="76"/>
      <c r="I38" s="33">
        <v>43281</v>
      </c>
      <c r="J38" s="34"/>
      <c r="K38" s="34">
        <v>43645</v>
      </c>
      <c r="M38" s="30"/>
      <c r="N38" s="30"/>
      <c r="O38" s="57"/>
      <c r="P38" s="30"/>
      <c r="Q38" s="30"/>
      <c r="R38" s="30"/>
      <c r="S38" s="30"/>
      <c r="T38" s="30"/>
      <c r="U38" s="30"/>
      <c r="V38" s="30"/>
      <c r="W38" s="30"/>
      <c r="X38" s="30"/>
      <c r="Y38" s="30"/>
      <c r="Z38" s="30"/>
      <c r="AA38" s="30"/>
      <c r="AB38" s="30"/>
      <c r="AC38" s="30"/>
      <c r="AD38" s="55"/>
      <c r="AE38" s="75"/>
      <c r="AF38" s="30"/>
      <c r="AG38" s="62"/>
      <c r="AH38" s="22"/>
      <c r="AI38" s="54">
        <f t="shared" si="1"/>
        <v>0</v>
      </c>
      <c r="AJ38" s="17">
        <f>-U38</f>
        <v>0</v>
      </c>
      <c r="AK38" s="2"/>
    </row>
    <row r="39" spans="1:37" ht="27.6" customHeight="1">
      <c r="A39" s="3"/>
      <c r="C39" s="111" t="s">
        <v>76</v>
      </c>
      <c r="D39" s="64"/>
      <c r="E39" s="115" t="s">
        <v>95</v>
      </c>
      <c r="F39" s="76"/>
      <c r="G39" s="20"/>
      <c r="H39" s="76"/>
      <c r="I39" s="33">
        <v>43281</v>
      </c>
      <c r="J39" s="34"/>
      <c r="K39" s="34">
        <v>43645</v>
      </c>
      <c r="M39" s="30"/>
      <c r="N39" s="30"/>
      <c r="O39" s="57"/>
      <c r="P39" s="30"/>
      <c r="Q39" s="30"/>
      <c r="R39" s="30"/>
      <c r="S39" s="30"/>
      <c r="T39" s="30"/>
      <c r="U39" s="30"/>
      <c r="V39" s="30"/>
      <c r="W39" s="30"/>
      <c r="X39" s="30"/>
      <c r="Y39" s="30"/>
      <c r="Z39" s="30"/>
      <c r="AA39" s="30"/>
      <c r="AB39" s="30"/>
      <c r="AC39" s="30"/>
      <c r="AD39" s="55"/>
      <c r="AE39" s="75"/>
      <c r="AF39" s="30"/>
      <c r="AG39" s="62"/>
      <c r="AH39" s="22"/>
      <c r="AI39" s="54"/>
      <c r="AJ39" s="17"/>
      <c r="AK39" s="2"/>
    </row>
    <row r="40" spans="1:37" ht="15.75">
      <c r="A40" s="3"/>
      <c r="C40" s="3"/>
      <c r="D40" s="3"/>
      <c r="E40" s="76"/>
      <c r="F40" s="76"/>
      <c r="G40" s="20"/>
      <c r="H40" s="76"/>
      <c r="I40" s="77"/>
      <c r="J40" s="77"/>
      <c r="K40" s="77"/>
      <c r="L40" s="20"/>
      <c r="M40" s="30"/>
      <c r="N40" s="42"/>
      <c r="O40" s="57"/>
      <c r="P40" s="30"/>
      <c r="Q40" s="30"/>
      <c r="R40" s="30"/>
      <c r="S40" s="30"/>
      <c r="T40" s="30"/>
      <c r="U40" s="30"/>
      <c r="V40" s="30"/>
      <c r="W40" s="30"/>
      <c r="X40" s="30"/>
      <c r="Y40" s="30"/>
      <c r="Z40" s="30"/>
      <c r="AA40" s="30"/>
      <c r="AB40" s="42"/>
      <c r="AC40" s="30"/>
      <c r="AD40" s="30"/>
      <c r="AE40" s="30"/>
      <c r="AF40" s="30"/>
      <c r="AG40" s="62"/>
      <c r="AH40" s="22"/>
      <c r="AI40" s="20"/>
      <c r="AJ40" s="17"/>
      <c r="AK40" s="2"/>
    </row>
    <row r="41" spans="1:37" ht="15.75">
      <c r="A41" s="3"/>
      <c r="B41" s="15" t="s">
        <v>29</v>
      </c>
      <c r="D41" s="3"/>
      <c r="E41" s="76"/>
      <c r="F41" s="76"/>
      <c r="G41" s="20"/>
      <c r="H41" s="76"/>
      <c r="I41" s="77"/>
      <c r="J41" s="77"/>
      <c r="K41" s="77"/>
      <c r="L41" s="20"/>
      <c r="M41" s="37">
        <f>SUM(M14:M40)</f>
        <v>-690311</v>
      </c>
      <c r="N41" s="43"/>
      <c r="O41" s="104">
        <f>SUM(O14:O40)</f>
        <v>0</v>
      </c>
      <c r="P41" s="30"/>
      <c r="Q41" s="40">
        <f>SUM(Q14:Q40)</f>
        <v>0</v>
      </c>
      <c r="R41" s="30"/>
      <c r="S41" s="91">
        <f>SUM(S14:S40)</f>
        <v>136781935</v>
      </c>
      <c r="T41" s="30"/>
      <c r="U41" s="40">
        <f>SUM(U14:U40)</f>
        <v>-138060828</v>
      </c>
      <c r="V41" s="43"/>
      <c r="W41" s="43"/>
      <c r="X41" s="43"/>
      <c r="Y41" s="43"/>
      <c r="Z41" s="30"/>
      <c r="AA41" s="40">
        <f>SUM(AA14:AA40)</f>
        <v>0</v>
      </c>
      <c r="AB41" s="43"/>
      <c r="AC41" s="40">
        <f>SUM(AC14:AC40)</f>
        <v>-1033208</v>
      </c>
      <c r="AD41" s="30"/>
      <c r="AE41" s="40">
        <f>SUM(AE14:AE40)</f>
        <v>0</v>
      </c>
      <c r="AF41" s="30"/>
      <c r="AG41" s="40">
        <f>SUM(AG14:AG40)</f>
        <v>0</v>
      </c>
      <c r="AH41" s="22"/>
      <c r="AI41" s="40">
        <f>SUM(AI14:AI40)</f>
        <v>-785996</v>
      </c>
      <c r="AJ41" s="40">
        <f>SUM(AJ14:AJ40)</f>
        <v>-15082920</v>
      </c>
      <c r="AK41" s="2"/>
    </row>
    <row r="42" spans="1:37" ht="15.75">
      <c r="A42" s="3"/>
      <c r="C42" s="3"/>
      <c r="E42" s="79"/>
      <c r="F42" s="76"/>
      <c r="G42" s="20"/>
      <c r="H42" s="76"/>
      <c r="I42" s="77"/>
      <c r="J42" s="77"/>
      <c r="K42" s="77"/>
      <c r="L42" s="20"/>
      <c r="M42" s="30"/>
      <c r="N42" s="42"/>
      <c r="O42" s="57"/>
      <c r="P42" s="30"/>
      <c r="Q42" s="30"/>
      <c r="R42" s="30"/>
      <c r="S42" s="30"/>
      <c r="T42" s="30"/>
      <c r="U42" s="56"/>
      <c r="V42" s="56"/>
      <c r="W42" s="56"/>
      <c r="X42" s="56"/>
      <c r="Y42" s="56"/>
      <c r="Z42" s="30"/>
      <c r="AA42" s="30"/>
      <c r="AB42" s="42"/>
      <c r="AC42" s="30"/>
      <c r="AD42" s="30"/>
      <c r="AE42" s="30"/>
      <c r="AF42" s="30"/>
      <c r="AG42" s="17"/>
      <c r="AH42" s="22"/>
      <c r="AI42" s="17"/>
      <c r="AJ42" s="17"/>
      <c r="AK42" s="2"/>
    </row>
    <row r="43" spans="1:37" ht="15.75">
      <c r="A43" s="3"/>
      <c r="B43" s="15" t="s">
        <v>31</v>
      </c>
      <c r="C43" s="64"/>
      <c r="D43" s="64"/>
      <c r="E43" s="97"/>
      <c r="F43" s="97"/>
      <c r="G43" s="67"/>
      <c r="H43" s="97"/>
      <c r="I43" s="98"/>
      <c r="J43" s="98"/>
      <c r="K43" s="98"/>
      <c r="L43" s="20"/>
      <c r="M43" s="30"/>
      <c r="N43" s="30"/>
      <c r="O43" s="57"/>
      <c r="P43" s="30"/>
      <c r="Q43" s="30"/>
      <c r="R43" s="30"/>
      <c r="S43" s="30"/>
      <c r="T43" s="30"/>
      <c r="U43" s="30"/>
      <c r="V43" s="30"/>
      <c r="W43" s="30"/>
      <c r="X43" s="30"/>
      <c r="Y43" s="30"/>
      <c r="Z43" s="30"/>
      <c r="AA43" s="30"/>
      <c r="AB43" s="30"/>
      <c r="AC43" s="30"/>
      <c r="AD43" s="30"/>
      <c r="AE43" s="57"/>
      <c r="AF43" s="30"/>
      <c r="AG43" s="17"/>
      <c r="AH43" s="22"/>
      <c r="AI43" s="17"/>
      <c r="AJ43" s="17"/>
      <c r="AK43" s="2"/>
    </row>
    <row r="44" spans="1:37" ht="21" customHeight="1">
      <c r="A44" s="151" t="s">
        <v>60</v>
      </c>
      <c r="C44" s="64" t="s">
        <v>57</v>
      </c>
      <c r="D44" s="64"/>
      <c r="E44" s="99" t="s">
        <v>138</v>
      </c>
      <c r="F44" s="97"/>
      <c r="G44" s="67">
        <v>1642835</v>
      </c>
      <c r="H44" s="97"/>
      <c r="I44" s="33">
        <v>43281</v>
      </c>
      <c r="J44" s="34"/>
      <c r="K44" s="34">
        <v>43645</v>
      </c>
      <c r="M44" s="30"/>
      <c r="N44" s="30"/>
      <c r="O44" s="57"/>
      <c r="P44" s="30"/>
      <c r="Q44" s="30">
        <v>130262</v>
      </c>
      <c r="R44" s="30"/>
      <c r="S44" s="30">
        <v>1642835</v>
      </c>
      <c r="T44" s="30"/>
      <c r="U44" s="30">
        <f>-1565411</f>
        <v>-1565411</v>
      </c>
      <c r="V44" s="30"/>
      <c r="W44" s="30"/>
      <c r="X44" s="30"/>
      <c r="Y44" s="30"/>
      <c r="Z44" s="30"/>
      <c r="AA44" s="30">
        <f>-AA14</f>
        <v>0</v>
      </c>
      <c r="AB44" s="32"/>
      <c r="AC44" s="32"/>
      <c r="AD44" s="58"/>
      <c r="AE44" s="60">
        <f>Q44+S44+U44+AA44</f>
        <v>207686</v>
      </c>
      <c r="AF44" s="30"/>
      <c r="AG44" s="17"/>
      <c r="AH44" s="22"/>
      <c r="AI44" s="30">
        <v>124977</v>
      </c>
      <c r="AJ44" s="17">
        <f>-U44</f>
        <v>1565411</v>
      </c>
      <c r="AK44" s="61"/>
    </row>
    <row r="45" spans="1:37" ht="15.75">
      <c r="A45" s="151"/>
      <c r="C45" s="64" t="s">
        <v>57</v>
      </c>
      <c r="D45" s="64"/>
      <c r="E45" s="99" t="s">
        <v>146</v>
      </c>
      <c r="F45" s="97"/>
      <c r="G45" s="67">
        <v>1642835</v>
      </c>
      <c r="H45" s="97"/>
      <c r="I45" s="93">
        <v>42916</v>
      </c>
      <c r="J45" s="82"/>
      <c r="K45" s="82">
        <v>43280</v>
      </c>
      <c r="L45" s="20"/>
      <c r="M45" s="30">
        <v>130262</v>
      </c>
      <c r="N45" s="30"/>
      <c r="O45" s="57"/>
      <c r="P45" s="30"/>
      <c r="Q45" s="30">
        <f>-M45</f>
        <v>-130262</v>
      </c>
      <c r="R45" s="30"/>
      <c r="S45" s="30"/>
      <c r="T45" s="30"/>
      <c r="U45" s="30"/>
      <c r="V45" s="30"/>
      <c r="W45" s="30"/>
      <c r="X45" s="30"/>
      <c r="Y45" s="30"/>
      <c r="Z45" s="30"/>
      <c r="AA45" s="30"/>
      <c r="AB45" s="30"/>
      <c r="AC45" s="30"/>
      <c r="AD45" s="30"/>
      <c r="AE45" s="56"/>
      <c r="AF45" s="30"/>
      <c r="AG45" s="17"/>
      <c r="AH45" s="22"/>
      <c r="AJ45" s="17"/>
      <c r="AK45" s="59"/>
    </row>
    <row r="46" spans="1:37" ht="15.75">
      <c r="A46" s="151"/>
      <c r="C46" s="64" t="s">
        <v>13</v>
      </c>
      <c r="D46" s="64"/>
      <c r="E46" s="100"/>
      <c r="F46" s="88"/>
      <c r="G46" s="67"/>
      <c r="H46" s="88"/>
      <c r="I46" s="82"/>
      <c r="J46" s="82"/>
      <c r="K46" s="82"/>
      <c r="L46" s="17"/>
      <c r="M46" s="17"/>
      <c r="N46" s="17"/>
      <c r="O46" s="62"/>
      <c r="P46" s="17"/>
      <c r="Q46" s="17"/>
      <c r="R46" s="17"/>
      <c r="S46" s="17"/>
      <c r="T46" s="17"/>
      <c r="U46" s="17"/>
      <c r="V46" s="17"/>
      <c r="W46" s="17"/>
      <c r="X46" s="17"/>
      <c r="Y46" s="17"/>
      <c r="Z46" s="17"/>
      <c r="AA46" s="17"/>
      <c r="AB46" s="17"/>
      <c r="AC46" s="17"/>
      <c r="AD46" s="17"/>
      <c r="AE46" s="62"/>
      <c r="AF46" s="17"/>
      <c r="AG46" s="17"/>
      <c r="AH46" s="22"/>
      <c r="AI46" s="17"/>
      <c r="AJ46" s="17"/>
    </row>
    <row r="47" spans="1:37" ht="15.75">
      <c r="A47" s="3"/>
      <c r="B47" s="3"/>
      <c r="C47" s="64" t="s">
        <v>14</v>
      </c>
      <c r="D47" s="64"/>
      <c r="E47" s="101" t="s">
        <v>139</v>
      </c>
      <c r="F47" s="88"/>
      <c r="G47" s="67">
        <v>40000</v>
      </c>
      <c r="H47" s="88"/>
      <c r="I47" s="33">
        <v>43281</v>
      </c>
      <c r="J47" s="34"/>
      <c r="K47" s="34">
        <v>43645</v>
      </c>
      <c r="L47" s="17"/>
      <c r="M47" s="17"/>
      <c r="N47" s="17"/>
      <c r="O47" s="62"/>
      <c r="P47" s="17"/>
      <c r="Q47" s="17">
        <v>0</v>
      </c>
      <c r="R47" s="17"/>
      <c r="S47" s="17">
        <v>40000</v>
      </c>
      <c r="T47" s="17"/>
      <c r="U47" s="17">
        <v>-39749</v>
      </c>
      <c r="V47" s="17"/>
      <c r="W47" s="17"/>
      <c r="X47" s="17"/>
      <c r="Y47" s="17"/>
      <c r="Z47" s="17"/>
      <c r="AB47" s="17"/>
      <c r="AC47" s="17"/>
      <c r="AD47" s="17"/>
      <c r="AE47" s="63"/>
      <c r="AF47" s="16"/>
      <c r="AG47" s="30">
        <f>+Q47+S47+U47</f>
        <v>251</v>
      </c>
      <c r="AH47" s="22"/>
      <c r="AI47" s="30"/>
      <c r="AJ47" s="30">
        <f>-U47</f>
        <v>39749</v>
      </c>
    </row>
    <row r="48" spans="1:37" ht="15.75">
      <c r="A48" s="3"/>
      <c r="B48" s="3"/>
      <c r="C48" s="64" t="s">
        <v>14</v>
      </c>
      <c r="D48" s="64"/>
      <c r="E48" s="101" t="s">
        <v>147</v>
      </c>
      <c r="F48" s="88"/>
      <c r="G48" s="67">
        <v>41500</v>
      </c>
      <c r="H48" s="88"/>
      <c r="I48" s="93">
        <v>42916</v>
      </c>
      <c r="J48" s="82"/>
      <c r="K48" s="82">
        <v>43280</v>
      </c>
      <c r="L48" s="17"/>
      <c r="M48" s="17"/>
      <c r="N48" s="17"/>
      <c r="O48" s="62">
        <v>501</v>
      </c>
      <c r="P48" s="17"/>
      <c r="Q48" s="17"/>
      <c r="R48" s="17"/>
      <c r="S48" s="17"/>
      <c r="T48" s="17"/>
      <c r="U48" s="17"/>
      <c r="V48" s="17"/>
      <c r="W48" s="17"/>
      <c r="X48" s="17"/>
      <c r="Y48" s="17"/>
      <c r="Z48" s="17"/>
      <c r="AA48" s="17">
        <v>-501</v>
      </c>
      <c r="AB48" s="17"/>
      <c r="AC48" s="17"/>
      <c r="AD48" s="17"/>
      <c r="AE48" s="63"/>
      <c r="AF48" s="16"/>
      <c r="AG48" s="30"/>
      <c r="AH48" s="22"/>
      <c r="AI48" s="30"/>
      <c r="AJ48" s="30"/>
    </row>
    <row r="49" spans="1:36" ht="15.75">
      <c r="A49" s="3"/>
      <c r="B49" s="3"/>
      <c r="C49" s="64" t="s">
        <v>15</v>
      </c>
      <c r="D49" s="64"/>
      <c r="E49" s="100"/>
      <c r="F49" s="88"/>
      <c r="G49" s="67"/>
      <c r="H49" s="88"/>
      <c r="I49" s="82"/>
      <c r="J49" s="82"/>
      <c r="K49" s="82"/>
      <c r="L49" s="17"/>
      <c r="M49" s="17"/>
      <c r="N49" s="17"/>
      <c r="O49" s="62"/>
      <c r="P49" s="17"/>
      <c r="Q49" s="3"/>
      <c r="R49" s="3"/>
      <c r="S49" s="17"/>
      <c r="T49" s="17"/>
      <c r="U49" s="17"/>
      <c r="V49" s="17"/>
      <c r="W49" s="17"/>
      <c r="X49" s="17"/>
      <c r="Y49" s="17"/>
      <c r="Z49" s="17"/>
      <c r="AA49" s="17"/>
      <c r="AB49" s="17"/>
      <c r="AC49" s="17"/>
      <c r="AD49" s="17"/>
      <c r="AE49" s="3"/>
      <c r="AF49" s="3"/>
      <c r="AG49" s="3"/>
      <c r="AH49" s="22"/>
      <c r="AI49" s="3"/>
      <c r="AJ49" s="3"/>
    </row>
    <row r="50" spans="1:36" ht="15.75">
      <c r="A50" s="3"/>
      <c r="B50" s="3"/>
      <c r="C50" s="64" t="s">
        <v>107</v>
      </c>
      <c r="D50" s="64"/>
      <c r="E50" s="101" t="s">
        <v>140</v>
      </c>
      <c r="F50" s="88"/>
      <c r="G50" s="67">
        <v>90000</v>
      </c>
      <c r="H50" s="88"/>
      <c r="I50" s="33">
        <v>43281</v>
      </c>
      <c r="J50" s="34"/>
      <c r="K50" s="34">
        <v>43645</v>
      </c>
      <c r="L50" s="16"/>
      <c r="M50" s="17"/>
      <c r="N50" s="17"/>
      <c r="O50" s="62"/>
      <c r="P50" s="17"/>
      <c r="Q50" s="17">
        <v>0</v>
      </c>
      <c r="R50" s="17"/>
      <c r="S50" s="17">
        <v>90000</v>
      </c>
      <c r="T50" s="17"/>
      <c r="U50" s="17">
        <v>-77280</v>
      </c>
      <c r="V50" s="17"/>
      <c r="W50" s="17"/>
      <c r="X50" s="17"/>
      <c r="Y50" s="17"/>
      <c r="Z50" s="16"/>
      <c r="AA50" s="17"/>
      <c r="AB50" s="16"/>
      <c r="AC50" s="16"/>
      <c r="AD50" s="17"/>
      <c r="AF50" s="17"/>
      <c r="AG50" s="17">
        <f>+S50+U50</f>
        <v>12720</v>
      </c>
      <c r="AH50" s="22"/>
      <c r="AI50" s="17"/>
      <c r="AJ50" s="17">
        <f>-U50</f>
        <v>77280</v>
      </c>
    </row>
    <row r="51" spans="1:36" ht="15.75">
      <c r="A51" s="3"/>
      <c r="B51" s="3"/>
      <c r="C51" s="64" t="s">
        <v>107</v>
      </c>
      <c r="D51" s="64"/>
      <c r="E51" s="101" t="s">
        <v>148</v>
      </c>
      <c r="F51" s="88"/>
      <c r="G51" s="67">
        <v>90000</v>
      </c>
      <c r="H51" s="88"/>
      <c r="I51" s="93">
        <v>42916</v>
      </c>
      <c r="J51" s="82"/>
      <c r="K51" s="82">
        <v>43280</v>
      </c>
      <c r="L51" s="17"/>
      <c r="O51" s="62">
        <v>85</v>
      </c>
      <c r="P51" s="17"/>
      <c r="Q51" s="17">
        <v>0</v>
      </c>
      <c r="R51" s="17"/>
      <c r="S51" s="17"/>
      <c r="T51" s="17"/>
      <c r="U51" s="17"/>
      <c r="V51" s="17"/>
      <c r="W51" s="17"/>
      <c r="X51" s="17"/>
      <c r="Y51" s="17"/>
      <c r="Z51" s="17"/>
      <c r="AA51" s="17">
        <v>-85</v>
      </c>
      <c r="AB51" s="17"/>
      <c r="AC51" s="17"/>
      <c r="AD51" s="17"/>
      <c r="AE51" s="17"/>
      <c r="AF51" s="17"/>
      <c r="AG51" s="17">
        <f>+S51+U51</f>
        <v>0</v>
      </c>
      <c r="AH51" s="22"/>
      <c r="AI51" s="17"/>
      <c r="AJ51" s="17"/>
    </row>
    <row r="52" spans="1:36" ht="15.75">
      <c r="A52" s="3"/>
      <c r="B52" s="3"/>
      <c r="C52" s="64" t="s">
        <v>74</v>
      </c>
      <c r="D52" s="64"/>
      <c r="E52" s="101"/>
      <c r="F52" s="88"/>
      <c r="G52" s="67"/>
      <c r="H52" s="88"/>
      <c r="I52" s="93"/>
      <c r="J52" s="82"/>
      <c r="K52" s="82"/>
      <c r="L52" s="17"/>
      <c r="O52" s="62"/>
      <c r="P52" s="17"/>
      <c r="Q52" s="17"/>
      <c r="R52" s="17"/>
      <c r="S52" s="17"/>
      <c r="T52" s="17"/>
      <c r="U52" s="17"/>
      <c r="V52" s="17"/>
      <c r="W52" s="17"/>
      <c r="X52" s="17"/>
      <c r="Y52" s="17"/>
      <c r="Z52" s="17"/>
      <c r="AA52" s="17"/>
      <c r="AB52" s="17"/>
      <c r="AC52" s="17"/>
      <c r="AD52" s="17"/>
      <c r="AE52" s="17"/>
      <c r="AF52" s="17"/>
      <c r="AG52" s="17"/>
      <c r="AH52" s="22"/>
      <c r="AI52" s="17"/>
      <c r="AJ52" s="17"/>
    </row>
    <row r="53" spans="1:36" ht="15.75">
      <c r="A53" s="3"/>
      <c r="B53" s="3"/>
      <c r="C53" s="64" t="s">
        <v>108</v>
      </c>
      <c r="D53" s="64"/>
      <c r="E53" s="101" t="s">
        <v>141</v>
      </c>
      <c r="F53" s="88"/>
      <c r="G53" s="67">
        <v>48647</v>
      </c>
      <c r="H53" s="88"/>
      <c r="I53" s="33">
        <v>43281</v>
      </c>
      <c r="J53" s="34"/>
      <c r="K53" s="34">
        <v>43645</v>
      </c>
      <c r="L53" s="17"/>
      <c r="M53" s="17"/>
      <c r="N53" s="17"/>
      <c r="O53" s="62"/>
      <c r="P53" s="17"/>
      <c r="Q53" s="17">
        <v>0</v>
      </c>
      <c r="R53" s="17"/>
      <c r="S53" s="17">
        <v>48647</v>
      </c>
      <c r="T53" s="17"/>
      <c r="U53" s="17">
        <v>-48647</v>
      </c>
      <c r="V53" s="17"/>
      <c r="W53" s="17"/>
      <c r="X53" s="17"/>
      <c r="Y53" s="17"/>
      <c r="Z53" s="17"/>
      <c r="AA53" s="17">
        <v>0</v>
      </c>
      <c r="AB53" s="17"/>
      <c r="AC53" s="17"/>
      <c r="AD53" s="17"/>
      <c r="AE53" s="17">
        <v>0</v>
      </c>
      <c r="AF53" s="17"/>
      <c r="AG53" s="17">
        <f>+S53+U53</f>
        <v>0</v>
      </c>
      <c r="AH53" s="22"/>
      <c r="AI53" s="17"/>
      <c r="AJ53" s="17">
        <f>-U53</f>
        <v>48647</v>
      </c>
    </row>
    <row r="54" spans="1:36" ht="15.75">
      <c r="A54" s="3"/>
      <c r="B54" s="3"/>
      <c r="C54" s="64" t="s">
        <v>49</v>
      </c>
      <c r="D54" s="64"/>
      <c r="E54" s="101" t="s">
        <v>142</v>
      </c>
      <c r="F54" s="88"/>
      <c r="G54" s="67">
        <v>40000</v>
      </c>
      <c r="H54" s="88"/>
      <c r="I54" s="33">
        <v>43281</v>
      </c>
      <c r="J54" s="34"/>
      <c r="K54" s="34">
        <v>43645</v>
      </c>
      <c r="L54" s="17"/>
      <c r="M54" s="17"/>
      <c r="N54" s="17"/>
      <c r="O54" s="62"/>
      <c r="P54" s="17"/>
      <c r="Q54" s="17"/>
      <c r="R54" s="17"/>
      <c r="S54" s="17">
        <v>39000</v>
      </c>
      <c r="T54" s="17"/>
      <c r="U54" s="17">
        <v>-38250</v>
      </c>
      <c r="V54" s="17"/>
      <c r="W54" s="17"/>
      <c r="X54" s="17"/>
      <c r="Y54" s="17"/>
      <c r="Z54" s="17"/>
      <c r="AA54" s="17"/>
      <c r="AB54" s="17"/>
      <c r="AC54" s="17"/>
      <c r="AD54" s="17"/>
      <c r="AE54" s="17"/>
      <c r="AF54" s="17"/>
      <c r="AG54" s="17">
        <f>+S54+U54</f>
        <v>750</v>
      </c>
      <c r="AH54" s="22"/>
      <c r="AI54" s="17"/>
      <c r="AJ54" s="17">
        <f>-U54</f>
        <v>38250</v>
      </c>
    </row>
    <row r="55" spans="1:36" ht="15.75">
      <c r="A55" s="3"/>
      <c r="B55" s="3"/>
      <c r="C55" s="64" t="s">
        <v>49</v>
      </c>
      <c r="D55" s="64"/>
      <c r="E55" s="101" t="s">
        <v>149</v>
      </c>
      <c r="F55" s="88"/>
      <c r="G55" s="67">
        <v>40000</v>
      </c>
      <c r="H55" s="88"/>
      <c r="I55" s="93">
        <v>42916</v>
      </c>
      <c r="J55" s="82"/>
      <c r="K55" s="82">
        <v>43280</v>
      </c>
      <c r="L55" s="17"/>
      <c r="O55" s="62">
        <v>500</v>
      </c>
      <c r="AA55" s="17">
        <v>-500</v>
      </c>
      <c r="AH55" s="22"/>
    </row>
    <row r="56" spans="1:36" ht="15.75">
      <c r="A56" s="3"/>
      <c r="B56" s="3"/>
      <c r="C56" s="64" t="s">
        <v>61</v>
      </c>
      <c r="D56" s="64"/>
      <c r="E56" s="101" t="s">
        <v>143</v>
      </c>
      <c r="F56" s="88"/>
      <c r="G56" s="67">
        <v>21000</v>
      </c>
      <c r="H56" s="88"/>
      <c r="I56" s="33">
        <v>43281</v>
      </c>
      <c r="J56" s="34"/>
      <c r="K56" s="34">
        <v>43645</v>
      </c>
      <c r="L56" s="87"/>
      <c r="M56" s="18">
        <v>0</v>
      </c>
      <c r="N56" s="19"/>
      <c r="O56" s="65">
        <v>0</v>
      </c>
      <c r="P56" s="17"/>
      <c r="Q56" s="18">
        <v>0</v>
      </c>
      <c r="R56" s="17"/>
      <c r="S56" s="18">
        <v>15000</v>
      </c>
      <c r="T56" s="17"/>
      <c r="U56" s="18">
        <v>-15000</v>
      </c>
      <c r="V56" s="19"/>
      <c r="W56" s="19"/>
      <c r="X56" s="19"/>
      <c r="Y56" s="19"/>
      <c r="Z56" s="17"/>
      <c r="AA56" s="18"/>
      <c r="AB56" s="17"/>
      <c r="AC56" s="18"/>
      <c r="AD56" s="17"/>
      <c r="AE56" s="39"/>
      <c r="AF56" s="17"/>
      <c r="AG56" s="18"/>
      <c r="AH56" s="22"/>
      <c r="AI56" s="18"/>
      <c r="AJ56" s="18">
        <f>-U56</f>
        <v>15000</v>
      </c>
    </row>
    <row r="57" spans="1:36" ht="15.75">
      <c r="A57" s="3"/>
      <c r="B57" s="3"/>
      <c r="C57" s="3"/>
      <c r="D57" s="3"/>
      <c r="E57" s="3"/>
      <c r="F57" s="3"/>
      <c r="G57" s="20"/>
      <c r="H57" s="3"/>
      <c r="I57" s="33"/>
      <c r="J57" s="34"/>
      <c r="K57" s="34"/>
      <c r="L57" s="17"/>
      <c r="M57" s="19"/>
      <c r="N57" s="19"/>
      <c r="O57" s="66"/>
      <c r="P57" s="17"/>
      <c r="Q57" s="19"/>
      <c r="R57" s="17"/>
      <c r="S57" s="19"/>
      <c r="T57" s="17"/>
      <c r="U57" s="19"/>
      <c r="V57" s="19"/>
      <c r="W57" s="19"/>
      <c r="X57" s="19"/>
      <c r="Y57" s="19"/>
      <c r="Z57" s="17"/>
      <c r="AA57" s="19"/>
      <c r="AB57" s="17"/>
      <c r="AC57" s="17"/>
      <c r="AD57" s="17"/>
      <c r="AE57" s="41"/>
      <c r="AF57" s="17"/>
      <c r="AG57" s="19"/>
      <c r="AH57" s="22"/>
      <c r="AI57" s="19"/>
      <c r="AJ57" s="19"/>
    </row>
    <row r="58" spans="1:36" ht="15.75">
      <c r="A58" s="3"/>
      <c r="B58" s="15" t="s">
        <v>30</v>
      </c>
      <c r="C58" s="3"/>
      <c r="D58" s="3"/>
      <c r="E58" s="3"/>
      <c r="F58" s="3"/>
      <c r="G58" s="20"/>
      <c r="H58" s="3"/>
      <c r="I58" s="35"/>
      <c r="J58" s="35"/>
      <c r="K58" s="35"/>
      <c r="L58" s="19"/>
      <c r="M58" s="65">
        <f>SUM(M44:M57)</f>
        <v>130262</v>
      </c>
      <c r="N58" s="19"/>
      <c r="O58" s="65">
        <f>SUM(O44:O57)</f>
        <v>1086</v>
      </c>
      <c r="P58" s="17"/>
      <c r="Q58" s="18">
        <f>SUM(Q44:Q57)</f>
        <v>0</v>
      </c>
      <c r="R58" s="17"/>
      <c r="S58" s="18">
        <f>SUM(S44:S57)</f>
        <v>1875482</v>
      </c>
      <c r="T58" s="17"/>
      <c r="U58" s="18">
        <f>SUM(U44:U57)</f>
        <v>-1784337</v>
      </c>
      <c r="V58" s="19"/>
      <c r="W58" s="19"/>
      <c r="X58" s="19"/>
      <c r="Y58" s="19"/>
      <c r="Z58" s="17"/>
      <c r="AA58" s="18">
        <f>SUM(AA44:AA57)</f>
        <v>-1086</v>
      </c>
      <c r="AB58" s="66">
        <f>SUM(AB44:AB57)</f>
        <v>0</v>
      </c>
      <c r="AC58" s="18">
        <f>SUM(AC44:AC57)</f>
        <v>0</v>
      </c>
      <c r="AD58" s="17"/>
      <c r="AE58" s="18">
        <f>SUM(AE44:AE57)</f>
        <v>207686</v>
      </c>
      <c r="AF58" s="3"/>
      <c r="AG58" s="18">
        <f>SUM(AG44:AG57)</f>
        <v>13721</v>
      </c>
      <c r="AH58" s="22"/>
      <c r="AI58" s="18">
        <f>SUM(AI44:AI57)</f>
        <v>124977</v>
      </c>
      <c r="AJ58" s="18">
        <f>SUM(AJ44:AJ57)</f>
        <v>1784337</v>
      </c>
    </row>
    <row r="59" spans="1:36" ht="15.75">
      <c r="A59" s="3"/>
      <c r="C59" s="3"/>
      <c r="D59" s="3"/>
      <c r="E59" s="3"/>
      <c r="F59" s="3"/>
      <c r="G59" s="20"/>
      <c r="H59" s="3"/>
      <c r="I59" s="35"/>
      <c r="J59" s="35"/>
      <c r="K59" s="35"/>
      <c r="L59" s="19"/>
      <c r="M59" s="17"/>
      <c r="N59" s="19"/>
      <c r="O59" s="62"/>
      <c r="P59" s="17"/>
      <c r="Q59" s="32"/>
      <c r="R59" s="17"/>
      <c r="S59" s="17"/>
      <c r="T59" s="17"/>
      <c r="U59" s="52"/>
      <c r="V59" s="52"/>
      <c r="W59" s="52"/>
      <c r="X59" s="52"/>
      <c r="Y59" s="52"/>
      <c r="Z59" s="17"/>
      <c r="AA59" s="17"/>
      <c r="AB59" s="19"/>
      <c r="AC59" s="17"/>
      <c r="AD59" s="17"/>
      <c r="AE59" s="3"/>
      <c r="AF59" s="3"/>
      <c r="AG59" s="3"/>
      <c r="AH59" s="22"/>
      <c r="AI59" s="3"/>
      <c r="AJ59" s="3"/>
    </row>
    <row r="60" spans="1:36" ht="15.75">
      <c r="A60" s="3"/>
      <c r="B60" s="15" t="s">
        <v>35</v>
      </c>
      <c r="C60" s="3"/>
      <c r="D60" s="3"/>
      <c r="E60" s="3"/>
      <c r="F60" s="3"/>
      <c r="G60" s="20"/>
      <c r="H60" s="3"/>
      <c r="I60" s="35"/>
      <c r="J60" s="35"/>
      <c r="K60" s="35"/>
      <c r="L60" s="19"/>
      <c r="M60" s="17"/>
      <c r="N60" s="19"/>
      <c r="O60" s="62"/>
      <c r="P60" s="17"/>
      <c r="Q60" s="17"/>
      <c r="R60" s="17"/>
      <c r="S60" s="17"/>
      <c r="T60" s="17"/>
      <c r="U60" s="17"/>
      <c r="V60" s="17"/>
      <c r="W60" s="17"/>
      <c r="X60" s="17"/>
      <c r="Y60" s="17"/>
      <c r="Z60" s="17"/>
      <c r="AA60" s="17"/>
      <c r="AB60" s="19"/>
      <c r="AC60" s="17"/>
      <c r="AD60" s="17"/>
      <c r="AE60" s="17"/>
      <c r="AF60" s="3"/>
      <c r="AG60" s="3"/>
      <c r="AH60" s="22"/>
      <c r="AI60" s="3"/>
      <c r="AJ60" s="3"/>
    </row>
    <row r="61" spans="1:36" ht="15.75">
      <c r="A61" s="3"/>
      <c r="C61" s="3" t="s">
        <v>58</v>
      </c>
      <c r="D61" s="3"/>
      <c r="E61" s="102" t="s">
        <v>144</v>
      </c>
      <c r="G61" s="20">
        <v>205286</v>
      </c>
      <c r="H61" s="3"/>
      <c r="I61" s="33">
        <v>43281</v>
      </c>
      <c r="J61" s="34"/>
      <c r="K61" s="34">
        <v>43645</v>
      </c>
      <c r="L61" s="19"/>
      <c r="M61" s="47">
        <v>0</v>
      </c>
      <c r="N61" s="19"/>
      <c r="O61" s="105">
        <v>0</v>
      </c>
      <c r="P61" s="17"/>
      <c r="Q61" s="47">
        <v>0</v>
      </c>
      <c r="R61" s="17"/>
      <c r="S61" s="18">
        <v>205286</v>
      </c>
      <c r="T61" s="17"/>
      <c r="U61" s="18">
        <v>-205286</v>
      </c>
      <c r="V61" s="19"/>
      <c r="W61" s="19"/>
      <c r="X61" s="19"/>
      <c r="Y61" s="19"/>
      <c r="Z61" s="17"/>
      <c r="AA61" s="47">
        <v>0</v>
      </c>
      <c r="AB61" s="48">
        <v>0</v>
      </c>
      <c r="AC61" s="47">
        <v>0</v>
      </c>
      <c r="AD61" s="17"/>
      <c r="AE61" s="47">
        <v>0</v>
      </c>
      <c r="AF61" s="3"/>
      <c r="AG61" s="47">
        <v>0</v>
      </c>
      <c r="AH61" s="22"/>
      <c r="AI61" s="47">
        <v>0</v>
      </c>
      <c r="AJ61" s="47">
        <f>-U61</f>
        <v>205286</v>
      </c>
    </row>
    <row r="62" spans="1:36" ht="15.75">
      <c r="A62" s="3"/>
      <c r="C62" s="3"/>
      <c r="D62" s="3"/>
      <c r="E62" s="102"/>
      <c r="G62" s="20"/>
      <c r="H62" s="3"/>
      <c r="I62" s="93"/>
      <c r="J62" s="82"/>
      <c r="K62" s="82"/>
      <c r="L62" s="19"/>
      <c r="M62" s="48"/>
      <c r="N62" s="19"/>
      <c r="O62" s="117"/>
      <c r="P62" s="17"/>
      <c r="Q62" s="48"/>
      <c r="R62" s="17"/>
      <c r="S62" s="19"/>
      <c r="T62" s="17"/>
      <c r="U62" s="19"/>
      <c r="V62" s="19"/>
      <c r="W62" s="19"/>
      <c r="X62" s="19"/>
      <c r="Y62" s="19"/>
      <c r="Z62" s="17"/>
      <c r="AA62" s="48"/>
      <c r="AB62" s="48"/>
      <c r="AC62" s="48"/>
      <c r="AD62" s="17"/>
      <c r="AE62" s="48"/>
      <c r="AF62" s="3"/>
      <c r="AG62" s="48"/>
      <c r="AH62" s="22"/>
      <c r="AI62" s="48"/>
      <c r="AJ62" s="48"/>
    </row>
    <row r="63" spans="1:36" ht="15.75">
      <c r="A63" s="3"/>
      <c r="B63" s="15" t="s">
        <v>96</v>
      </c>
      <c r="C63" s="3"/>
      <c r="D63" s="3"/>
      <c r="E63" s="102"/>
      <c r="G63" s="20"/>
      <c r="H63" s="3"/>
      <c r="I63" s="93"/>
      <c r="J63" s="82"/>
      <c r="K63" s="82"/>
      <c r="L63" s="19"/>
      <c r="M63" s="48"/>
      <c r="N63" s="19"/>
      <c r="O63" s="117"/>
      <c r="P63" s="17"/>
      <c r="Q63" s="48"/>
      <c r="R63" s="17"/>
      <c r="S63" s="19"/>
      <c r="T63" s="17"/>
      <c r="U63" s="19"/>
      <c r="V63" s="19"/>
      <c r="W63" s="19"/>
      <c r="X63" s="19"/>
      <c r="Y63" s="19"/>
      <c r="Z63" s="17"/>
      <c r="AA63" s="48"/>
      <c r="AB63" s="48"/>
      <c r="AC63" s="48"/>
      <c r="AD63" s="17"/>
      <c r="AE63" s="48"/>
      <c r="AF63" s="3"/>
      <c r="AG63" s="48"/>
      <c r="AH63" s="22"/>
      <c r="AI63" s="48"/>
      <c r="AJ63" s="48"/>
    </row>
    <row r="64" spans="1:36" ht="15.75">
      <c r="A64" s="3"/>
      <c r="C64" s="3"/>
      <c r="D64" s="3"/>
      <c r="E64" s="102"/>
      <c r="G64" s="20"/>
      <c r="H64" s="3"/>
      <c r="I64" s="93"/>
      <c r="J64" s="82"/>
      <c r="K64" s="82"/>
      <c r="L64" s="19"/>
      <c r="M64" s="48"/>
      <c r="N64" s="19"/>
      <c r="O64" s="117"/>
      <c r="P64" s="17"/>
      <c r="Q64" s="48"/>
      <c r="R64" s="17"/>
      <c r="S64" s="19"/>
      <c r="T64" s="17"/>
      <c r="U64" s="19"/>
      <c r="V64" s="19"/>
      <c r="W64" s="19"/>
      <c r="X64" s="19"/>
      <c r="Y64" s="19"/>
      <c r="Z64" s="17"/>
      <c r="AA64" s="48"/>
      <c r="AB64" s="48"/>
      <c r="AC64" s="48"/>
      <c r="AD64" s="17"/>
      <c r="AE64" s="48"/>
      <c r="AF64" s="3"/>
      <c r="AG64" s="48"/>
      <c r="AH64" s="22"/>
      <c r="AI64" s="48"/>
      <c r="AJ64" s="48"/>
    </row>
    <row r="65" spans="1:37" ht="15.75">
      <c r="A65" s="64"/>
      <c r="D65" s="3"/>
      <c r="E65" s="3"/>
      <c r="F65" s="3"/>
      <c r="G65" s="20"/>
      <c r="H65" s="3"/>
      <c r="I65" s="35"/>
      <c r="J65" s="35"/>
      <c r="K65" s="35"/>
      <c r="L65" s="19"/>
      <c r="M65" s="17"/>
      <c r="N65" s="19"/>
      <c r="O65" s="62"/>
      <c r="P65" s="17"/>
      <c r="Q65" s="17"/>
      <c r="R65" s="17"/>
      <c r="S65" s="17"/>
      <c r="T65" s="17"/>
      <c r="U65" s="17"/>
      <c r="V65" s="17"/>
      <c r="W65" s="17"/>
      <c r="X65" s="17"/>
      <c r="Y65" s="17"/>
      <c r="Z65" s="17"/>
      <c r="AA65" s="17"/>
      <c r="AB65" s="19"/>
      <c r="AC65" s="17"/>
      <c r="AD65" s="17"/>
      <c r="AE65" s="3"/>
      <c r="AF65" s="3"/>
      <c r="AG65" s="3"/>
      <c r="AH65" s="22"/>
      <c r="AI65" s="3"/>
      <c r="AJ65" s="3"/>
    </row>
    <row r="66" spans="1:37" s="63" customFormat="1" ht="15.75" customHeight="1">
      <c r="B66" s="81" t="s">
        <v>32</v>
      </c>
      <c r="C66" s="3"/>
      <c r="D66" s="64"/>
      <c r="E66" s="64"/>
      <c r="F66" s="64"/>
      <c r="G66" s="62"/>
      <c r="H66" s="64"/>
      <c r="I66" s="82"/>
      <c r="J66" s="82"/>
      <c r="K66" s="82"/>
      <c r="L66" s="64"/>
      <c r="M66" s="64"/>
      <c r="N66" s="64"/>
      <c r="O66" s="64"/>
      <c r="P66" s="64"/>
      <c r="Q66" s="64"/>
      <c r="R66" s="64"/>
      <c r="S66" s="64"/>
      <c r="T66" s="64"/>
      <c r="U66" s="64"/>
      <c r="V66" s="64"/>
      <c r="W66" s="64"/>
      <c r="X66" s="64"/>
      <c r="Y66" s="64"/>
      <c r="Z66" s="64"/>
      <c r="AA66" s="64"/>
      <c r="AB66" s="83"/>
      <c r="AC66" s="64"/>
      <c r="AD66" s="64"/>
      <c r="AE66" s="66"/>
      <c r="AF66" s="66"/>
      <c r="AG66" s="66"/>
      <c r="AH66" s="84"/>
      <c r="AI66" s="66"/>
      <c r="AJ66" s="66"/>
    </row>
    <row r="67" spans="1:37" s="63" customFormat="1" ht="15.75">
      <c r="A67" s="81"/>
      <c r="C67" s="64" t="s">
        <v>20</v>
      </c>
      <c r="D67" s="64"/>
      <c r="E67" s="64"/>
      <c r="F67" s="64"/>
      <c r="G67" s="62"/>
      <c r="H67" s="64"/>
      <c r="L67" s="64"/>
      <c r="M67" s="64"/>
      <c r="N67" s="64"/>
      <c r="O67" s="64"/>
      <c r="P67" s="64"/>
      <c r="Q67" s="64"/>
      <c r="R67" s="64"/>
      <c r="S67" s="64"/>
      <c r="T67" s="64"/>
      <c r="U67" s="64"/>
      <c r="V67" s="64"/>
      <c r="W67" s="64"/>
      <c r="X67" s="64"/>
      <c r="Y67" s="64"/>
      <c r="Z67" s="64"/>
      <c r="AA67" s="64"/>
      <c r="AB67" s="83"/>
      <c r="AC67" s="64"/>
      <c r="AD67" s="64"/>
      <c r="AE67" s="66"/>
      <c r="AF67" s="66"/>
      <c r="AG67" s="66"/>
      <c r="AH67" s="84"/>
      <c r="AI67" s="66"/>
      <c r="AJ67" s="66"/>
    </row>
    <row r="68" spans="1:37" s="63" customFormat="1" ht="15.75">
      <c r="A68" s="64"/>
      <c r="C68" s="64" t="s">
        <v>21</v>
      </c>
      <c r="D68" s="64"/>
      <c r="E68" s="99" t="s">
        <v>145</v>
      </c>
      <c r="G68" s="67">
        <v>37173</v>
      </c>
      <c r="H68" s="64"/>
      <c r="I68" s="33">
        <v>43281</v>
      </c>
      <c r="J68" s="34"/>
      <c r="K68" s="34">
        <v>43645</v>
      </c>
      <c r="L68" s="64"/>
      <c r="M68" s="62"/>
      <c r="N68" s="62"/>
      <c r="O68" s="62"/>
      <c r="P68" s="62"/>
      <c r="Q68" s="64">
        <v>0</v>
      </c>
      <c r="R68" s="64"/>
      <c r="S68" s="62">
        <f>31153</f>
        <v>31153</v>
      </c>
      <c r="T68" s="62"/>
      <c r="U68" s="62">
        <f>-37173</f>
        <v>-37173</v>
      </c>
      <c r="V68" s="62"/>
      <c r="W68" s="62"/>
      <c r="X68" s="62"/>
      <c r="Y68" s="62"/>
      <c r="Z68" s="64"/>
      <c r="AA68" s="64"/>
      <c r="AB68" s="83"/>
      <c r="AC68" s="62">
        <f>+S68+U68</f>
        <v>-6020</v>
      </c>
      <c r="AD68" s="81"/>
      <c r="AF68" s="62"/>
      <c r="AG68" s="62">
        <f>SUM(M68:AB68)-AC68</f>
        <v>0</v>
      </c>
      <c r="AH68" s="84"/>
      <c r="AI68" s="62"/>
      <c r="AJ68" s="62">
        <f>-U68</f>
        <v>37173</v>
      </c>
    </row>
    <row r="69" spans="1:37" s="63" customFormat="1" ht="15.75">
      <c r="A69" s="64"/>
      <c r="C69" s="64" t="s">
        <v>21</v>
      </c>
      <c r="D69" s="64"/>
      <c r="E69" s="99" t="s">
        <v>111</v>
      </c>
      <c r="G69" s="67">
        <v>72526</v>
      </c>
      <c r="H69" s="64"/>
      <c r="I69" s="93">
        <v>42916</v>
      </c>
      <c r="J69" s="82"/>
      <c r="K69" s="82">
        <v>43280</v>
      </c>
      <c r="L69" s="66"/>
      <c r="M69" s="65">
        <v>-6021</v>
      </c>
      <c r="N69" s="66"/>
      <c r="O69" s="65"/>
      <c r="P69" s="62"/>
      <c r="Q69" s="85">
        <v>0</v>
      </c>
      <c r="R69" s="64"/>
      <c r="S69" s="65">
        <v>6021</v>
      </c>
      <c r="T69" s="62"/>
      <c r="U69" s="65"/>
      <c r="V69" s="66"/>
      <c r="W69" s="66"/>
      <c r="X69" s="66"/>
      <c r="Y69" s="66"/>
      <c r="Z69" s="66"/>
      <c r="AA69" s="85">
        <v>0</v>
      </c>
      <c r="AB69" s="66"/>
      <c r="AC69" s="65"/>
      <c r="AD69" s="86"/>
      <c r="AE69" s="65"/>
      <c r="AF69" s="83"/>
      <c r="AG69" s="65">
        <f>SUM(M69:AB69)-AE69</f>
        <v>0</v>
      </c>
      <c r="AH69" s="84"/>
      <c r="AI69" s="65"/>
      <c r="AJ69" s="65">
        <f>-U69</f>
        <v>0</v>
      </c>
    </row>
    <row r="70" spans="1:37" ht="15.75">
      <c r="A70" s="3"/>
      <c r="B70" s="3"/>
      <c r="C70" s="3"/>
      <c r="D70" s="3"/>
      <c r="E70" s="3"/>
      <c r="F70" s="3"/>
      <c r="G70" s="20"/>
      <c r="H70" s="3"/>
      <c r="I70" s="35"/>
      <c r="J70" s="35"/>
      <c r="K70" s="35"/>
      <c r="L70" s="19"/>
      <c r="M70" s="17"/>
      <c r="N70" s="19"/>
      <c r="O70" s="62"/>
      <c r="P70" s="17"/>
      <c r="Q70" s="3"/>
      <c r="R70" s="3"/>
      <c r="S70" s="17"/>
      <c r="T70" s="17"/>
      <c r="U70" s="19"/>
      <c r="V70" s="19"/>
      <c r="W70" s="19"/>
      <c r="X70" s="19"/>
      <c r="Y70" s="19"/>
      <c r="Z70" s="19"/>
      <c r="AA70" s="3"/>
      <c r="AB70" s="19"/>
      <c r="AC70" s="19"/>
      <c r="AD70" s="16"/>
      <c r="AE70" s="19"/>
      <c r="AF70" s="8"/>
      <c r="AG70" s="19"/>
      <c r="AH70" s="22"/>
      <c r="AI70" s="19"/>
      <c r="AJ70" s="19"/>
    </row>
    <row r="71" spans="1:37" ht="15.75" customHeight="1">
      <c r="A71" s="3"/>
      <c r="B71" s="15" t="s">
        <v>33</v>
      </c>
      <c r="C71" s="3"/>
      <c r="D71" s="3"/>
      <c r="E71" s="3"/>
      <c r="F71" s="3"/>
      <c r="G71" s="20"/>
      <c r="H71" s="3"/>
      <c r="I71" s="35"/>
      <c r="J71" s="35"/>
      <c r="K71" s="35"/>
      <c r="L71" s="19"/>
      <c r="M71" s="18">
        <f>SUM(M68:M70)</f>
        <v>-6021</v>
      </c>
      <c r="N71" s="19"/>
      <c r="O71" s="106">
        <f>SUM(O68:O70)</f>
        <v>0</v>
      </c>
      <c r="P71" s="17"/>
      <c r="Q71" s="46">
        <f>SUM(Q68:Q70)</f>
        <v>0</v>
      </c>
      <c r="R71" s="3"/>
      <c r="S71" s="18">
        <f>SUM(S68:S70)</f>
        <v>37174</v>
      </c>
      <c r="T71" s="17"/>
      <c r="U71" s="18">
        <f>SUM(U68:U70)</f>
        <v>-37173</v>
      </c>
      <c r="V71" s="19"/>
      <c r="W71" s="19"/>
      <c r="X71" s="19"/>
      <c r="Y71" s="19"/>
      <c r="Z71" s="19"/>
      <c r="AA71" s="46">
        <f>SUM(AA68:AA70)</f>
        <v>0</v>
      </c>
      <c r="AB71" s="49"/>
      <c r="AC71" s="46">
        <f>SUM(AC68:AC70)</f>
        <v>-6020</v>
      </c>
      <c r="AD71" s="16"/>
      <c r="AE71" s="46">
        <f>SUM(AE68:AE70)</f>
        <v>0</v>
      </c>
      <c r="AF71" s="8"/>
      <c r="AG71" s="46">
        <f>SUM(AG68:AG70)</f>
        <v>0</v>
      </c>
      <c r="AH71" s="22"/>
      <c r="AI71" s="46">
        <f>SUM(AI68:AI70)</f>
        <v>0</v>
      </c>
      <c r="AJ71" s="65">
        <f>SUM(AJ68:AJ70)</f>
        <v>37173</v>
      </c>
      <c r="AK71" s="92"/>
    </row>
    <row r="72" spans="1:37" ht="15.75">
      <c r="A72" s="3"/>
      <c r="B72" s="3"/>
      <c r="C72" s="3"/>
      <c r="D72" s="3"/>
      <c r="E72" s="3"/>
      <c r="F72" s="3"/>
      <c r="G72" s="20"/>
      <c r="H72" s="3"/>
      <c r="I72" s="35"/>
      <c r="J72" s="35"/>
      <c r="K72" s="35"/>
      <c r="L72" s="19"/>
      <c r="M72" s="17"/>
      <c r="N72" s="19"/>
      <c r="O72" s="62"/>
      <c r="P72" s="17"/>
      <c r="Q72" s="3"/>
      <c r="R72" s="3"/>
      <c r="S72" s="17"/>
      <c r="T72" s="17"/>
      <c r="U72" s="19"/>
      <c r="V72" s="19"/>
      <c r="W72" s="19"/>
      <c r="X72" s="19"/>
      <c r="Y72" s="19"/>
      <c r="Z72" s="19"/>
      <c r="AA72" s="3"/>
      <c r="AB72" s="8"/>
      <c r="AC72" s="3"/>
      <c r="AD72" s="16"/>
      <c r="AE72" s="19"/>
      <c r="AF72" s="8"/>
      <c r="AG72" s="19"/>
      <c r="AH72" s="22"/>
      <c r="AI72" s="19"/>
      <c r="AJ72" s="19"/>
      <c r="AK72" s="92"/>
    </row>
    <row r="73" spans="1:37" ht="16.5" thickBot="1">
      <c r="A73" s="3"/>
      <c r="B73" s="15" t="s">
        <v>16</v>
      </c>
      <c r="C73" s="3"/>
      <c r="D73" s="3"/>
      <c r="E73" s="3"/>
      <c r="F73" s="3"/>
      <c r="G73" s="17"/>
      <c r="H73" s="3"/>
      <c r="I73" s="34"/>
      <c r="J73" s="34"/>
      <c r="K73" s="34"/>
      <c r="L73" s="3"/>
      <c r="M73" s="50">
        <f>+M71+M61+M58+M41</f>
        <v>-566070</v>
      </c>
      <c r="N73" s="45"/>
      <c r="O73" s="107">
        <f>+O71+O61+O58+O41</f>
        <v>1086</v>
      </c>
      <c r="P73" s="3"/>
      <c r="Q73" s="50">
        <f>+Q71+Q61+Q58+Q41</f>
        <v>0</v>
      </c>
      <c r="R73" s="3"/>
      <c r="S73" s="50">
        <f>+S71+S61+S58+S41</f>
        <v>138899877</v>
      </c>
      <c r="T73" s="20"/>
      <c r="U73" s="50">
        <f>+U71+U61+U58+U41</f>
        <v>-140087624</v>
      </c>
      <c r="V73" s="51"/>
      <c r="W73" s="51"/>
      <c r="X73" s="51"/>
      <c r="Y73" s="51"/>
      <c r="Z73" s="21"/>
      <c r="AA73" s="50">
        <f>+AA71+AA61+AA58+AA41</f>
        <v>-1086</v>
      </c>
      <c r="AB73" s="51"/>
      <c r="AC73" s="50">
        <f>+AC71+AC61+AC58+AC41</f>
        <v>-1039228</v>
      </c>
      <c r="AD73" s="20"/>
      <c r="AE73" s="50">
        <f>+AE71+AE61+AE58+AE41</f>
        <v>207686</v>
      </c>
      <c r="AF73" s="67"/>
      <c r="AG73" s="50">
        <f>+AG71+AG61+AG58+AG41</f>
        <v>13721</v>
      </c>
      <c r="AH73" s="22"/>
      <c r="AI73" s="50">
        <f>+AI71+AI61+AI58+AI41</f>
        <v>-661019</v>
      </c>
      <c r="AJ73" s="50">
        <f>+AJ71+AJ61+AJ58+AJ41</f>
        <v>-13056124</v>
      </c>
      <c r="AK73" s="92"/>
    </row>
    <row r="74" spans="1:37" ht="16.5" thickTop="1">
      <c r="A74" s="7"/>
      <c r="B74" s="7"/>
      <c r="C74" s="71"/>
      <c r="D74" s="7"/>
      <c r="E74" s="7"/>
      <c r="F74" s="7"/>
      <c r="G74" s="17"/>
      <c r="H74" s="7"/>
      <c r="I74" s="36"/>
      <c r="J74" s="36"/>
      <c r="K74" s="36"/>
      <c r="L74" s="7"/>
      <c r="M74" s="69"/>
      <c r="N74" s="7"/>
      <c r="O74" s="109"/>
      <c r="P74" s="7"/>
      <c r="Q74" s="7"/>
      <c r="R74" s="7"/>
      <c r="S74" s="69"/>
      <c r="T74" s="7"/>
      <c r="U74" s="72"/>
      <c r="V74" s="72"/>
      <c r="W74" s="72"/>
      <c r="X74" s="72"/>
      <c r="Y74" s="72"/>
      <c r="Z74" s="7"/>
      <c r="AA74" s="7"/>
      <c r="AB74" s="44"/>
      <c r="AC74" s="7"/>
      <c r="AD74" s="7"/>
      <c r="AE74" s="69"/>
      <c r="AF74" s="7"/>
      <c r="AH74" s="41"/>
      <c r="AK74" s="92"/>
    </row>
    <row r="75" spans="1:37" ht="24" customHeight="1">
      <c r="A75" s="7"/>
      <c r="B75" s="7"/>
      <c r="C75" s="15" t="s">
        <v>100</v>
      </c>
      <c r="D75" s="109"/>
      <c r="E75" s="109"/>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ht="15.75">
      <c r="A76" s="7"/>
      <c r="B76" s="7"/>
      <c r="C76" s="116" t="s">
        <v>106</v>
      </c>
      <c r="D76" s="64"/>
      <c r="E76" s="64" t="s">
        <v>130</v>
      </c>
      <c r="F76" s="109"/>
      <c r="G76" s="62">
        <v>80099072</v>
      </c>
      <c r="H76" s="109"/>
      <c r="I76" s="33">
        <v>43281</v>
      </c>
      <c r="J76" s="34"/>
      <c r="K76" s="34">
        <v>43645</v>
      </c>
      <c r="L76" s="109"/>
      <c r="M76" s="109"/>
      <c r="N76" s="136"/>
      <c r="O76" s="108"/>
      <c r="P76" s="109"/>
      <c r="Q76" s="137"/>
      <c r="R76" s="109"/>
      <c r="S76" s="139">
        <v>80099072</v>
      </c>
      <c r="T76" s="109"/>
      <c r="U76" s="62">
        <v>-80099072</v>
      </c>
      <c r="V76" s="109"/>
      <c r="W76" s="109"/>
      <c r="X76" s="7"/>
      <c r="Y76" s="7"/>
      <c r="Z76" s="7"/>
      <c r="AA76" s="7"/>
      <c r="AB76" s="44"/>
      <c r="AC76" s="7"/>
      <c r="AD76" s="7"/>
      <c r="AE76" s="7"/>
      <c r="AF76" s="7"/>
      <c r="AG76" s="68"/>
      <c r="AH76" s="70"/>
      <c r="AI76" s="68"/>
      <c r="AJ76" s="68"/>
      <c r="AK76" s="92"/>
    </row>
    <row r="77" spans="1:37" ht="15.75">
      <c r="A77" s="7"/>
      <c r="B77" s="7"/>
      <c r="C77" s="111" t="s">
        <v>105</v>
      </c>
      <c r="D77" s="111"/>
      <c r="E77" s="116" t="s">
        <v>131</v>
      </c>
      <c r="F77" s="109"/>
      <c r="G77" s="62">
        <v>25101801</v>
      </c>
      <c r="H77" s="109"/>
      <c r="I77" s="33">
        <v>43281</v>
      </c>
      <c r="J77" s="34"/>
      <c r="K77" s="34">
        <v>43645</v>
      </c>
      <c r="L77" s="109"/>
      <c r="M77" s="109"/>
      <c r="N77" s="136"/>
      <c r="O77" s="108"/>
      <c r="P77" s="109"/>
      <c r="Q77" s="137"/>
      <c r="R77" s="109"/>
      <c r="S77" s="139">
        <v>25101801</v>
      </c>
      <c r="T77" s="109"/>
      <c r="U77" s="62">
        <v>-25101801</v>
      </c>
      <c r="V77" s="109"/>
      <c r="W77" s="109"/>
      <c r="X77" s="7"/>
      <c r="Y77" s="7"/>
      <c r="Z77" s="7"/>
      <c r="AA77" s="7"/>
      <c r="AB77" s="44"/>
      <c r="AC77" s="7"/>
      <c r="AD77" s="7"/>
      <c r="AE77" s="7"/>
      <c r="AF77" s="7"/>
      <c r="AG77" s="68"/>
      <c r="AH77" s="70"/>
      <c r="AI77" s="68"/>
      <c r="AJ77" s="68"/>
      <c r="AK77" s="92"/>
    </row>
    <row r="78" spans="1:37" ht="15.75">
      <c r="A78" s="7"/>
      <c r="B78" s="7"/>
      <c r="C78" s="111" t="s">
        <v>104</v>
      </c>
      <c r="D78" s="140"/>
      <c r="E78" s="116" t="s">
        <v>132</v>
      </c>
      <c r="F78" s="109"/>
      <c r="G78" s="62">
        <v>52809</v>
      </c>
      <c r="H78" s="109"/>
      <c r="I78" s="33">
        <v>43281</v>
      </c>
      <c r="J78" s="34"/>
      <c r="K78" s="34">
        <v>43645</v>
      </c>
      <c r="L78" s="109"/>
      <c r="M78" s="144"/>
      <c r="N78" s="144"/>
      <c r="O78" s="145"/>
      <c r="P78" s="144"/>
      <c r="Q78" s="146"/>
      <c r="R78" s="144"/>
      <c r="S78" s="138">
        <v>52809</v>
      </c>
      <c r="T78" s="144"/>
      <c r="U78" s="65">
        <v>-52809</v>
      </c>
      <c r="V78" s="144"/>
      <c r="W78" s="144"/>
      <c r="X78" s="147"/>
      <c r="Y78" s="147"/>
      <c r="Z78" s="147"/>
      <c r="AA78" s="147"/>
      <c r="AB78" s="147"/>
      <c r="AC78" s="147"/>
      <c r="AD78" s="147"/>
      <c r="AE78" s="147"/>
      <c r="AF78" s="147"/>
      <c r="AG78" s="148"/>
      <c r="AH78" s="148"/>
      <c r="AI78" s="148"/>
      <c r="AJ78" s="148"/>
      <c r="AK78" s="92"/>
    </row>
    <row r="79" spans="1:37" ht="24" customHeight="1">
      <c r="A79" s="7"/>
      <c r="B79" s="7"/>
      <c r="C79" s="109"/>
      <c r="D79" s="109"/>
      <c r="E79" s="109"/>
      <c r="F79" s="109"/>
      <c r="G79" s="62"/>
      <c r="H79" s="109"/>
      <c r="I79" s="135"/>
      <c r="J79" s="135"/>
      <c r="K79" s="135"/>
      <c r="L79" s="109"/>
      <c r="M79" s="109"/>
      <c r="N79" s="136"/>
      <c r="O79" s="108"/>
      <c r="P79" s="109"/>
      <c r="Q79" s="137"/>
      <c r="R79" s="109"/>
      <c r="S79" s="63"/>
      <c r="T79" s="109"/>
      <c r="U79" s="139"/>
      <c r="V79" s="109"/>
      <c r="W79" s="109"/>
      <c r="X79" s="7"/>
      <c r="Y79" s="7"/>
      <c r="Z79" s="7"/>
      <c r="AA79" s="7"/>
      <c r="AB79" s="44"/>
      <c r="AC79" s="7"/>
      <c r="AD79" s="7"/>
      <c r="AE79" s="7"/>
      <c r="AF79" s="7"/>
      <c r="AG79" s="68"/>
      <c r="AH79" s="70"/>
      <c r="AI79" s="68"/>
      <c r="AJ79" s="68"/>
      <c r="AK79" s="92"/>
    </row>
    <row r="80" spans="1:37" ht="16.899999999999999" customHeight="1">
      <c r="A80" s="7"/>
      <c r="B80" s="7"/>
      <c r="C80" s="141"/>
      <c r="D80" s="109"/>
      <c r="E80" s="109"/>
      <c r="F80" s="109"/>
      <c r="G80" s="62"/>
      <c r="H80" s="109"/>
      <c r="I80" s="135"/>
      <c r="J80" s="135"/>
      <c r="K80" s="135"/>
      <c r="L80" s="109"/>
      <c r="M80" s="142"/>
      <c r="N80" s="109"/>
      <c r="O80" s="109"/>
      <c r="P80" s="109"/>
      <c r="Q80" s="109"/>
      <c r="R80" s="109"/>
      <c r="S80" s="63"/>
      <c r="T80" s="109"/>
      <c r="U80" s="142"/>
      <c r="V80" s="143"/>
      <c r="W80" s="143"/>
      <c r="X80" s="72"/>
      <c r="Y80" s="72"/>
      <c r="Z80" s="7"/>
      <c r="AA80" s="7"/>
      <c r="AB80" s="44"/>
      <c r="AC80" s="7"/>
      <c r="AD80" s="7"/>
      <c r="AE80" s="69"/>
      <c r="AF80" s="7"/>
      <c r="AH80" s="41"/>
      <c r="AK80" s="92"/>
    </row>
    <row r="81" spans="1:37" ht="16.5" thickBot="1">
      <c r="A81" s="7"/>
      <c r="B81" s="7"/>
      <c r="C81" s="15" t="s">
        <v>112</v>
      </c>
      <c r="D81" s="109"/>
      <c r="E81" s="109"/>
      <c r="F81" s="109"/>
      <c r="G81" s="62"/>
      <c r="H81" s="109"/>
      <c r="I81" s="135"/>
      <c r="J81" s="135"/>
      <c r="K81" s="135"/>
      <c r="L81" s="109"/>
      <c r="M81" s="142"/>
      <c r="N81" s="109"/>
      <c r="O81" s="109"/>
      <c r="P81" s="109"/>
      <c r="Q81" s="109"/>
      <c r="R81" s="109"/>
      <c r="S81" s="50">
        <f>S73-S76-S77-S78</f>
        <v>33646195</v>
      </c>
      <c r="T81" s="109"/>
      <c r="U81" s="50">
        <f>U73-U76-U77-U78</f>
        <v>-34833942</v>
      </c>
      <c r="V81" s="143"/>
      <c r="W81" s="143"/>
      <c r="X81" s="72"/>
      <c r="Y81" s="72"/>
      <c r="Z81" s="7"/>
      <c r="AA81" s="7"/>
      <c r="AB81" s="44"/>
      <c r="AC81" s="7"/>
      <c r="AD81" s="7"/>
      <c r="AE81" s="69"/>
      <c r="AF81" s="7"/>
      <c r="AH81" s="41"/>
      <c r="AK81" s="92"/>
    </row>
    <row r="82" spans="1:37" ht="16.5" thickTop="1">
      <c r="A82" s="7"/>
      <c r="B82" s="7"/>
      <c r="C82" s="141"/>
      <c r="D82" s="109"/>
      <c r="E82" s="109"/>
      <c r="F82" s="109"/>
      <c r="G82" s="62"/>
      <c r="H82" s="109"/>
      <c r="I82" s="135"/>
      <c r="J82" s="135"/>
      <c r="K82" s="135"/>
      <c r="L82" s="109"/>
      <c r="M82" s="142"/>
      <c r="N82" s="109"/>
      <c r="O82" s="109"/>
      <c r="P82" s="109"/>
      <c r="Q82" s="109"/>
      <c r="R82" s="109"/>
      <c r="S82" s="142"/>
      <c r="T82" s="109"/>
      <c r="U82" s="143"/>
      <c r="V82" s="143"/>
      <c r="W82" s="143"/>
      <c r="X82" s="72"/>
      <c r="Y82" s="72"/>
      <c r="Z82" s="7"/>
      <c r="AA82" s="7"/>
      <c r="AB82" s="44"/>
      <c r="AC82" s="7"/>
      <c r="AD82" s="7"/>
      <c r="AE82" s="69"/>
      <c r="AF82" s="7"/>
      <c r="AH82" s="41"/>
      <c r="AK82" s="92"/>
    </row>
    <row r="83" spans="1:37" ht="15.75">
      <c r="A83" s="15" t="s">
        <v>98</v>
      </c>
      <c r="B83" s="7"/>
      <c r="C83" s="71"/>
      <c r="D83" s="7"/>
      <c r="E83" s="7"/>
      <c r="F83" s="7"/>
      <c r="G83" s="17"/>
      <c r="H83" s="7"/>
      <c r="I83" s="36"/>
      <c r="J83" s="36"/>
      <c r="K83" s="36"/>
      <c r="L83" s="7"/>
      <c r="M83" s="7"/>
      <c r="N83" s="7"/>
      <c r="O83" s="109"/>
      <c r="P83" s="7"/>
      <c r="Q83" s="7"/>
      <c r="R83" s="7"/>
      <c r="S83" s="7"/>
      <c r="T83" s="7"/>
      <c r="U83" s="7"/>
      <c r="V83" s="7"/>
      <c r="W83" s="7"/>
      <c r="X83" s="7"/>
      <c r="Y83" s="7"/>
      <c r="Z83" s="7"/>
      <c r="AA83" s="7"/>
      <c r="AB83" s="7"/>
      <c r="AC83" s="7"/>
      <c r="AD83" s="7"/>
      <c r="AE83" s="69"/>
      <c r="AF83" s="7"/>
      <c r="AG83" s="7"/>
      <c r="AH83" s="7"/>
      <c r="AI83" s="7"/>
      <c r="AJ83" s="7"/>
      <c r="AK83" s="89"/>
    </row>
    <row r="84" spans="1:37" ht="15.75">
      <c r="A84" s="7"/>
      <c r="B84" s="7"/>
      <c r="D84" s="7"/>
      <c r="E84" s="7"/>
      <c r="F84" s="7"/>
      <c r="G84" s="17"/>
      <c r="H84" s="7"/>
      <c r="I84" s="36"/>
      <c r="J84" s="36"/>
      <c r="K84" s="36"/>
      <c r="L84" s="7"/>
      <c r="M84" s="7"/>
      <c r="N84" s="7"/>
      <c r="O84" s="109"/>
      <c r="P84" s="7"/>
      <c r="Q84" s="7" t="s">
        <v>101</v>
      </c>
      <c r="R84" s="7"/>
      <c r="S84" s="72"/>
      <c r="T84" s="7"/>
      <c r="U84" s="7"/>
      <c r="V84" s="7"/>
      <c r="W84" s="7"/>
      <c r="X84" s="7"/>
      <c r="Y84" s="7"/>
      <c r="Z84" s="7"/>
      <c r="AA84" s="7"/>
      <c r="AB84" s="7"/>
      <c r="AC84" s="7"/>
      <c r="AD84" s="7"/>
      <c r="AE84" s="7"/>
      <c r="AF84" s="7"/>
      <c r="AG84" s="7"/>
      <c r="AH84" s="7"/>
      <c r="AI84" s="7"/>
      <c r="AJ84" s="7"/>
    </row>
    <row r="85" spans="1:37" ht="15.75">
      <c r="A85" s="7"/>
      <c r="B85" s="7"/>
      <c r="D85" s="7"/>
      <c r="E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7" ht="15.75">
      <c r="A86" s="7"/>
      <c r="B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7" ht="15.75">
      <c r="A87" s="7"/>
      <c r="B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7" ht="15.75">
      <c r="A88" s="7"/>
      <c r="B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7" ht="15.75">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7" ht="15.75">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7" ht="15.75">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7" ht="15.75">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7" ht="15.75">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7" ht="15.75">
      <c r="A94" s="7"/>
      <c r="B94" s="7"/>
      <c r="C94" s="7"/>
      <c r="D94" s="7"/>
      <c r="E94" s="7"/>
      <c r="F94" s="7"/>
      <c r="G94" s="17"/>
      <c r="H94" s="7"/>
      <c r="I94" s="36"/>
      <c r="J94" s="36"/>
      <c r="K94" s="36"/>
      <c r="L94" s="7"/>
      <c r="M94" s="7"/>
      <c r="N94" s="7"/>
      <c r="O94" s="109"/>
      <c r="P94" s="7"/>
      <c r="Q94" s="7"/>
      <c r="R94" s="7"/>
      <c r="S94" s="7"/>
      <c r="T94" s="7"/>
      <c r="U94" s="7"/>
      <c r="V94" s="7"/>
      <c r="W94" s="7"/>
      <c r="X94" s="7"/>
      <c r="Y94" s="7"/>
      <c r="Z94" s="7"/>
      <c r="AA94" s="7"/>
      <c r="AB94" s="7"/>
      <c r="AC94" s="7"/>
      <c r="AD94" s="7"/>
      <c r="AE94" s="7"/>
      <c r="AF94" s="7"/>
      <c r="AG94" s="7"/>
      <c r="AH94" s="7"/>
      <c r="AI94" s="7"/>
      <c r="AJ94" s="7"/>
    </row>
    <row r="95" spans="1:37" ht="15.75">
      <c r="A95" s="7"/>
      <c r="B95" s="7"/>
      <c r="C95" s="7"/>
      <c r="D95" s="7"/>
      <c r="E95" s="7"/>
      <c r="F95" s="7"/>
      <c r="G95" s="17"/>
      <c r="H95" s="7"/>
      <c r="I95" s="36"/>
      <c r="J95" s="36"/>
      <c r="K95" s="36"/>
      <c r="L95" s="7"/>
      <c r="M95" s="7"/>
      <c r="N95" s="7"/>
      <c r="O95" s="109"/>
      <c r="P95" s="7"/>
      <c r="Q95" s="7"/>
      <c r="R95" s="7"/>
      <c r="S95" s="7"/>
      <c r="T95" s="7"/>
      <c r="U95" s="7"/>
      <c r="V95" s="7"/>
      <c r="W95" s="7"/>
      <c r="X95" s="7"/>
      <c r="Y95" s="7"/>
      <c r="Z95" s="7"/>
      <c r="AA95" s="7"/>
      <c r="AB95" s="7"/>
      <c r="AC95" s="7"/>
      <c r="AD95" s="7"/>
      <c r="AE95" s="7"/>
      <c r="AF95" s="7"/>
      <c r="AG95" s="7"/>
      <c r="AH95" s="7"/>
      <c r="AI95" s="7"/>
      <c r="AJ95" s="7"/>
    </row>
    <row r="96" spans="1:37" ht="15.75">
      <c r="A96" s="7"/>
      <c r="B96" s="7"/>
      <c r="C96" s="7"/>
      <c r="D96" s="7"/>
      <c r="E96" s="7"/>
      <c r="F96" s="7"/>
      <c r="G96" s="17"/>
      <c r="H96" s="7"/>
      <c r="I96" s="36"/>
      <c r="J96" s="36"/>
      <c r="K96" s="36"/>
      <c r="L96" s="7"/>
      <c r="M96" s="7"/>
      <c r="N96" s="7"/>
      <c r="O96" s="109"/>
      <c r="P96" s="7"/>
      <c r="Q96" s="7"/>
      <c r="R96" s="7"/>
      <c r="S96" s="7"/>
      <c r="T96" s="7"/>
      <c r="U96" s="7"/>
      <c r="V96" s="7"/>
      <c r="W96" s="7"/>
      <c r="X96" s="7"/>
      <c r="Y96" s="7"/>
      <c r="Z96" s="7"/>
      <c r="AA96" s="7"/>
      <c r="AB96" s="7"/>
      <c r="AC96" s="7"/>
      <c r="AD96" s="7"/>
      <c r="AE96" s="7"/>
      <c r="AF96" s="7"/>
      <c r="AG96" s="7"/>
      <c r="AH96" s="7"/>
      <c r="AI96" s="7"/>
      <c r="AJ96" s="7"/>
    </row>
    <row r="97" spans="1:36" ht="15.75">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ht="15.75">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ht="15.75">
      <c r="A99" s="7"/>
      <c r="B99" s="7"/>
      <c r="C99" s="7"/>
      <c r="D99" s="7"/>
      <c r="E99" s="7"/>
      <c r="F99" s="7"/>
      <c r="G99" s="17"/>
      <c r="H99" s="7"/>
      <c r="I99" s="36"/>
      <c r="J99" s="36"/>
      <c r="K99" s="36"/>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ht="15.75">
      <c r="A100" s="7"/>
      <c r="B100" s="7"/>
      <c r="C100" s="7"/>
      <c r="D100" s="7"/>
      <c r="E100" s="7"/>
      <c r="F100" s="7"/>
      <c r="G100" s="17"/>
      <c r="H100" s="7"/>
      <c r="I100" s="36"/>
      <c r="J100" s="36"/>
      <c r="K100" s="36"/>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ht="15.75">
      <c r="A101" s="7"/>
      <c r="B101" s="7"/>
      <c r="C101" s="7"/>
      <c r="D101" s="7"/>
      <c r="E101" s="7"/>
      <c r="F101" s="7"/>
      <c r="G101" s="17"/>
      <c r="H101" s="7"/>
      <c r="I101" s="36"/>
      <c r="J101" s="36"/>
      <c r="K101" s="36"/>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ht="15.75">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ht="15.75">
      <c r="A103" s="7"/>
      <c r="B103" s="7"/>
      <c r="C103" s="7"/>
      <c r="D103" s="7"/>
      <c r="E103" s="7"/>
      <c r="F103" s="7"/>
      <c r="G103" s="1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ht="15.75">
      <c r="A104" s="7"/>
      <c r="B104" s="7"/>
      <c r="C104" s="7"/>
      <c r="D104" s="7"/>
      <c r="E104" s="7"/>
      <c r="F104" s="7"/>
      <c r="G104" s="1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5.75">
      <c r="A105" s="7"/>
      <c r="B105" s="7"/>
      <c r="C105" s="7"/>
      <c r="D105" s="7"/>
      <c r="E105" s="7"/>
      <c r="F105" s="7"/>
      <c r="G105" s="1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5.75">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5.75">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5.75">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5.75">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5.75">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5.75">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5.75">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5.75">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5.75">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5.75">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5.75">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5.75">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5.75">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5.75">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5.75">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5.75">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5.75">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5.75">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5.75">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5.75">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5.75">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5.75">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ht="15.75">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ht="15.75">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ht="15.75">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ht="15.75">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ht="15.75">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ht="15.75">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ht="15.75">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ht="15.75">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ht="15.75">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ht="15.75">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ht="15.75">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ht="15.75">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ht="15.75">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ht="15.75">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75">
      <c r="A142" s="7"/>
      <c r="B142" s="7"/>
      <c r="C142" s="7"/>
      <c r="D142" s="7"/>
      <c r="E142" s="7"/>
      <c r="F142" s="7"/>
      <c r="G142" s="3"/>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row>
    <row r="143" spans="1:36" ht="15.75">
      <c r="A143" s="7"/>
      <c r="B143" s="7"/>
      <c r="C143" s="7"/>
      <c r="D143" s="7"/>
      <c r="E143" s="7"/>
      <c r="F143" s="7"/>
      <c r="G143" s="3"/>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row>
    <row r="144" spans="1:36" ht="15.75">
      <c r="A144" s="7"/>
      <c r="B144" s="7"/>
      <c r="C144" s="7"/>
      <c r="D144" s="7"/>
      <c r="E144" s="7"/>
      <c r="F144" s="7"/>
      <c r="G144" s="3"/>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row>
    <row r="145" spans="3:7" ht="15.75">
      <c r="C145" s="7"/>
      <c r="D145" s="7"/>
      <c r="E145" s="7"/>
      <c r="G145" s="6"/>
    </row>
    <row r="146" spans="3:7" ht="15.75">
      <c r="C146" s="7"/>
      <c r="D146" s="7"/>
      <c r="E146" s="7"/>
      <c r="G146" s="6"/>
    </row>
    <row r="147" spans="3:7" ht="15.75">
      <c r="C147" s="7"/>
      <c r="D147" s="7"/>
      <c r="E147" s="7"/>
      <c r="G147" s="6"/>
    </row>
    <row r="148" spans="3:7" ht="15.75">
      <c r="G148" s="6"/>
    </row>
    <row r="149" spans="3:7" ht="15.75">
      <c r="G149" s="6"/>
    </row>
    <row r="150" spans="3:7" ht="15.75">
      <c r="G150" s="6"/>
    </row>
    <row r="151" spans="3:7" ht="15.75">
      <c r="G151" s="6"/>
    </row>
    <row r="152" spans="3:7" ht="15.75">
      <c r="G152" s="6"/>
    </row>
    <row r="153" spans="3:7" ht="15.75">
      <c r="G153" s="6"/>
    </row>
    <row r="154" spans="3:7" ht="15.75">
      <c r="G154" s="6"/>
    </row>
    <row r="155" spans="3:7" ht="15.75">
      <c r="G155" s="6"/>
    </row>
    <row r="156" spans="3:7" ht="15.75">
      <c r="G156" s="6"/>
    </row>
    <row r="157" spans="3:7" ht="15.75">
      <c r="G157" s="6"/>
    </row>
    <row r="158" spans="3:7" ht="15.75">
      <c r="G158" s="6"/>
    </row>
    <row r="159" spans="3:7" ht="15.75">
      <c r="G159" s="6"/>
    </row>
    <row r="160" spans="3:7" ht="15.75">
      <c r="G160" s="6"/>
    </row>
    <row r="161" spans="7:7" ht="15.75">
      <c r="G161" s="6"/>
    </row>
    <row r="162" spans="7:7" ht="15.75">
      <c r="G162" s="6"/>
    </row>
    <row r="163" spans="7:7" ht="15.75">
      <c r="G163" s="6"/>
    </row>
    <row r="164" spans="7:7" ht="15.75">
      <c r="G164" s="6"/>
    </row>
    <row r="165" spans="7:7" ht="15.75">
      <c r="G165" s="6"/>
    </row>
    <row r="166" spans="7:7" ht="15.75">
      <c r="G166" s="6"/>
    </row>
    <row r="167" spans="7:7" ht="15.75">
      <c r="G167" s="6"/>
    </row>
    <row r="168" spans="7:7" ht="15.75">
      <c r="G168" s="6"/>
    </row>
    <row r="169" spans="7:7" ht="15.75">
      <c r="G169" s="6"/>
    </row>
    <row r="170" spans="7:7" ht="15.75">
      <c r="G170" s="6"/>
    </row>
    <row r="171" spans="7:7" ht="15.75">
      <c r="G171" s="6"/>
    </row>
    <row r="172" spans="7:7" ht="15.75">
      <c r="G172" s="6"/>
    </row>
    <row r="173" spans="7:7" ht="15.75">
      <c r="G173" s="6"/>
    </row>
    <row r="174" spans="7:7" ht="15.75">
      <c r="G174" s="6"/>
    </row>
    <row r="175" spans="7:7" ht="15.75">
      <c r="G175" s="6"/>
    </row>
    <row r="176" spans="7:7" ht="15.75">
      <c r="G176" s="6"/>
    </row>
    <row r="177" spans="7:7" ht="15.75">
      <c r="G177" s="6"/>
    </row>
    <row r="178" spans="7:7" ht="15.75">
      <c r="G178" s="6"/>
    </row>
    <row r="179" spans="7:7" ht="15.75">
      <c r="G179" s="6"/>
    </row>
    <row r="180" spans="7:7" ht="15.75">
      <c r="G180" s="6"/>
    </row>
    <row r="181" spans="7:7" ht="15.75">
      <c r="G181" s="6"/>
    </row>
    <row r="182" spans="7:7" ht="15.75">
      <c r="G182" s="6"/>
    </row>
    <row r="183" spans="7:7" ht="15.75">
      <c r="G183" s="6"/>
    </row>
    <row r="184" spans="7:7" ht="15.75">
      <c r="G184" s="6"/>
    </row>
    <row r="185" spans="7:7" ht="15.75">
      <c r="G185" s="6"/>
    </row>
    <row r="186" spans="7:7" ht="15.75">
      <c r="G186" s="6"/>
    </row>
    <row r="187" spans="7:7" ht="15.75">
      <c r="G187" s="6"/>
    </row>
    <row r="188" spans="7:7" ht="15.75">
      <c r="G188" s="6"/>
    </row>
    <row r="189" spans="7:7" ht="15.75">
      <c r="G189" s="6"/>
    </row>
    <row r="190" spans="7:7" ht="15.75">
      <c r="G190" s="6"/>
    </row>
    <row r="191" spans="7:7" ht="15.75">
      <c r="G191" s="6"/>
    </row>
    <row r="192" spans="7:7" ht="15.75">
      <c r="G192" s="6"/>
    </row>
    <row r="193" spans="7:7" ht="15.75">
      <c r="G193" s="6"/>
    </row>
    <row r="194" spans="7:7" ht="15.75">
      <c r="G194" s="6"/>
    </row>
    <row r="195" spans="7:7" ht="15.75">
      <c r="G195" s="6"/>
    </row>
    <row r="196" spans="7:7" ht="15.75">
      <c r="G196" s="6"/>
    </row>
    <row r="197" spans="7:7" ht="15.75">
      <c r="G197" s="6"/>
    </row>
    <row r="198" spans="7:7" ht="15.75">
      <c r="G198" s="6"/>
    </row>
  </sheetData>
  <mergeCells count="4">
    <mergeCell ref="AI6:AJ6"/>
    <mergeCell ref="AC6:AG6"/>
    <mergeCell ref="M6:O6"/>
    <mergeCell ref="A44:A46"/>
  </mergeCells>
  <phoneticPr fontId="0" type="noConversion"/>
  <printOptions horizontalCentered="1" verticalCentered="1"/>
  <pageMargins left="0" right="0" top="0.5" bottom="0.5" header="0.5" footer="0.25"/>
  <pageSetup paperSize="5" scale="26" pageOrder="overThenDown" orientation="landscape" horizontalDpi="4294967292" r:id="rId1"/>
  <headerFooter alignWithMargins="0">
    <oddFooter>&amp;C&amp;"Times New Roman,Regular"&amp;12The accompanying Notes to Schedules of Expenditures of Awards and Financial Assistance are an integral part of this schedule.&amp;R&amp;"Times New Roman,Regular"&amp;11Updated 6/30/2023</oddFooter>
  </headerFooter>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8050F3-7B49-4928-A82D-372A1BDD7E57}">
  <ds:schemaRefs>
    <ds:schemaRef ds:uri="http://schemas.microsoft.com/sharepoint/v3/contenttype/forms"/>
  </ds:schemaRefs>
</ds:datastoreItem>
</file>

<file path=customXml/itemProps2.xml><?xml version="1.0" encoding="utf-8"?>
<ds:datastoreItem xmlns:ds="http://schemas.openxmlformats.org/officeDocument/2006/customXml" ds:itemID="{0EC89E22-E07E-4D85-B694-47EB8F37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D937C5-777F-468D-8A29-049C9479395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2023-04-06T19:14:21Z</cp:lastPrinted>
  <dcterms:created xsi:type="dcterms:W3CDTF">1998-07-21T15:57:05Z</dcterms:created>
  <dcterms:modified xsi:type="dcterms:W3CDTF">2023-05-04T12:42:23Z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