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DB157BCA-9ED0-4893-8982-A8927DE70A75}" xr6:coauthVersionLast="47" xr6:coauthVersionMax="47" xr10:uidLastSave="{00000000-0000-0000-0000-000000000000}"/>
  <bookViews>
    <workbookView xWindow="11625" yWindow="2460" windowWidth="16755" windowHeight="11385" xr2:uid="{97EA87C1-A521-482D-AC96-1F9CAA40B8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L33" i="1"/>
  <c r="L32" i="1"/>
  <c r="N71" i="1"/>
  <c r="L69" i="1"/>
  <c r="L71" i="1" s="1"/>
  <c r="N55" i="1"/>
  <c r="P53" i="1"/>
  <c r="L52" i="1"/>
  <c r="P52" i="1" s="1"/>
  <c r="L51" i="1"/>
  <c r="L55" i="1" s="1"/>
  <c r="P50" i="1"/>
  <c r="P49" i="1"/>
  <c r="P48" i="1"/>
  <c r="P47" i="1"/>
  <c r="N41" i="1"/>
  <c r="L41" i="1"/>
  <c r="H41" i="1"/>
  <c r="F41" i="1"/>
  <c r="D41" i="1"/>
  <c r="P39" i="1"/>
  <c r="P38" i="1"/>
  <c r="P41" i="1" s="1"/>
  <c r="N35" i="1"/>
  <c r="P33" i="1"/>
  <c r="L31" i="1"/>
  <c r="P31" i="1" s="1"/>
  <c r="L30" i="1"/>
  <c r="P30" i="1" s="1"/>
  <c r="F29" i="1"/>
  <c r="D29" i="1"/>
  <c r="L29" i="1" s="1"/>
  <c r="P29" i="1" s="1"/>
  <c r="L28" i="1"/>
  <c r="P28" i="1" s="1"/>
  <c r="L27" i="1"/>
  <c r="P27" i="1" s="1"/>
  <c r="L26" i="1"/>
  <c r="P26" i="1" s="1"/>
  <c r="L25" i="1"/>
  <c r="P25" i="1" s="1"/>
  <c r="H24" i="1"/>
  <c r="H35" i="1" s="1"/>
  <c r="F24" i="1"/>
  <c r="D24" i="1"/>
  <c r="L23" i="1"/>
  <c r="P23" i="1" s="1"/>
  <c r="L22" i="1"/>
  <c r="L21" i="1"/>
  <c r="P21" i="1" s="1"/>
  <c r="L20" i="1"/>
  <c r="P20" i="1" s="1"/>
  <c r="L19" i="1"/>
  <c r="P19" i="1" s="1"/>
  <c r="L18" i="1"/>
  <c r="H43" i="1" l="1"/>
  <c r="N43" i="1"/>
  <c r="N65" i="1" s="1"/>
  <c r="N73" i="1" s="1"/>
  <c r="F35" i="1"/>
  <c r="F43" i="1" s="1"/>
  <c r="D35" i="1"/>
  <c r="D43" i="1" s="1"/>
  <c r="P18" i="1"/>
  <c r="L24" i="1"/>
  <c r="P24" i="1" s="1"/>
  <c r="P69" i="1"/>
  <c r="P71" i="1" s="1"/>
  <c r="P51" i="1"/>
  <c r="P55" i="1" s="1"/>
  <c r="P35" i="1" l="1"/>
  <c r="P43" i="1" s="1"/>
  <c r="P65" i="1" s="1"/>
  <c r="P73" i="1" s="1"/>
  <c r="L35" i="1"/>
  <c r="L43" i="1" s="1"/>
  <c r="L65" i="1" s="1"/>
  <c r="L73" i="1" s="1"/>
</calcChain>
</file>

<file path=xl/sharedStrings.xml><?xml version="1.0" encoding="utf-8"?>
<sst xmlns="http://schemas.openxmlformats.org/spreadsheetml/2006/main" count="97" uniqueCount="72">
  <si>
    <t>20XXX</t>
  </si>
  <si>
    <t>Exhibit A-2</t>
  </si>
  <si>
    <t>________________________ SCHOOL DISTRICT</t>
  </si>
  <si>
    <t>Statement of Activities</t>
  </si>
  <si>
    <t>Net (Expense)</t>
  </si>
  <si>
    <t>Revenue and</t>
  </si>
  <si>
    <t>Program Revenues</t>
  </si>
  <si>
    <t xml:space="preserve"> Changes in Net Position</t>
  </si>
  <si>
    <t>Operating</t>
  </si>
  <si>
    <t>Capital</t>
  </si>
  <si>
    <t>Charges for</t>
  </si>
  <si>
    <t>Grants and</t>
  </si>
  <si>
    <t xml:space="preserve">Grants and </t>
  </si>
  <si>
    <t>Governmental</t>
  </si>
  <si>
    <t>Business-Type</t>
  </si>
  <si>
    <t>Functions / Programs</t>
  </si>
  <si>
    <t>Expenses</t>
  </si>
  <si>
    <t>Services</t>
  </si>
  <si>
    <t>Contributions</t>
  </si>
  <si>
    <t>Activities</t>
  </si>
  <si>
    <t>Total</t>
  </si>
  <si>
    <t>Governmental Activities:</t>
  </si>
  <si>
    <t xml:space="preserve">   Instruction:</t>
  </si>
  <si>
    <t xml:space="preserve">      Regular</t>
  </si>
  <si>
    <t xml:space="preserve">      Special Education</t>
  </si>
  <si>
    <t xml:space="preserve">      Other Special Instruction</t>
  </si>
  <si>
    <t xml:space="preserve">      Other Instruction</t>
  </si>
  <si>
    <t xml:space="preserve">   Support Services:</t>
  </si>
  <si>
    <t xml:space="preserve">      Tuition</t>
  </si>
  <si>
    <t xml:space="preserve">      Student and Instruction Related Services</t>
  </si>
  <si>
    <t xml:space="preserve">      Other Administrative Services</t>
  </si>
  <si>
    <t xml:space="preserve">      School Administrative Services</t>
  </si>
  <si>
    <t xml:space="preserve">      Plant Operations and Maintenance</t>
  </si>
  <si>
    <t xml:space="preserve">      Pupil Transportation</t>
  </si>
  <si>
    <t xml:space="preserve">      Personal Services - Employee Benefits</t>
  </si>
  <si>
    <t xml:space="preserve">   Transfer of Funds to Charter School</t>
  </si>
  <si>
    <t xml:space="preserve">   Interest on Long-Term Debt</t>
  </si>
  <si>
    <t xml:space="preserve">   Unallocated Depreciation</t>
  </si>
  <si>
    <t>Total Governmental Activities</t>
  </si>
  <si>
    <t>Business-Type Activities:</t>
  </si>
  <si>
    <t xml:space="preserve">   Food Service</t>
  </si>
  <si>
    <t xml:space="preserve">   Other Enterprise Program</t>
  </si>
  <si>
    <t>Total Business-Type Activities</t>
  </si>
  <si>
    <t>Total Government</t>
  </si>
  <si>
    <t>General Revenues:</t>
  </si>
  <si>
    <t xml:space="preserve">   Property Taxes:</t>
  </si>
  <si>
    <t xml:space="preserve">      Levied for General Purposes</t>
  </si>
  <si>
    <t xml:space="preserve">      Levied for Debt Service</t>
  </si>
  <si>
    <t xml:space="preserve">   Federal and State Aid - Unrestricted</t>
  </si>
  <si>
    <t xml:space="preserve">   Federal and State Aid - Restricted</t>
  </si>
  <si>
    <t xml:space="preserve">   Interest and Investment Earnings - Unrestricted</t>
  </si>
  <si>
    <t xml:space="preserve">   Interest and Investment Earnings - Restricted</t>
  </si>
  <si>
    <t xml:space="preserve">   Miscellaneous</t>
  </si>
  <si>
    <t>Total General Revenues</t>
  </si>
  <si>
    <t>Change in Net Position</t>
  </si>
  <si>
    <t>Net Position, July 1</t>
  </si>
  <si>
    <t>Prior Period Adjustments</t>
  </si>
  <si>
    <t>Net Position, July 1 (Restated)</t>
  </si>
  <si>
    <t>Net Position, June 30</t>
  </si>
  <si>
    <t>The accompanying notes to financial statements are an integral part of this statement.</t>
  </si>
  <si>
    <t>For the Fiscal Year Ended June 30, 20XX</t>
  </si>
  <si>
    <t xml:space="preserve"> </t>
  </si>
  <si>
    <t>*</t>
  </si>
  <si>
    <t>**</t>
  </si>
  <si>
    <t>***</t>
  </si>
  <si>
    <t>student activity revenue is reported as "charges for services"; scholarship revenue is reported as "operating grants and contributions"</t>
  </si>
  <si>
    <t xml:space="preserve">  </t>
  </si>
  <si>
    <t>internal service fund (ex. Worker's comp) revenue is reported as "charges for services"</t>
  </si>
  <si>
    <t>includes interest earnings on the flexible benefits bank account</t>
  </si>
  <si>
    <t>includes the interest earnings on the unemployment compensation bank account and workers' compensation bank account</t>
  </si>
  <si>
    <t>****</t>
  </si>
  <si>
    <t xml:space="preserve">   Unallocated Amortization (SBITAs)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</si>
</sst>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* #,##0_);&quot;$&quot;* \(#,##0\)"/>
    <numFmt numFmtId="166" formatCode="_(* #,##0_);_(* \(#,##0\);_(* &quot;-&quot;??_);_(@_)"/>
    <numFmt numFmtId="167" formatCode="_(* #,##0.00_);_(* \(#,##0.0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44" fontId="3" fillId="0" borderId="0" xfId="2" applyFont="1" applyFill="1" applyBorder="1" applyAlignment="1">
      <alignment horizontal="right"/>
    </xf>
    <xf numFmtId="44" fontId="3" fillId="0" borderId="0" xfId="2" applyFont="1" applyFill="1" applyBorder="1" applyProtection="1"/>
    <xf numFmtId="39" fontId="3" fillId="0" borderId="0" xfId="2" applyNumberFormat="1" applyFont="1" applyFill="1" applyBorder="1" applyAlignment="1">
      <alignment horizontal="right"/>
    </xf>
    <xf numFmtId="39" fontId="3" fillId="0" borderId="0" xfId="1" applyNumberFormat="1" applyFont="1" applyFill="1" applyBorder="1" applyProtection="1"/>
    <xf numFmtId="43" fontId="3" fillId="0" borderId="0" xfId="1" applyFont="1" applyFill="1" applyBorder="1" applyProtection="1"/>
    <xf numFmtId="39" fontId="3" fillId="0" borderId="2" xfId="2" applyNumberFormat="1" applyFont="1" applyFill="1" applyBorder="1" applyAlignment="1">
      <alignment horizontal="right"/>
    </xf>
    <xf numFmtId="43" fontId="3" fillId="0" borderId="2" xfId="1" applyFont="1" applyFill="1" applyBorder="1"/>
    <xf numFmtId="166" fontId="3" fillId="0" borderId="0" xfId="1" applyNumberFormat="1" applyFont="1" applyFill="1" applyBorder="1"/>
    <xf numFmtId="43" fontId="3" fillId="0" borderId="0" xfId="1" applyFont="1" applyFill="1" applyBorder="1"/>
    <xf numFmtId="44" fontId="3" fillId="0" borderId="3" xfId="2" applyFont="1" applyFill="1" applyBorder="1"/>
    <xf numFmtId="44" fontId="3" fillId="0" borderId="3" xfId="2" applyFont="1" applyFill="1" applyBorder="1" applyProtection="1"/>
    <xf numFmtId="39" fontId="3" fillId="0" borderId="0" xfId="1" applyNumberFormat="1" applyFont="1" applyFill="1" applyBorder="1"/>
    <xf numFmtId="39" fontId="3" fillId="0" borderId="2" xfId="1" applyNumberFormat="1" applyFont="1" applyFill="1" applyBorder="1"/>
    <xf numFmtId="39" fontId="8" fillId="0" borderId="0" xfId="1" applyNumberFormat="1" applyFont="1" applyFill="1" applyBorder="1"/>
    <xf numFmtId="44" fontId="3" fillId="0" borderId="0" xfId="2" applyFont="1" applyFill="1" applyBorder="1"/>
    <xf numFmtId="43" fontId="3" fillId="0" borderId="0" xfId="1" applyFont="1" applyFill="1"/>
    <xf numFmtId="167" fontId="3" fillId="0" borderId="0" xfId="1" applyNumberFormat="1" applyFont="1" applyFill="1" applyBorder="1"/>
    <xf numFmtId="0" fontId="2" fillId="0" borderId="0" xfId="0" applyFont="1" applyFill="1"/>
    <xf numFmtId="37" fontId="3" fillId="0" borderId="0" xfId="0" applyNumberFormat="1" applyFont="1" applyFill="1"/>
    <xf numFmtId="0" fontId="3" fillId="0" borderId="0" xfId="0" applyFont="1" applyFill="1"/>
    <xf numFmtId="37" fontId="2" fillId="0" borderId="0" xfId="0" applyNumberFormat="1" applyFont="1" applyFill="1" applyAlignment="1">
      <alignment horizontal="right"/>
    </xf>
    <xf numFmtId="0" fontId="4" fillId="0" borderId="0" xfId="0" applyFont="1" applyFill="1"/>
    <xf numFmtId="14" fontId="3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37" fontId="3" fillId="0" borderId="0" xfId="0" applyNumberFormat="1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1" xfId="0" applyFont="1" applyFill="1" applyBorder="1" applyAlignment="1">
      <alignment horizontal="centerContinuous"/>
    </xf>
    <xf numFmtId="37" fontId="3" fillId="0" borderId="1" xfId="0" applyNumberFormat="1" applyFont="1" applyFill="1" applyBorder="1" applyAlignment="1">
      <alignment horizontal="centerContinuous"/>
    </xf>
    <xf numFmtId="37" fontId="3" fillId="0" borderId="0" xfId="0" applyNumberFormat="1" applyFont="1" applyFill="1" applyAlignment="1">
      <alignment horizontal="center"/>
    </xf>
    <xf numFmtId="37" fontId="3" fillId="0" borderId="2" xfId="0" applyNumberFormat="1" applyFont="1" applyFill="1" applyBorder="1" applyAlignment="1">
      <alignment horizontal="centerContinuous"/>
    </xf>
    <xf numFmtId="37" fontId="5" fillId="0" borderId="2" xfId="0" applyNumberFormat="1" applyFont="1" applyFill="1" applyBorder="1" applyAlignment="1">
      <alignment horizontal="centerContinuous"/>
    </xf>
    <xf numFmtId="37" fontId="5" fillId="0" borderId="0" xfId="0" applyNumberFormat="1" applyFont="1" applyFill="1" applyAlignment="1">
      <alignment horizontal="left"/>
    </xf>
    <xf numFmtId="37" fontId="5" fillId="0" borderId="2" xfId="0" applyNumberFormat="1" applyFont="1" applyFill="1" applyBorder="1" applyAlignment="1">
      <alignment horizontal="center"/>
    </xf>
    <xf numFmtId="37" fontId="3" fillId="0" borderId="2" xfId="0" applyNumberFormat="1" applyFont="1" applyFill="1" applyBorder="1" applyAlignment="1">
      <alignment horizontal="center"/>
    </xf>
    <xf numFmtId="37" fontId="6" fillId="0" borderId="0" xfId="0" applyNumberFormat="1" applyFont="1" applyFill="1" applyAlignment="1">
      <alignment horizontal="left"/>
    </xf>
    <xf numFmtId="37" fontId="6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/>
    <xf numFmtId="39" fontId="3" fillId="0" borderId="0" xfId="0" applyNumberFormat="1" applyFont="1" applyFill="1"/>
    <xf numFmtId="39" fontId="3" fillId="0" borderId="0" xfId="0" applyNumberFormat="1" applyFont="1" applyFill="1" applyAlignment="1">
      <alignment horizontal="right"/>
    </xf>
    <xf numFmtId="0" fontId="7" fillId="0" borderId="0" xfId="0" applyFont="1" applyFill="1"/>
    <xf numFmtId="39" fontId="3" fillId="0" borderId="0" xfId="3" applyNumberFormat="1" applyFill="1"/>
    <xf numFmtId="39" fontId="3" fillId="0" borderId="2" xfId="0" applyNumberFormat="1" applyFont="1" applyFill="1" applyBorder="1"/>
    <xf numFmtId="39" fontId="3" fillId="0" borderId="2" xfId="0" applyNumberFormat="1" applyFont="1" applyFill="1" applyBorder="1" applyAlignment="1">
      <alignment horizontal="right"/>
    </xf>
    <xf numFmtId="167" fontId="3" fillId="0" borderId="0" xfId="0" applyNumberFormat="1" applyFont="1" applyFill="1"/>
    <xf numFmtId="43" fontId="3" fillId="0" borderId="0" xfId="0" applyNumberFormat="1" applyFont="1" applyFill="1"/>
    <xf numFmtId="37" fontId="2" fillId="0" borderId="0" xfId="0" applyNumberFormat="1" applyFont="1" applyFill="1"/>
    <xf numFmtId="43" fontId="3" fillId="0" borderId="2" xfId="0" applyNumberFormat="1" applyFont="1" applyFill="1" applyBorder="1"/>
    <xf numFmtId="5" fontId="3" fillId="0" borderId="0" xfId="0" applyNumberFormat="1" applyFont="1" applyFill="1" applyAlignment="1">
      <alignment horizontal="right"/>
    </xf>
    <xf numFmtId="39" fontId="7" fillId="0" borderId="0" xfId="0" applyNumberFormat="1" applyFont="1" applyFill="1"/>
    <xf numFmtId="39" fontId="8" fillId="0" borderId="0" xfId="0" applyNumberFormat="1" applyFont="1" applyFill="1"/>
    <xf numFmtId="37" fontId="3" fillId="0" borderId="0" xfId="0" applyNumberFormat="1" applyFont="1" applyFill="1" applyAlignment="1">
      <alignment horizontal="left"/>
    </xf>
    <xf numFmtId="37" fontId="8" fillId="0" borderId="0" xfId="0" applyNumberFormat="1" applyFont="1" applyFill="1"/>
    <xf numFmtId="0" fontId="3" fillId="0" borderId="0" xfId="0" applyFont="1" applyFill="1" applyAlignment="1">
      <alignment horizontal="left"/>
    </xf>
    <xf numFmtId="41" fontId="3" fillId="0" borderId="0" xfId="0" applyNumberFormat="1" applyFont="1" applyFill="1"/>
    <xf numFmtId="43" fontId="3" fillId="0" borderId="0" xfId="0" applyNumberFormat="1" applyFont="1" applyFill="1" applyAlignment="1">
      <alignment horizontal="left"/>
    </xf>
    <xf numFmtId="0" fontId="9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 2 2" xfId="3" xr:uid="{8127E36E-D2BB-4F94-B053-458218914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A392-A440-4A5D-98E2-09DDBC626C33}">
  <dimension ref="A1:S100"/>
  <sheetViews>
    <sheetView tabSelected="1" topLeftCell="C1" workbookViewId="0">
      <selection activeCell="F49" sqref="F49"/>
    </sheetView>
  </sheetViews>
  <sheetFormatPr defaultColWidth="9.140625" defaultRowHeight="12.75" x14ac:dyDescent="0.2"/>
  <cols>
    <col min="1" max="1" width="9.140625" style="20"/>
    <col min="2" max="2" width="42.140625" style="20" customWidth="1"/>
    <col min="3" max="3" width="3" style="20" customWidth="1"/>
    <col min="4" max="4" width="17.7109375" style="20" bestFit="1" customWidth="1"/>
    <col min="5" max="5" width="2.140625" style="20" customWidth="1"/>
    <col min="6" max="6" width="17" style="20" customWidth="1"/>
    <col min="7" max="7" width="2" style="20" customWidth="1"/>
    <col min="8" max="8" width="16.140625" style="20" bestFit="1" customWidth="1"/>
    <col min="9" max="9" width="0.85546875" style="20" hidden="1" customWidth="1"/>
    <col min="10" max="10" width="15.85546875" style="20" hidden="1" customWidth="1"/>
    <col min="11" max="11" width="3.140625" style="20" customWidth="1"/>
    <col min="12" max="12" width="17" style="20" bestFit="1" customWidth="1"/>
    <col min="13" max="13" width="3.28515625" style="20" bestFit="1" customWidth="1"/>
    <col min="14" max="14" width="15.140625" style="20" customWidth="1"/>
    <col min="15" max="15" width="1.42578125" style="20" customWidth="1"/>
    <col min="16" max="16" width="18.7109375" style="20" customWidth="1"/>
    <col min="17" max="17" width="9.140625" style="20"/>
    <col min="18" max="18" width="15" style="20" bestFit="1" customWidth="1"/>
    <col min="19" max="19" width="15.140625" style="20" bestFit="1" customWidth="1"/>
    <col min="20" max="16384" width="9.140625" style="20"/>
  </cols>
  <sheetData>
    <row r="1" spans="2:17" x14ac:dyDescent="0.2">
      <c r="B1" s="18" t="s">
        <v>0</v>
      </c>
      <c r="C1" s="18"/>
      <c r="D1" s="19"/>
      <c r="F1" s="19"/>
      <c r="G1" s="19"/>
      <c r="H1" s="19"/>
      <c r="J1" s="19"/>
      <c r="K1" s="19"/>
      <c r="L1" s="19"/>
      <c r="M1" s="19"/>
      <c r="N1" s="19"/>
      <c r="P1" s="21" t="s">
        <v>1</v>
      </c>
      <c r="Q1" s="22"/>
    </row>
    <row r="2" spans="2:17" x14ac:dyDescent="0.2">
      <c r="D2" s="19"/>
      <c r="F2" s="19"/>
      <c r="G2" s="19"/>
      <c r="H2" s="19"/>
      <c r="J2" s="19"/>
      <c r="K2" s="19"/>
      <c r="L2" s="19"/>
      <c r="M2" s="19"/>
      <c r="N2" s="19"/>
      <c r="P2" s="23">
        <v>45107</v>
      </c>
    </row>
    <row r="3" spans="2:17" x14ac:dyDescent="0.2">
      <c r="B3" s="24" t="s">
        <v>2</v>
      </c>
      <c r="C3" s="25"/>
      <c r="D3" s="26"/>
      <c r="E3" s="27"/>
      <c r="F3" s="26"/>
      <c r="G3" s="26"/>
      <c r="H3" s="26"/>
      <c r="I3" s="27"/>
      <c r="J3" s="26"/>
      <c r="K3" s="26"/>
      <c r="L3" s="26"/>
      <c r="M3" s="26"/>
      <c r="N3" s="26"/>
      <c r="O3" s="27"/>
      <c r="P3" s="26"/>
    </row>
    <row r="4" spans="2:17" x14ac:dyDescent="0.2">
      <c r="B4" s="27" t="s">
        <v>3</v>
      </c>
      <c r="C4" s="27"/>
      <c r="D4" s="26"/>
      <c r="E4" s="27"/>
      <c r="F4" s="26"/>
      <c r="G4" s="26"/>
      <c r="H4" s="26"/>
      <c r="I4" s="27"/>
      <c r="J4" s="26"/>
      <c r="K4" s="26"/>
      <c r="L4" s="26"/>
      <c r="M4" s="26"/>
      <c r="N4" s="26"/>
      <c r="O4" s="27"/>
      <c r="P4" s="26"/>
    </row>
    <row r="5" spans="2:17" ht="15" x14ac:dyDescent="0.25">
      <c r="B5" s="28" t="s">
        <v>60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2:17" x14ac:dyDescent="0.2">
      <c r="B6" s="27"/>
      <c r="C6" s="27"/>
      <c r="D6" s="26"/>
      <c r="E6" s="27"/>
      <c r="F6" s="26"/>
      <c r="G6" s="26"/>
      <c r="H6" s="26"/>
      <c r="I6" s="27"/>
      <c r="J6" s="26"/>
      <c r="K6" s="26"/>
      <c r="L6" s="26"/>
      <c r="M6" s="26"/>
      <c r="N6" s="26"/>
      <c r="O6" s="27"/>
      <c r="P6" s="26"/>
    </row>
    <row r="7" spans="2:17" ht="13.5" thickBot="1" x14ac:dyDescent="0.25">
      <c r="B7" s="30"/>
      <c r="C7" s="30"/>
      <c r="D7" s="31"/>
      <c r="E7" s="30"/>
      <c r="F7" s="31"/>
      <c r="G7" s="31"/>
      <c r="H7" s="31"/>
      <c r="I7" s="30"/>
      <c r="J7" s="31"/>
      <c r="K7" s="31"/>
      <c r="L7" s="31"/>
      <c r="M7" s="31"/>
      <c r="N7" s="31"/>
      <c r="O7" s="30"/>
      <c r="P7" s="31"/>
    </row>
    <row r="8" spans="2:17" x14ac:dyDescent="0.2">
      <c r="B8" s="27"/>
      <c r="C8" s="27"/>
      <c r="D8" s="26"/>
      <c r="E8" s="27"/>
      <c r="F8" s="26"/>
      <c r="G8" s="26"/>
      <c r="H8" s="26"/>
      <c r="I8" s="27"/>
      <c r="J8" s="26"/>
      <c r="K8" s="26"/>
      <c r="L8" s="26"/>
      <c r="M8" s="26"/>
      <c r="N8" s="26"/>
      <c r="O8" s="27"/>
      <c r="P8" s="26"/>
    </row>
    <row r="9" spans="2:17" x14ac:dyDescent="0.2">
      <c r="B9" s="27"/>
      <c r="C9" s="27"/>
      <c r="D9" s="26"/>
      <c r="E9" s="27"/>
      <c r="F9" s="26"/>
      <c r="G9" s="26"/>
      <c r="H9" s="26"/>
      <c r="I9" s="27"/>
      <c r="J9" s="26"/>
      <c r="K9" s="26"/>
      <c r="L9" s="26"/>
      <c r="M9" s="26"/>
      <c r="N9" s="32" t="s">
        <v>4</v>
      </c>
      <c r="O9" s="27"/>
      <c r="P9" s="26"/>
    </row>
    <row r="10" spans="2:17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2" t="s">
        <v>5</v>
      </c>
      <c r="O10" s="32"/>
      <c r="P10" s="19"/>
    </row>
    <row r="11" spans="2:17" x14ac:dyDescent="0.2">
      <c r="B11" s="19"/>
      <c r="C11" s="19"/>
      <c r="D11" s="32"/>
      <c r="E11" s="32"/>
      <c r="F11" s="33" t="s">
        <v>6</v>
      </c>
      <c r="G11" s="33"/>
      <c r="H11" s="33"/>
      <c r="I11" s="33"/>
      <c r="J11" s="34"/>
      <c r="K11" s="35"/>
      <c r="L11" s="36"/>
      <c r="M11" s="36"/>
      <c r="N11" s="37" t="s">
        <v>7</v>
      </c>
      <c r="O11" s="37"/>
      <c r="P11" s="37"/>
    </row>
    <row r="12" spans="2:17" x14ac:dyDescent="0.2">
      <c r="B12" s="19"/>
      <c r="C12" s="19"/>
      <c r="D12" s="32"/>
      <c r="E12" s="32"/>
      <c r="F12" s="32"/>
      <c r="G12" s="32"/>
      <c r="H12" s="32" t="s">
        <v>8</v>
      </c>
      <c r="I12" s="19"/>
      <c r="J12" s="32" t="s">
        <v>9</v>
      </c>
      <c r="K12" s="32"/>
      <c r="L12" s="32"/>
      <c r="M12" s="32"/>
      <c r="N12" s="32"/>
      <c r="O12" s="32"/>
      <c r="P12" s="32"/>
    </row>
    <row r="13" spans="2:17" x14ac:dyDescent="0.2">
      <c r="B13" s="19"/>
      <c r="C13" s="19"/>
      <c r="D13" s="32"/>
      <c r="E13" s="32"/>
      <c r="F13" s="32" t="s">
        <v>10</v>
      </c>
      <c r="G13" s="32"/>
      <c r="H13" s="32" t="s">
        <v>11</v>
      </c>
      <c r="I13" s="32"/>
      <c r="J13" s="32" t="s">
        <v>12</v>
      </c>
      <c r="K13" s="32"/>
      <c r="L13" s="32" t="s">
        <v>13</v>
      </c>
      <c r="M13" s="32"/>
      <c r="N13" s="32" t="s">
        <v>14</v>
      </c>
      <c r="O13" s="32"/>
      <c r="P13" s="32"/>
    </row>
    <row r="14" spans="2:17" x14ac:dyDescent="0.2">
      <c r="B14" s="38" t="s">
        <v>15</v>
      </c>
      <c r="C14" s="38"/>
      <c r="D14" s="39" t="s">
        <v>16</v>
      </c>
      <c r="E14" s="32"/>
      <c r="F14" s="39" t="s">
        <v>17</v>
      </c>
      <c r="G14" s="39"/>
      <c r="H14" s="39" t="s">
        <v>18</v>
      </c>
      <c r="I14" s="32"/>
      <c r="J14" s="39" t="s">
        <v>18</v>
      </c>
      <c r="K14" s="39"/>
      <c r="L14" s="39" t="s">
        <v>19</v>
      </c>
      <c r="M14" s="39"/>
      <c r="N14" s="39" t="s">
        <v>19</v>
      </c>
      <c r="O14" s="32"/>
      <c r="P14" s="39" t="s">
        <v>20</v>
      </c>
    </row>
    <row r="15" spans="2:17" x14ac:dyDescent="0.2">
      <c r="B15" s="40"/>
      <c r="C15" s="40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2:17" x14ac:dyDescent="0.2">
      <c r="B16" s="19" t="s">
        <v>21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2:17" x14ac:dyDescent="0.2">
      <c r="B17" s="19" t="s">
        <v>22</v>
      </c>
      <c r="C17" s="19"/>
      <c r="D17" s="41"/>
      <c r="E17" s="42"/>
    </row>
    <row r="18" spans="2:17" x14ac:dyDescent="0.2">
      <c r="B18" s="19" t="s">
        <v>23</v>
      </c>
      <c r="C18" s="19"/>
      <c r="D18" s="1">
        <v>5685408.8200000012</v>
      </c>
      <c r="E18" s="43"/>
      <c r="F18" s="2"/>
      <c r="G18" s="43"/>
      <c r="H18" s="1">
        <v>276646.04000000004</v>
      </c>
      <c r="I18" s="43"/>
      <c r="J18" s="2">
        <v>0</v>
      </c>
      <c r="K18" s="43"/>
      <c r="L18" s="1">
        <f>-D18+F18+H18</f>
        <v>-5408762.7800000012</v>
      </c>
      <c r="M18" s="44"/>
      <c r="N18" s="43">
        <v>0</v>
      </c>
      <c r="O18" s="43"/>
      <c r="P18" s="1">
        <f>SUM(L18:N18)</f>
        <v>-5408762.7800000012</v>
      </c>
    </row>
    <row r="19" spans="2:17" x14ac:dyDescent="0.2">
      <c r="B19" s="19" t="s">
        <v>24</v>
      </c>
      <c r="C19" s="19"/>
      <c r="D19" s="43">
        <v>898960.68</v>
      </c>
      <c r="E19" s="43"/>
      <c r="F19" s="2">
        <v>2522726.38</v>
      </c>
      <c r="G19" s="43"/>
      <c r="H19" s="43"/>
      <c r="I19" s="43"/>
      <c r="J19" s="43">
        <v>0</v>
      </c>
      <c r="K19" s="43"/>
      <c r="L19" s="3">
        <f t="shared" ref="L19:L33" si="0">-D19+F19+H19</f>
        <v>1623765.6999999997</v>
      </c>
      <c r="M19" s="43"/>
      <c r="N19" s="43">
        <v>0</v>
      </c>
      <c r="O19" s="43"/>
      <c r="P19" s="44">
        <f>SUM(L19:N19)</f>
        <v>1623765.6999999997</v>
      </c>
    </row>
    <row r="20" spans="2:17" x14ac:dyDescent="0.2">
      <c r="B20" s="19" t="s">
        <v>25</v>
      </c>
      <c r="C20" s="19"/>
      <c r="D20" s="43">
        <v>8742.9</v>
      </c>
      <c r="E20" s="43"/>
      <c r="F20" s="43"/>
      <c r="G20" s="43"/>
      <c r="H20" s="43"/>
      <c r="I20" s="43"/>
      <c r="J20" s="43">
        <v>0</v>
      </c>
      <c r="K20" s="43"/>
      <c r="L20" s="3">
        <f t="shared" si="0"/>
        <v>-8742.9</v>
      </c>
      <c r="M20" s="43"/>
      <c r="N20" s="43">
        <v>0</v>
      </c>
      <c r="O20" s="43"/>
      <c r="P20" s="44">
        <f t="shared" ref="P20:P21" si="1">SUM(L20:N20)</f>
        <v>-8742.9</v>
      </c>
    </row>
    <row r="21" spans="2:17" x14ac:dyDescent="0.2">
      <c r="B21" s="19" t="s">
        <v>26</v>
      </c>
      <c r="C21" s="19"/>
      <c r="D21" s="43">
        <v>829361.87</v>
      </c>
      <c r="E21" s="43"/>
      <c r="F21" s="43"/>
      <c r="G21" s="43"/>
      <c r="H21" s="43"/>
      <c r="I21" s="43"/>
      <c r="J21" s="2"/>
      <c r="K21" s="43"/>
      <c r="L21" s="3">
        <f t="shared" si="0"/>
        <v>-829361.87</v>
      </c>
      <c r="M21" s="43"/>
      <c r="N21" s="43">
        <v>0</v>
      </c>
      <c r="O21" s="43"/>
      <c r="P21" s="44">
        <f t="shared" si="1"/>
        <v>-829361.87</v>
      </c>
    </row>
    <row r="22" spans="2:17" x14ac:dyDescent="0.2">
      <c r="B22" s="19" t="s">
        <v>27</v>
      </c>
      <c r="C22" s="19"/>
      <c r="D22" s="44"/>
      <c r="E22" s="43"/>
      <c r="F22" s="44"/>
      <c r="G22" s="44"/>
      <c r="H22" s="44"/>
      <c r="I22" s="43"/>
      <c r="J22" s="43"/>
      <c r="K22" s="43"/>
      <c r="L22" s="3">
        <f t="shared" si="0"/>
        <v>0</v>
      </c>
      <c r="M22" s="43"/>
      <c r="N22" s="43"/>
      <c r="O22" s="43"/>
      <c r="P22" s="44"/>
    </row>
    <row r="23" spans="2:17" x14ac:dyDescent="0.2">
      <c r="B23" s="19" t="s">
        <v>28</v>
      </c>
      <c r="C23" s="19"/>
      <c r="D23" s="44">
        <v>902696.21</v>
      </c>
      <c r="E23" s="43"/>
      <c r="F23" s="43"/>
      <c r="G23" s="43"/>
      <c r="H23" s="43"/>
      <c r="I23" s="43"/>
      <c r="J23" s="43">
        <v>0</v>
      </c>
      <c r="K23" s="43"/>
      <c r="L23" s="3">
        <f t="shared" si="0"/>
        <v>-902696.21</v>
      </c>
      <c r="M23" s="43"/>
      <c r="N23" s="43">
        <v>0</v>
      </c>
      <c r="O23" s="43"/>
      <c r="P23" s="44">
        <f t="shared" ref="P23:P33" si="2">SUM(L23:N23)</f>
        <v>-902696.21</v>
      </c>
    </row>
    <row r="24" spans="2:17" x14ac:dyDescent="0.2">
      <c r="B24" s="19" t="s">
        <v>29</v>
      </c>
      <c r="C24" s="19"/>
      <c r="D24" s="44">
        <f>2047857.17</f>
        <v>2047857.17</v>
      </c>
      <c r="E24" s="43"/>
      <c r="F24" s="43">
        <f>254315.77</f>
        <v>254315.77</v>
      </c>
      <c r="G24" s="43" t="s">
        <v>62</v>
      </c>
      <c r="H24" s="43">
        <f>43190.99+600</f>
        <v>43790.99</v>
      </c>
      <c r="I24" s="43"/>
      <c r="J24" s="43">
        <v>0</v>
      </c>
      <c r="K24" s="43" t="s">
        <v>62</v>
      </c>
      <c r="L24" s="3">
        <f t="shared" si="0"/>
        <v>-1749750.41</v>
      </c>
      <c r="M24" s="43"/>
      <c r="N24" s="43">
        <v>0</v>
      </c>
      <c r="O24" s="43"/>
      <c r="P24" s="44">
        <f t="shared" si="2"/>
        <v>-1749750.41</v>
      </c>
      <c r="Q24" s="45"/>
    </row>
    <row r="25" spans="2:17" x14ac:dyDescent="0.2">
      <c r="B25" s="19" t="s">
        <v>30</v>
      </c>
      <c r="C25" s="19"/>
      <c r="D25" s="44">
        <v>605500.92999999993</v>
      </c>
      <c r="E25" s="43"/>
      <c r="F25" s="43"/>
      <c r="G25" s="43"/>
      <c r="H25" s="43">
        <v>0</v>
      </c>
      <c r="I25" s="43"/>
      <c r="J25" s="43"/>
      <c r="K25" s="43"/>
      <c r="L25" s="3">
        <f t="shared" si="0"/>
        <v>-605500.92999999993</v>
      </c>
      <c r="M25" s="43"/>
      <c r="N25" s="43">
        <v>0</v>
      </c>
      <c r="O25" s="43"/>
      <c r="P25" s="44">
        <f t="shared" si="2"/>
        <v>-605500.92999999993</v>
      </c>
    </row>
    <row r="26" spans="2:17" x14ac:dyDescent="0.2">
      <c r="B26" s="19" t="s">
        <v>31</v>
      </c>
      <c r="C26" s="19"/>
      <c r="D26" s="44">
        <v>776171.46000000008</v>
      </c>
      <c r="E26" s="43"/>
      <c r="F26" s="43"/>
      <c r="G26" s="43"/>
      <c r="H26" s="43"/>
      <c r="I26" s="43"/>
      <c r="J26" s="43">
        <v>0</v>
      </c>
      <c r="K26" s="43"/>
      <c r="L26" s="3">
        <f t="shared" si="0"/>
        <v>-776171.46000000008</v>
      </c>
      <c r="M26" s="43"/>
      <c r="N26" s="43">
        <v>0</v>
      </c>
      <c r="O26" s="43"/>
      <c r="P26" s="44">
        <f t="shared" si="2"/>
        <v>-776171.46000000008</v>
      </c>
    </row>
    <row r="27" spans="2:17" x14ac:dyDescent="0.2">
      <c r="B27" s="19" t="s">
        <v>32</v>
      </c>
      <c r="C27" s="19"/>
      <c r="D27" s="44">
        <v>1681402.7</v>
      </c>
      <c r="E27" s="43"/>
      <c r="F27" s="43"/>
      <c r="G27" s="43"/>
      <c r="H27" s="43"/>
      <c r="I27" s="43"/>
      <c r="J27" s="43"/>
      <c r="K27" s="43"/>
      <c r="L27" s="3">
        <f t="shared" si="0"/>
        <v>-1681402.7</v>
      </c>
      <c r="M27" s="43"/>
      <c r="N27" s="43">
        <v>0</v>
      </c>
      <c r="O27" s="43"/>
      <c r="P27" s="44">
        <f t="shared" si="2"/>
        <v>-1681402.7</v>
      </c>
    </row>
    <row r="28" spans="2:17" x14ac:dyDescent="0.2">
      <c r="B28" s="19" t="s">
        <v>33</v>
      </c>
      <c r="C28" s="19"/>
      <c r="D28" s="44">
        <v>521568.04000000004</v>
      </c>
      <c r="E28" s="43"/>
      <c r="F28" s="2"/>
      <c r="G28" s="43"/>
      <c r="H28" s="43"/>
      <c r="I28" s="43"/>
      <c r="J28" s="43">
        <v>0</v>
      </c>
      <c r="K28" s="43"/>
      <c r="L28" s="3">
        <f t="shared" si="0"/>
        <v>-521568.04000000004</v>
      </c>
      <c r="M28" s="43"/>
      <c r="N28" s="43"/>
      <c r="O28" s="43"/>
      <c r="P28" s="44">
        <f t="shared" si="2"/>
        <v>-521568.04000000004</v>
      </c>
    </row>
    <row r="29" spans="2:17" x14ac:dyDescent="0.2">
      <c r="B29" s="46" t="s">
        <v>34</v>
      </c>
      <c r="C29" s="19"/>
      <c r="D29" s="44">
        <f>4868537.06</f>
        <v>4868537.0599999996</v>
      </c>
      <c r="E29" s="43" t="s">
        <v>63</v>
      </c>
      <c r="F29" s="43">
        <f>115885.2</f>
        <v>115885.2</v>
      </c>
      <c r="G29" s="43" t="s">
        <v>63</v>
      </c>
      <c r="H29" s="4">
        <v>3470618.38</v>
      </c>
      <c r="I29" s="43"/>
      <c r="J29" s="43">
        <v>0</v>
      </c>
      <c r="K29" s="43"/>
      <c r="L29" s="3">
        <f t="shared" si="0"/>
        <v>-1282033.4799999995</v>
      </c>
      <c r="M29" s="43"/>
      <c r="N29" s="43">
        <v>0</v>
      </c>
      <c r="O29" s="43"/>
      <c r="P29" s="44">
        <f t="shared" si="2"/>
        <v>-1282033.4799999995</v>
      </c>
      <c r="Q29" s="45" t="s">
        <v>61</v>
      </c>
    </row>
    <row r="30" spans="2:17" hidden="1" x14ac:dyDescent="0.2">
      <c r="B30" s="19" t="s">
        <v>35</v>
      </c>
      <c r="C30" s="19"/>
      <c r="D30" s="44">
        <v>0</v>
      </c>
      <c r="E30" s="43"/>
      <c r="F30" s="43"/>
      <c r="G30" s="43"/>
      <c r="H30" s="5"/>
      <c r="I30" s="43"/>
      <c r="J30" s="43"/>
      <c r="K30" s="43"/>
      <c r="L30" s="3">
        <f t="shared" si="0"/>
        <v>0</v>
      </c>
      <c r="M30" s="43"/>
      <c r="N30" s="43"/>
      <c r="O30" s="43"/>
      <c r="P30" s="44">
        <f t="shared" si="2"/>
        <v>0</v>
      </c>
    </row>
    <row r="31" spans="2:17" x14ac:dyDescent="0.2">
      <c r="B31" s="19" t="s">
        <v>36</v>
      </c>
      <c r="C31" s="44"/>
      <c r="D31" s="43">
        <v>75232.28</v>
      </c>
      <c r="E31" s="43"/>
      <c r="F31" s="43"/>
      <c r="G31" s="43"/>
      <c r="H31" s="44">
        <v>13994.33</v>
      </c>
      <c r="I31" s="43"/>
      <c r="J31" s="43">
        <v>0</v>
      </c>
      <c r="K31" s="43"/>
      <c r="L31" s="3">
        <f t="shared" si="0"/>
        <v>-61237.95</v>
      </c>
      <c r="M31" s="43"/>
      <c r="N31" s="43">
        <v>0</v>
      </c>
      <c r="O31" s="43"/>
      <c r="P31" s="44">
        <f t="shared" si="2"/>
        <v>-61237.95</v>
      </c>
    </row>
    <row r="32" spans="2:17" x14ac:dyDescent="0.2">
      <c r="B32" s="19" t="s">
        <v>37</v>
      </c>
      <c r="C32" s="44"/>
      <c r="D32" s="43">
        <v>721641.28</v>
      </c>
      <c r="E32" s="43"/>
      <c r="F32" s="43"/>
      <c r="G32" s="43"/>
      <c r="H32" s="44"/>
      <c r="I32" s="43"/>
      <c r="J32" s="43"/>
      <c r="K32" s="43"/>
      <c r="L32" s="3">
        <f t="shared" si="0"/>
        <v>-721641.28</v>
      </c>
      <c r="M32" s="43"/>
      <c r="N32" s="43"/>
      <c r="O32" s="43"/>
      <c r="P32" s="44">
        <f t="shared" si="2"/>
        <v>-721641.28</v>
      </c>
    </row>
    <row r="33" spans="2:19" x14ac:dyDescent="0.2">
      <c r="B33" s="19" t="s">
        <v>71</v>
      </c>
      <c r="C33" s="19"/>
      <c r="D33" s="47">
        <v>110000</v>
      </c>
      <c r="E33" s="43"/>
      <c r="F33" s="47"/>
      <c r="G33" s="43"/>
      <c r="H33" s="47"/>
      <c r="I33" s="43"/>
      <c r="J33" s="47">
        <v>0</v>
      </c>
      <c r="K33" s="43"/>
      <c r="L33" s="6">
        <f t="shared" si="0"/>
        <v>-110000</v>
      </c>
      <c r="M33" s="43"/>
      <c r="N33" s="47">
        <v>0</v>
      </c>
      <c r="O33" s="43"/>
      <c r="P33" s="48">
        <f t="shared" si="2"/>
        <v>-110000</v>
      </c>
      <c r="S33" s="16"/>
    </row>
    <row r="34" spans="2:19" ht="10.5" customHeight="1" x14ac:dyDescent="0.2">
      <c r="B34" s="19"/>
      <c r="C34" s="19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9" x14ac:dyDescent="0.2">
      <c r="B35" s="19" t="s">
        <v>38</v>
      </c>
      <c r="C35" s="19"/>
      <c r="D35" s="7">
        <f>SUM(D18:D33)</f>
        <v>19733081.400000002</v>
      </c>
      <c r="E35" s="19"/>
      <c r="F35" s="7">
        <f>SUM(F18:F33)</f>
        <v>2892927.35</v>
      </c>
      <c r="G35" s="8"/>
      <c r="H35" s="7">
        <f>SUM(H18:H33)</f>
        <v>3805049.74</v>
      </c>
      <c r="I35" s="19"/>
      <c r="J35" s="7">
        <v>0</v>
      </c>
      <c r="K35" s="49"/>
      <c r="L35" s="7">
        <f>SUM(L18:L33)</f>
        <v>-13035104.310000001</v>
      </c>
      <c r="M35" s="17"/>
      <c r="N35" s="7">
        <f>SUM(N18:N33)</f>
        <v>0</v>
      </c>
      <c r="O35" s="49"/>
      <c r="P35" s="7">
        <f>SUM(P18:P33)</f>
        <v>-13035104.310000001</v>
      </c>
      <c r="R35" s="50"/>
    </row>
    <row r="36" spans="2:19" ht="6.75" customHeight="1" x14ac:dyDescent="0.2">
      <c r="B36" s="51"/>
      <c r="D36" s="51"/>
      <c r="E36" s="19"/>
      <c r="F36" s="51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2:19" x14ac:dyDescent="0.2">
      <c r="B37" s="19" t="s">
        <v>39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2:19" x14ac:dyDescent="0.2">
      <c r="B38" s="19" t="s">
        <v>40</v>
      </c>
      <c r="C38" s="19"/>
      <c r="D38" s="43">
        <v>310735.78999999998</v>
      </c>
      <c r="E38" s="43"/>
      <c r="F38" s="5">
        <v>129531.03</v>
      </c>
      <c r="G38" s="43"/>
      <c r="H38" s="43">
        <v>216174.41</v>
      </c>
      <c r="I38" s="43"/>
      <c r="J38" s="43">
        <v>0</v>
      </c>
      <c r="K38" s="43"/>
      <c r="L38" s="3"/>
      <c r="M38" s="43"/>
      <c r="N38" s="2">
        <v>34969.650000000023</v>
      </c>
      <c r="O38" s="43"/>
      <c r="P38" s="44">
        <f t="shared" ref="P38:P39" si="3">SUM(L38:N38)</f>
        <v>34969.650000000023</v>
      </c>
    </row>
    <row r="39" spans="2:19" x14ac:dyDescent="0.2">
      <c r="B39" s="20" t="s">
        <v>41</v>
      </c>
      <c r="C39" s="19"/>
      <c r="D39" s="47">
        <v>59840.63</v>
      </c>
      <c r="E39" s="43"/>
      <c r="F39" s="47">
        <v>0</v>
      </c>
      <c r="G39" s="43"/>
      <c r="H39" s="47"/>
      <c r="I39" s="43"/>
      <c r="J39" s="47">
        <v>0</v>
      </c>
      <c r="K39" s="43"/>
      <c r="L39" s="6"/>
      <c r="M39" s="43"/>
      <c r="N39" s="47">
        <v>-59840.63</v>
      </c>
      <c r="O39" s="43"/>
      <c r="P39" s="48">
        <f t="shared" si="3"/>
        <v>-59840.63</v>
      </c>
    </row>
    <row r="40" spans="2:19" ht="8.25" customHeight="1" x14ac:dyDescent="0.2">
      <c r="B40" s="19"/>
      <c r="C40" s="19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9" x14ac:dyDescent="0.2">
      <c r="B41" s="19" t="s">
        <v>42</v>
      </c>
      <c r="C41" s="19"/>
      <c r="D41" s="7">
        <f>SUM(D38:D40)</f>
        <v>370576.42</v>
      </c>
      <c r="E41" s="19"/>
      <c r="F41" s="7">
        <f>SUM(F38:F40)</f>
        <v>129531.03</v>
      </c>
      <c r="G41" s="9"/>
      <c r="H41" s="7">
        <f>SUM(H38:H40)</f>
        <v>216174.41</v>
      </c>
      <c r="I41" s="50"/>
      <c r="J41" s="52">
        <v>0</v>
      </c>
      <c r="K41" s="50"/>
      <c r="L41" s="7">
        <f>SUM(L38:L40)</f>
        <v>0</v>
      </c>
      <c r="M41" s="50"/>
      <c r="N41" s="7">
        <f>SUM(N38:N40)</f>
        <v>-24870.979999999974</v>
      </c>
      <c r="O41" s="50"/>
      <c r="P41" s="7">
        <f>SUM(P38:P40)</f>
        <v>-24870.979999999974</v>
      </c>
      <c r="Q41" s="50"/>
      <c r="R41" s="50"/>
    </row>
    <row r="42" spans="2:19" ht="6.75" customHeight="1" x14ac:dyDescent="0.2">
      <c r="B42" s="19"/>
      <c r="C42" s="19"/>
      <c r="D42" s="9"/>
      <c r="E42" s="19"/>
      <c r="F42" s="9"/>
      <c r="G42" s="9"/>
      <c r="H42" s="9"/>
      <c r="I42" s="50"/>
      <c r="J42" s="50"/>
      <c r="K42" s="50"/>
      <c r="L42" s="50"/>
      <c r="M42" s="50"/>
      <c r="N42" s="9"/>
      <c r="O42" s="50"/>
      <c r="P42" s="9"/>
      <c r="Q42" s="50"/>
      <c r="R42" s="50"/>
    </row>
    <row r="43" spans="2:19" ht="13.5" thickBot="1" x14ac:dyDescent="0.25">
      <c r="B43" s="19" t="s">
        <v>43</v>
      </c>
      <c r="C43" s="19"/>
      <c r="D43" s="10">
        <f>+D35+D41</f>
        <v>20103657.820000004</v>
      </c>
      <c r="E43" s="42"/>
      <c r="F43" s="10">
        <f>+F35+F41</f>
        <v>3022458.38</v>
      </c>
      <c r="G43" s="50"/>
      <c r="H43" s="10">
        <f>+H35+H41</f>
        <v>4021224.1500000004</v>
      </c>
      <c r="I43" s="50"/>
      <c r="J43" s="11">
        <v>0</v>
      </c>
      <c r="K43" s="50"/>
      <c r="L43" s="7">
        <f>+L35+L41</f>
        <v>-13035104.310000001</v>
      </c>
      <c r="M43" s="50"/>
      <c r="N43" s="7">
        <f>+N35+N41</f>
        <v>-24870.979999999974</v>
      </c>
      <c r="O43" s="50"/>
      <c r="P43" s="7">
        <f>+P35+P41</f>
        <v>-13059975.290000001</v>
      </c>
      <c r="Q43" s="50"/>
      <c r="R43" s="50"/>
    </row>
    <row r="44" spans="2:19" ht="7.5" customHeight="1" thickTop="1" x14ac:dyDescent="0.2">
      <c r="B44" s="51"/>
      <c r="C44" s="51"/>
      <c r="D44" s="19"/>
      <c r="E44" s="42"/>
      <c r="F44" s="19"/>
      <c r="G44" s="19"/>
      <c r="H44" s="19"/>
      <c r="I44" s="42"/>
      <c r="J44" s="19"/>
      <c r="K44" s="19"/>
      <c r="L44" s="19"/>
      <c r="M44" s="19"/>
      <c r="N44" s="19"/>
      <c r="O44" s="19"/>
      <c r="P44" s="53"/>
    </row>
    <row r="45" spans="2:19" x14ac:dyDescent="0.2">
      <c r="B45" s="19" t="s">
        <v>44</v>
      </c>
      <c r="C45" s="19"/>
      <c r="D45" s="50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2:19" x14ac:dyDescent="0.2">
      <c r="B46" s="19" t="s">
        <v>45</v>
      </c>
      <c r="C46" s="19"/>
      <c r="D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2:19" x14ac:dyDescent="0.2">
      <c r="B47" s="19" t="s">
        <v>46</v>
      </c>
      <c r="C47" s="19"/>
      <c r="D47" s="19"/>
      <c r="F47" s="19"/>
      <c r="G47" s="19"/>
      <c r="H47" s="51"/>
      <c r="I47" s="19"/>
      <c r="J47" s="19"/>
      <c r="K47" s="19"/>
      <c r="L47" s="12">
        <v>6751694</v>
      </c>
      <c r="M47" s="43"/>
      <c r="N47" s="43">
        <v>0</v>
      </c>
      <c r="O47" s="43"/>
      <c r="P47" s="44">
        <f t="shared" ref="P47:P53" si="4">SUM(L47:N47)</f>
        <v>6751694</v>
      </c>
    </row>
    <row r="48" spans="2:19" x14ac:dyDescent="0.2">
      <c r="B48" s="19" t="s">
        <v>47</v>
      </c>
      <c r="C48" s="19"/>
      <c r="D48" s="19"/>
      <c r="F48" s="19"/>
      <c r="G48" s="19"/>
      <c r="H48" s="19"/>
      <c r="I48" s="19"/>
      <c r="J48" s="19"/>
      <c r="K48" s="19"/>
      <c r="L48" s="43">
        <v>217297</v>
      </c>
      <c r="M48" s="43"/>
      <c r="N48" s="43">
        <v>0</v>
      </c>
      <c r="O48" s="43"/>
      <c r="P48" s="44">
        <f t="shared" si="4"/>
        <v>217297</v>
      </c>
    </row>
    <row r="49" spans="2:19" x14ac:dyDescent="0.2">
      <c r="B49" s="19" t="s">
        <v>48</v>
      </c>
      <c r="C49" s="19"/>
      <c r="D49" s="19"/>
      <c r="F49" s="19"/>
      <c r="G49" s="19"/>
      <c r="H49" s="51"/>
      <c r="I49" s="19"/>
      <c r="J49" s="19"/>
      <c r="K49" s="19"/>
      <c r="L49" s="43">
        <v>8107195.2500000009</v>
      </c>
      <c r="M49" s="43"/>
      <c r="N49" s="43">
        <v>0</v>
      </c>
      <c r="O49" s="43"/>
      <c r="P49" s="44">
        <f t="shared" si="4"/>
        <v>8107195.2500000009</v>
      </c>
    </row>
    <row r="50" spans="2:19" x14ac:dyDescent="0.2">
      <c r="B50" s="19" t="s">
        <v>49</v>
      </c>
      <c r="C50" s="19"/>
      <c r="D50" s="19"/>
      <c r="H50" s="19"/>
      <c r="I50" s="19"/>
      <c r="J50" s="9"/>
      <c r="K50" s="19"/>
      <c r="L50" s="43">
        <v>31148.67</v>
      </c>
      <c r="M50" s="43"/>
      <c r="N50" s="43">
        <v>0</v>
      </c>
      <c r="O50" s="43"/>
      <c r="P50" s="44">
        <f t="shared" si="4"/>
        <v>31148.67</v>
      </c>
    </row>
    <row r="51" spans="2:19" x14ac:dyDescent="0.2">
      <c r="B51" s="19" t="s">
        <v>50</v>
      </c>
      <c r="C51" s="19"/>
      <c r="D51" s="19"/>
      <c r="F51" s="19"/>
      <c r="G51" s="19"/>
      <c r="H51" s="51"/>
      <c r="I51" s="51"/>
      <c r="J51" s="19"/>
      <c r="K51" s="19"/>
      <c r="L51" s="43">
        <f>12509.96+83.05</f>
        <v>12593.009999999998</v>
      </c>
      <c r="M51" s="43" t="s">
        <v>64</v>
      </c>
      <c r="N51" s="12">
        <v>624.12</v>
      </c>
      <c r="O51" s="43"/>
      <c r="P51" s="44">
        <f t="shared" si="4"/>
        <v>13217.13</v>
      </c>
      <c r="Q51" s="54" t="s">
        <v>61</v>
      </c>
    </row>
    <row r="52" spans="2:19" x14ac:dyDescent="0.2">
      <c r="B52" s="19" t="s">
        <v>51</v>
      </c>
      <c r="C52" s="19"/>
      <c r="D52" s="19"/>
      <c r="F52" s="19"/>
      <c r="G52" s="19"/>
      <c r="H52" s="51"/>
      <c r="I52" s="51"/>
      <c r="J52" s="19"/>
      <c r="K52" s="19"/>
      <c r="L52" s="43">
        <f>4616.23+650.91+44.36+645</f>
        <v>5956.4999999999991</v>
      </c>
      <c r="M52" s="43" t="s">
        <v>70</v>
      </c>
      <c r="N52" s="12"/>
      <c r="O52" s="43"/>
      <c r="P52" s="44">
        <f t="shared" si="4"/>
        <v>5956.4999999999991</v>
      </c>
      <c r="Q52" s="54" t="s">
        <v>61</v>
      </c>
    </row>
    <row r="53" spans="2:19" x14ac:dyDescent="0.2">
      <c r="B53" s="19" t="s">
        <v>52</v>
      </c>
      <c r="C53" s="19"/>
      <c r="D53" s="19"/>
      <c r="F53" s="19"/>
      <c r="G53" s="19"/>
      <c r="H53" s="51"/>
      <c r="I53" s="51"/>
      <c r="J53" s="19"/>
      <c r="K53" s="19"/>
      <c r="L53" s="7">
        <v>68144.62</v>
      </c>
      <c r="M53" s="43"/>
      <c r="N53" s="13">
        <v>0</v>
      </c>
      <c r="O53" s="43"/>
      <c r="P53" s="48">
        <f t="shared" si="4"/>
        <v>68144.62</v>
      </c>
    </row>
    <row r="54" spans="2:19" ht="9" customHeight="1" x14ac:dyDescent="0.2">
      <c r="C54" s="19"/>
      <c r="D54" s="19"/>
      <c r="F54" s="19"/>
      <c r="G54" s="19"/>
      <c r="H54" s="51"/>
      <c r="I54" s="51"/>
      <c r="J54" s="19"/>
      <c r="K54" s="19"/>
      <c r="L54" s="14"/>
      <c r="M54" s="55"/>
      <c r="N54" s="55"/>
      <c r="O54" s="55"/>
      <c r="P54" s="55"/>
      <c r="S54" s="12"/>
    </row>
    <row r="55" spans="2:19" x14ac:dyDescent="0.2">
      <c r="B55" s="19" t="s">
        <v>53</v>
      </c>
      <c r="C55" s="19"/>
      <c r="D55" s="19"/>
      <c r="F55" s="19"/>
      <c r="G55" s="19"/>
      <c r="H55" s="51"/>
      <c r="I55" s="51"/>
      <c r="J55" s="19"/>
      <c r="K55" s="19"/>
      <c r="L55" s="7">
        <f>SUM(L47:L53)</f>
        <v>15194029.049999999</v>
      </c>
      <c r="M55" s="55"/>
      <c r="N55" s="7">
        <f>SUM(N47:N53)</f>
        <v>624.12</v>
      </c>
      <c r="O55" s="55"/>
      <c r="P55" s="7">
        <f>SUM(P47:P53)</f>
        <v>15194653.17</v>
      </c>
      <c r="S55" s="12"/>
    </row>
    <row r="56" spans="2:19" x14ac:dyDescent="0.2">
      <c r="B56" s="19" t="s">
        <v>61</v>
      </c>
      <c r="C56" s="19"/>
      <c r="D56" s="19"/>
      <c r="F56" s="19"/>
      <c r="G56" s="19"/>
      <c r="H56" s="51"/>
      <c r="I56" s="51"/>
      <c r="J56" s="19"/>
      <c r="K56" s="19"/>
      <c r="L56" s="9"/>
      <c r="M56" s="55"/>
      <c r="N56" s="9"/>
      <c r="O56" s="55"/>
      <c r="P56" s="44" t="s">
        <v>61</v>
      </c>
      <c r="S56" s="12"/>
    </row>
    <row r="57" spans="2:19" x14ac:dyDescent="0.2">
      <c r="B57" s="27"/>
      <c r="C57" s="27"/>
      <c r="D57" s="26"/>
      <c r="E57" s="27"/>
      <c r="F57" s="26"/>
      <c r="G57" s="26"/>
      <c r="H57" s="26"/>
      <c r="I57" s="27"/>
      <c r="J57" s="26"/>
      <c r="K57" s="26"/>
      <c r="L57" s="26"/>
      <c r="M57" s="26"/>
      <c r="N57" s="26"/>
      <c r="O57" s="27"/>
      <c r="P57" s="26"/>
      <c r="S57" s="12"/>
    </row>
    <row r="58" spans="2:19" x14ac:dyDescent="0.2">
      <c r="B58" s="27"/>
      <c r="C58" s="27"/>
      <c r="D58" s="26"/>
      <c r="E58" s="27"/>
      <c r="F58" s="26"/>
      <c r="G58" s="26"/>
      <c r="H58" s="26"/>
      <c r="I58" s="27"/>
      <c r="J58" s="26"/>
      <c r="K58" s="26"/>
      <c r="L58" s="26"/>
      <c r="M58" s="26"/>
      <c r="N58" s="32" t="s">
        <v>4</v>
      </c>
      <c r="O58" s="27"/>
      <c r="P58" s="26"/>
      <c r="S58" s="12"/>
    </row>
    <row r="59" spans="2:19" x14ac:dyDescent="0.2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32" t="s">
        <v>5</v>
      </c>
      <c r="O59" s="32"/>
      <c r="P59" s="19"/>
      <c r="S59" s="12"/>
    </row>
    <row r="60" spans="2:19" x14ac:dyDescent="0.2">
      <c r="B60" s="19"/>
      <c r="C60" s="19"/>
      <c r="D60" s="32"/>
      <c r="E60" s="32"/>
      <c r="F60" s="26"/>
      <c r="G60" s="26"/>
      <c r="H60" s="26"/>
      <c r="I60" s="33"/>
      <c r="J60" s="34"/>
      <c r="K60" s="35"/>
      <c r="L60" s="36"/>
      <c r="M60" s="36"/>
      <c r="N60" s="37" t="s">
        <v>7</v>
      </c>
      <c r="O60" s="37"/>
      <c r="P60" s="37"/>
      <c r="S60" s="12"/>
    </row>
    <row r="61" spans="2:19" x14ac:dyDescent="0.2">
      <c r="B61" s="19"/>
      <c r="C61" s="19"/>
      <c r="D61" s="32"/>
      <c r="E61" s="32"/>
      <c r="F61" s="32"/>
      <c r="G61" s="32"/>
      <c r="H61" s="32"/>
      <c r="I61" s="19"/>
      <c r="J61" s="32" t="s">
        <v>9</v>
      </c>
      <c r="K61" s="32"/>
      <c r="L61" s="32"/>
      <c r="M61" s="32"/>
      <c r="N61" s="32"/>
      <c r="O61" s="32"/>
      <c r="P61" s="32"/>
      <c r="S61" s="12"/>
    </row>
    <row r="62" spans="2:19" x14ac:dyDescent="0.2">
      <c r="B62" s="19"/>
      <c r="C62" s="19"/>
      <c r="D62" s="32"/>
      <c r="E62" s="32"/>
      <c r="F62" s="32"/>
      <c r="G62" s="32"/>
      <c r="H62" s="32"/>
      <c r="I62" s="32"/>
      <c r="J62" s="32" t="s">
        <v>12</v>
      </c>
      <c r="K62" s="32"/>
      <c r="L62" s="32" t="s">
        <v>13</v>
      </c>
      <c r="M62" s="32"/>
      <c r="N62" s="32" t="s">
        <v>14</v>
      </c>
      <c r="O62" s="32"/>
      <c r="P62" s="32"/>
      <c r="S62" s="12"/>
    </row>
    <row r="63" spans="2:19" x14ac:dyDescent="0.2">
      <c r="B63" s="38" t="s">
        <v>15</v>
      </c>
      <c r="C63" s="38"/>
      <c r="D63" s="39"/>
      <c r="E63" s="32"/>
      <c r="F63" s="39"/>
      <c r="G63" s="39"/>
      <c r="H63" s="39"/>
      <c r="I63" s="32"/>
      <c r="J63" s="39" t="s">
        <v>18</v>
      </c>
      <c r="K63" s="39"/>
      <c r="L63" s="39" t="s">
        <v>19</v>
      </c>
      <c r="M63" s="39"/>
      <c r="N63" s="39" t="s">
        <v>19</v>
      </c>
      <c r="O63" s="32"/>
      <c r="P63" s="39" t="s">
        <v>20</v>
      </c>
      <c r="S63" s="12"/>
    </row>
    <row r="64" spans="2:19" x14ac:dyDescent="0.2">
      <c r="B64" s="19"/>
      <c r="C64" s="19"/>
      <c r="D64" s="19"/>
      <c r="F64" s="19"/>
      <c r="G64" s="19"/>
      <c r="H64" s="51"/>
      <c r="I64" s="51"/>
      <c r="J64" s="19"/>
      <c r="K64" s="19"/>
      <c r="L64" s="9"/>
      <c r="M64" s="55"/>
      <c r="N64" s="9"/>
      <c r="O64" s="55"/>
      <c r="P64" s="44"/>
      <c r="S64" s="12"/>
    </row>
    <row r="65" spans="1:19" x14ac:dyDescent="0.2">
      <c r="B65" s="56" t="s">
        <v>54</v>
      </c>
      <c r="C65" s="19"/>
      <c r="E65" s="19"/>
      <c r="F65" s="19"/>
      <c r="G65" s="19"/>
      <c r="H65" s="51"/>
      <c r="I65" s="51"/>
      <c r="J65" s="51"/>
      <c r="K65" s="51"/>
      <c r="L65" s="15">
        <f>+L43+L55</f>
        <v>2158924.7399999984</v>
      </c>
      <c r="M65" s="12"/>
      <c r="N65" s="15">
        <f>+N43+N55</f>
        <v>-24246.859999999975</v>
      </c>
      <c r="O65" s="43"/>
      <c r="P65" s="15">
        <f>+P43+P55</f>
        <v>2134677.879999999</v>
      </c>
      <c r="S65" s="50"/>
    </row>
    <row r="66" spans="1:19" x14ac:dyDescent="0.2">
      <c r="B66" s="19"/>
      <c r="C66" s="19"/>
      <c r="E66" s="19"/>
      <c r="F66" s="19"/>
      <c r="G66" s="19"/>
      <c r="H66" s="51"/>
      <c r="I66" s="51"/>
      <c r="J66" s="51"/>
      <c r="K66" s="51"/>
      <c r="L66" s="12"/>
      <c r="M66" s="12"/>
      <c r="N66" s="12"/>
      <c r="O66" s="43"/>
      <c r="P66" s="12"/>
    </row>
    <row r="67" spans="1:19" x14ac:dyDescent="0.2">
      <c r="B67" s="19" t="s">
        <v>55</v>
      </c>
      <c r="C67" s="19"/>
      <c r="E67" s="19"/>
      <c r="F67" s="19"/>
      <c r="G67" s="19"/>
      <c r="H67" s="51"/>
      <c r="I67" s="51"/>
      <c r="J67" s="51"/>
      <c r="K67" s="51"/>
      <c r="L67" s="7">
        <v>7922564.5</v>
      </c>
      <c r="M67" s="43"/>
      <c r="N67" s="7">
        <v>606612.62</v>
      </c>
      <c r="O67" s="43"/>
      <c r="P67" s="7">
        <v>8529177.1199999992</v>
      </c>
    </row>
    <row r="68" spans="1:19" x14ac:dyDescent="0.2">
      <c r="B68" s="19"/>
      <c r="C68" s="19"/>
      <c r="E68" s="19"/>
      <c r="F68" s="19"/>
      <c r="G68" s="19"/>
      <c r="H68" s="51"/>
      <c r="I68" s="51"/>
      <c r="J68" s="51"/>
      <c r="K68" s="51"/>
      <c r="L68" s="9"/>
      <c r="M68" s="43"/>
      <c r="N68" s="9"/>
      <c r="O68" s="43"/>
      <c r="P68" s="9"/>
    </row>
    <row r="69" spans="1:19" x14ac:dyDescent="0.2">
      <c r="B69" s="19" t="s">
        <v>56</v>
      </c>
      <c r="C69" s="19"/>
      <c r="E69" s="19"/>
      <c r="F69" s="19"/>
      <c r="G69" s="19"/>
      <c r="H69" s="51"/>
      <c r="I69" s="51"/>
      <c r="J69" s="51"/>
      <c r="K69" s="51"/>
      <c r="L69" s="7">
        <f>509766.39</f>
        <v>509766.39</v>
      </c>
      <c r="M69" s="43"/>
      <c r="N69" s="7">
        <v>0</v>
      </c>
      <c r="O69" s="43"/>
      <c r="P69" s="48">
        <f t="shared" ref="P69" si="5">SUM(L69:N69)</f>
        <v>509766.39</v>
      </c>
    </row>
    <row r="70" spans="1:19" x14ac:dyDescent="0.2">
      <c r="B70" s="57"/>
      <c r="C70" s="19"/>
      <c r="E70" s="19"/>
      <c r="F70" s="19"/>
      <c r="G70" s="19"/>
      <c r="H70" s="51"/>
      <c r="I70" s="51"/>
      <c r="J70" s="51"/>
      <c r="K70" s="51"/>
      <c r="L70" s="9"/>
      <c r="M70" s="43"/>
      <c r="N70" s="9"/>
      <c r="O70" s="43"/>
      <c r="P70" s="43"/>
    </row>
    <row r="71" spans="1:19" x14ac:dyDescent="0.2">
      <c r="B71" s="19" t="s">
        <v>57</v>
      </c>
      <c r="C71" s="19"/>
      <c r="E71" s="19"/>
      <c r="F71" s="19"/>
      <c r="G71" s="19"/>
      <c r="H71" s="51"/>
      <c r="I71" s="51"/>
      <c r="J71" s="51"/>
      <c r="K71" s="51"/>
      <c r="L71" s="7">
        <f>SUM(+L67+L69)</f>
        <v>8432330.8900000006</v>
      </c>
      <c r="M71" s="43"/>
      <c r="N71" s="7">
        <f>SUM(+N67+N69)</f>
        <v>606612.62</v>
      </c>
      <c r="O71" s="43"/>
      <c r="P71" s="7">
        <f>SUM(+P67+P69)</f>
        <v>9038943.5099999998</v>
      </c>
    </row>
    <row r="72" spans="1:19" x14ac:dyDescent="0.2">
      <c r="B72" s="19"/>
      <c r="C72" s="19"/>
      <c r="E72" s="19"/>
      <c r="F72" s="19"/>
      <c r="G72" s="19"/>
      <c r="H72" s="51"/>
      <c r="I72" s="51"/>
      <c r="J72" s="51"/>
      <c r="K72" s="51"/>
      <c r="L72" s="9"/>
      <c r="M72" s="43"/>
      <c r="N72" s="9"/>
      <c r="O72" s="43"/>
      <c r="P72" s="9"/>
    </row>
    <row r="73" spans="1:19" ht="13.5" thickBot="1" x14ac:dyDescent="0.25">
      <c r="B73" s="19" t="s">
        <v>58</v>
      </c>
      <c r="C73" s="19"/>
      <c r="E73" s="19"/>
      <c r="F73" s="19"/>
      <c r="G73" s="19"/>
      <c r="H73" s="51"/>
      <c r="I73" s="51"/>
      <c r="J73" s="51"/>
      <c r="K73" s="51"/>
      <c r="L73" s="10">
        <f>+L65+L71</f>
        <v>10591255.629999999</v>
      </c>
      <c r="M73" s="43"/>
      <c r="N73" s="10">
        <f>+N65+N71</f>
        <v>582365.76</v>
      </c>
      <c r="O73" s="43"/>
      <c r="P73" s="10">
        <f>+P65+P71</f>
        <v>11173621.389999999</v>
      </c>
    </row>
    <row r="74" spans="1:19" ht="13.5" thickTop="1" x14ac:dyDescent="0.2">
      <c r="D74" s="19"/>
      <c r="F74" s="19"/>
      <c r="G74" s="19"/>
      <c r="H74" s="51"/>
      <c r="I74" s="18"/>
      <c r="J74" s="51"/>
      <c r="K74" s="51"/>
      <c r="N74" s="19"/>
      <c r="P74" s="19"/>
    </row>
    <row r="75" spans="1:19" x14ac:dyDescent="0.2">
      <c r="D75" s="19"/>
      <c r="F75" s="19"/>
      <c r="G75" s="19"/>
      <c r="H75" s="51"/>
      <c r="I75" s="18"/>
      <c r="J75" s="51"/>
      <c r="K75" s="51"/>
      <c r="N75" s="19"/>
      <c r="P75" s="19"/>
    </row>
    <row r="76" spans="1:19" x14ac:dyDescent="0.2">
      <c r="D76" s="19"/>
      <c r="F76" s="19"/>
      <c r="G76" s="19"/>
      <c r="H76" s="51"/>
      <c r="I76" s="18"/>
      <c r="J76" s="21"/>
      <c r="K76" s="21"/>
      <c r="L76" s="16"/>
      <c r="M76" s="19"/>
      <c r="N76" s="19"/>
      <c r="P76" s="19"/>
    </row>
    <row r="77" spans="1:19" x14ac:dyDescent="0.2">
      <c r="B77" s="58" t="s">
        <v>59</v>
      </c>
      <c r="D77" s="19"/>
      <c r="F77" s="19"/>
      <c r="G77" s="19"/>
      <c r="H77" s="19"/>
      <c r="J77" s="19"/>
      <c r="K77" s="19"/>
      <c r="L77" s="59"/>
      <c r="M77" s="59"/>
      <c r="N77" s="59"/>
      <c r="P77" s="59"/>
    </row>
    <row r="78" spans="1:19" x14ac:dyDescent="0.2">
      <c r="D78" s="19"/>
      <c r="F78" s="19"/>
      <c r="G78" s="19"/>
      <c r="H78" s="19"/>
      <c r="J78" s="19"/>
      <c r="K78" s="19"/>
      <c r="L78" s="16"/>
      <c r="M78" s="19"/>
      <c r="N78" s="59"/>
      <c r="P78" s="19"/>
    </row>
    <row r="79" spans="1:19" x14ac:dyDescent="0.2">
      <c r="A79" s="20" t="s">
        <v>62</v>
      </c>
      <c r="B79" s="58" t="s">
        <v>65</v>
      </c>
      <c r="D79" s="19"/>
      <c r="F79" s="19"/>
      <c r="G79" s="19"/>
      <c r="H79" s="19"/>
      <c r="J79" s="19"/>
      <c r="K79" s="19"/>
      <c r="L79" s="16"/>
      <c r="M79" s="19"/>
      <c r="N79" s="16" t="s">
        <v>66</v>
      </c>
      <c r="P79" s="16" t="s">
        <v>61</v>
      </c>
    </row>
    <row r="80" spans="1:19" x14ac:dyDescent="0.2">
      <c r="A80" s="20" t="s">
        <v>63</v>
      </c>
      <c r="B80" s="58" t="s">
        <v>67</v>
      </c>
      <c r="D80" s="19"/>
      <c r="F80" s="19"/>
      <c r="G80" s="19"/>
      <c r="H80" s="19"/>
      <c r="J80" s="19"/>
      <c r="K80" s="19"/>
      <c r="L80" s="16"/>
      <c r="M80" s="19"/>
      <c r="N80" s="19"/>
      <c r="P80" s="19"/>
    </row>
    <row r="81" spans="1:12" x14ac:dyDescent="0.2">
      <c r="A81" s="20" t="s">
        <v>64</v>
      </c>
      <c r="B81" s="58" t="s">
        <v>68</v>
      </c>
      <c r="L81" s="43"/>
    </row>
    <row r="82" spans="1:12" x14ac:dyDescent="0.2">
      <c r="A82" s="20" t="s">
        <v>70</v>
      </c>
      <c r="B82" s="58" t="s">
        <v>69</v>
      </c>
      <c r="L82" s="50"/>
    </row>
    <row r="83" spans="1:12" x14ac:dyDescent="0.2">
      <c r="B83" s="58"/>
      <c r="D83" s="15"/>
      <c r="J83" s="60"/>
      <c r="L83" s="16"/>
    </row>
    <row r="84" spans="1:12" x14ac:dyDescent="0.2">
      <c r="D84" s="15"/>
      <c r="L84" s="16"/>
    </row>
    <row r="85" spans="1:12" x14ac:dyDescent="0.2">
      <c r="B85" s="61"/>
      <c r="D85" s="15"/>
      <c r="L85" s="16"/>
    </row>
    <row r="86" spans="1:12" x14ac:dyDescent="0.2">
      <c r="D86" s="15"/>
      <c r="L86" s="16"/>
    </row>
    <row r="87" spans="1:12" x14ac:dyDescent="0.2">
      <c r="D87" s="15"/>
      <c r="L87" s="16"/>
    </row>
    <row r="88" spans="1:12" x14ac:dyDescent="0.2">
      <c r="D88" s="50"/>
    </row>
    <row r="89" spans="1:12" x14ac:dyDescent="0.2">
      <c r="D89" s="50"/>
    </row>
    <row r="90" spans="1:12" x14ac:dyDescent="0.2">
      <c r="B90" s="19"/>
      <c r="D90" s="43"/>
    </row>
    <row r="91" spans="1:12" x14ac:dyDescent="0.2">
      <c r="B91" s="19"/>
      <c r="D91" s="43"/>
    </row>
    <row r="92" spans="1:12" x14ac:dyDescent="0.2">
      <c r="B92" s="19"/>
      <c r="D92" s="43"/>
    </row>
    <row r="93" spans="1:12" x14ac:dyDescent="0.2">
      <c r="B93" s="19"/>
      <c r="D93" s="43"/>
    </row>
    <row r="94" spans="1:12" x14ac:dyDescent="0.2">
      <c r="B94" s="19"/>
      <c r="D94" s="43"/>
    </row>
    <row r="95" spans="1:12" x14ac:dyDescent="0.2">
      <c r="B95" s="19"/>
      <c r="D95" s="43"/>
    </row>
    <row r="96" spans="1:12" x14ac:dyDescent="0.2">
      <c r="B96" s="19"/>
      <c r="D96" s="43"/>
    </row>
    <row r="98" spans="2:4" x14ac:dyDescent="0.2">
      <c r="B98" s="61"/>
      <c r="D98" s="50"/>
    </row>
    <row r="100" spans="2:4" x14ac:dyDescent="0.2">
      <c r="B100" s="61"/>
      <c r="D100" s="50"/>
    </row>
  </sheetData>
  <mergeCells count="1">
    <mergeCell ref="B5:P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2021-09-08T18:48:56Z</dcterms:created>
  <dcterms:modified xsi:type="dcterms:W3CDTF">2023-08-18T14:14:56Z</dcterms:modified>
</cp:coreProperties>
</file>