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AFDF1061-1794-4502-8511-716476EDB5A8}" xr6:coauthVersionLast="47" xr6:coauthVersionMax="47" xr10:uidLastSave="{00000000-0000-0000-0000-000000000000}"/>
  <bookViews>
    <workbookView xWindow="9390" yWindow="2610" windowWidth="16755" windowHeight="11385" xr2:uid="{00000000-000D-0000-FFFF-FFFF00000000}"/>
  </bookViews>
  <sheets>
    <sheet name="Statement of Rev &amp; Exp Prop" sheetId="1" r:id="rId1"/>
  </sheets>
  <definedNames>
    <definedName name="_xlnm.Print_Area" localSheetId="0">'Statement of Rev &amp; Exp Prop'!$A$1:$Q$94</definedName>
    <definedName name="Z_1E104EA1_F994_4ECA_AA54_04A0090D298E_.wvu.PrintArea" localSheetId="0" hidden="1">'Statement of Rev &amp; Exp Prop'!$B$2:$P$88</definedName>
    <definedName name="Z_9B0E5817_7511_11D5_9B3B_00A024B9F9B8_.wvu.PrintArea" localSheetId="0" hidden="1">'Statement of Rev &amp; Exp Prop'!$B$2:$P$88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1" l="1"/>
  <c r="E81" i="1"/>
  <c r="D81" i="1"/>
  <c r="J50" i="1"/>
  <c r="J52" i="1"/>
  <c r="J83" i="1"/>
  <c r="J81" i="1"/>
  <c r="I50" i="1"/>
  <c r="I52" i="1"/>
  <c r="I83" i="1"/>
  <c r="I81" i="1"/>
  <c r="H50" i="1"/>
  <c r="H52" i="1"/>
  <c r="H83" i="1"/>
  <c r="H87" i="1"/>
  <c r="H81" i="1"/>
  <c r="N76" i="1"/>
  <c r="N75" i="1"/>
  <c r="N72" i="1"/>
  <c r="N70" i="1"/>
  <c r="N69" i="1"/>
  <c r="N81" i="1"/>
  <c r="N57" i="1"/>
  <c r="N68" i="1"/>
  <c r="N71" i="1"/>
  <c r="N78" i="1"/>
  <c r="N79" i="1"/>
  <c r="N80" i="1"/>
  <c r="N40" i="1"/>
  <c r="N30" i="1"/>
  <c r="N36" i="1"/>
  <c r="E50" i="1"/>
  <c r="E24" i="1"/>
  <c r="E52" i="1"/>
  <c r="E83" i="1"/>
  <c r="E86" i="1"/>
  <c r="E88" i="1"/>
  <c r="N32" i="1"/>
  <c r="N31" i="1"/>
  <c r="K81" i="1"/>
  <c r="G81" i="1"/>
  <c r="K50" i="1"/>
  <c r="G50" i="1"/>
  <c r="K24" i="1"/>
  <c r="K52" i="1"/>
  <c r="K83" i="1"/>
  <c r="K86" i="1"/>
  <c r="K88" i="1"/>
  <c r="G24" i="1"/>
  <c r="G52" i="1"/>
  <c r="G83" i="1"/>
  <c r="G86" i="1"/>
  <c r="G88" i="1"/>
  <c r="N85" i="1"/>
  <c r="N22" i="1"/>
  <c r="N29" i="1"/>
  <c r="N33" i="1"/>
  <c r="N34" i="1"/>
  <c r="N50" i="1"/>
  <c r="N35" i="1"/>
  <c r="N37" i="1"/>
  <c r="N38" i="1"/>
  <c r="N39" i="1"/>
  <c r="N46" i="1"/>
  <c r="N47" i="1"/>
  <c r="N48" i="1"/>
  <c r="N49" i="1"/>
  <c r="N41" i="1"/>
  <c r="N42" i="1"/>
  <c r="N43" i="1"/>
  <c r="N17" i="1"/>
  <c r="N24" i="1"/>
  <c r="N52" i="1"/>
  <c r="N83" i="1"/>
  <c r="N86" i="1"/>
  <c r="N18" i="1"/>
  <c r="N19" i="1"/>
  <c r="N20" i="1"/>
  <c r="N21" i="1"/>
  <c r="N23" i="1"/>
  <c r="L50" i="1"/>
  <c r="L24" i="1"/>
  <c r="L52" i="1"/>
  <c r="L83" i="1"/>
  <c r="L86" i="1"/>
  <c r="L88" i="1"/>
  <c r="L81" i="1"/>
  <c r="P81" i="1"/>
  <c r="D50" i="1"/>
  <c r="D24" i="1"/>
  <c r="D52" i="1"/>
  <c r="P50" i="1"/>
  <c r="P24" i="1"/>
  <c r="P52" i="1"/>
  <c r="P83" i="1"/>
  <c r="P86" i="1"/>
  <c r="P88" i="1"/>
  <c r="H88" i="1"/>
  <c r="N87" i="1"/>
  <c r="R87" i="1"/>
  <c r="N88" i="1"/>
  <c r="R52" i="1"/>
  <c r="D83" i="1"/>
  <c r="R83" i="1"/>
  <c r="D86" i="1"/>
  <c r="D88" i="1"/>
  <c r="P91" i="1"/>
  <c r="R88" i="1"/>
</calcChain>
</file>

<file path=xl/sharedStrings.xml><?xml version="1.0" encoding="utf-8"?>
<sst xmlns="http://schemas.openxmlformats.org/spreadsheetml/2006/main" count="116" uniqueCount="94">
  <si>
    <t>Exhibit B-5</t>
  </si>
  <si>
    <t>Anytown School District</t>
  </si>
  <si>
    <t>Proprietary Funds</t>
  </si>
  <si>
    <t xml:space="preserve">Governmental </t>
  </si>
  <si>
    <t xml:space="preserve">Business-type Activities - </t>
  </si>
  <si>
    <t>Activities -</t>
  </si>
  <si>
    <t>Enterprise Fund</t>
  </si>
  <si>
    <t>Internal</t>
  </si>
  <si>
    <t>Latchkey</t>
  </si>
  <si>
    <t>Total</t>
  </si>
  <si>
    <t>Service</t>
  </si>
  <si>
    <t>Program</t>
  </si>
  <si>
    <t>Enterprise</t>
  </si>
  <si>
    <t>Fund</t>
  </si>
  <si>
    <t xml:space="preserve">        </t>
  </si>
  <si>
    <t>Operating revenues:</t>
  </si>
  <si>
    <t>Charges for services:</t>
  </si>
  <si>
    <t xml:space="preserve"> </t>
  </si>
  <si>
    <t xml:space="preserve">   Community service activities</t>
  </si>
  <si>
    <t xml:space="preserve">   Deductions from employees' salaries</t>
  </si>
  <si>
    <t xml:space="preserve">   Miscellaneous</t>
  </si>
  <si>
    <t xml:space="preserve">        Total operating revenues</t>
  </si>
  <si>
    <t>Operating expenses:</t>
  </si>
  <si>
    <t>Salaries</t>
  </si>
  <si>
    <t>Employee benefits</t>
  </si>
  <si>
    <t>Purchased property service</t>
  </si>
  <si>
    <t>Cleaning, repair and maintenance services</t>
  </si>
  <si>
    <t>Rentals</t>
  </si>
  <si>
    <t>Other purchased services:</t>
  </si>
  <si>
    <t xml:space="preserve">   Contracted services (between home and school)</t>
  </si>
  <si>
    <t xml:space="preserve">   Contracted services (other than between home and school)</t>
  </si>
  <si>
    <t xml:space="preserve">   Contracted services (special education students) - vendors</t>
  </si>
  <si>
    <t xml:space="preserve">   Contracted services (special education students) - joint agreements</t>
  </si>
  <si>
    <t>Insurance</t>
  </si>
  <si>
    <t>General supplies</t>
  </si>
  <si>
    <t>Depreciation</t>
  </si>
  <si>
    <t xml:space="preserve">              Operating income (loss)</t>
  </si>
  <si>
    <t>State sources:</t>
  </si>
  <si>
    <t>Federal sources:</t>
  </si>
  <si>
    <t xml:space="preserve">   National school lunch program</t>
  </si>
  <si>
    <t xml:space="preserve">   Special milk program</t>
  </si>
  <si>
    <t xml:space="preserve">   Food distribution program</t>
  </si>
  <si>
    <t>Interest and investment revenue</t>
  </si>
  <si>
    <t xml:space="preserve">        Total nonoperating revenues (expenses)</t>
  </si>
  <si>
    <t>Capital contributions</t>
  </si>
  <si>
    <t>Total net  assets—beginning</t>
  </si>
  <si>
    <t>Total net  assets—ending</t>
  </si>
  <si>
    <t xml:space="preserve">   Services provided to other funds</t>
  </si>
  <si>
    <t xml:space="preserve">               Income (loss) before contributions</t>
  </si>
  <si>
    <t xml:space="preserve">   School breakfast program</t>
  </si>
  <si>
    <t xml:space="preserve">   After school snack program</t>
  </si>
  <si>
    <t xml:space="preserve">   Fresh Fruit and Vegetables</t>
  </si>
  <si>
    <t>Statement of Revenues, Expenses, and Changes in Fund Net Position</t>
  </si>
  <si>
    <t xml:space="preserve">Food  Service Programs </t>
  </si>
  <si>
    <t xml:space="preserve">School </t>
  </si>
  <si>
    <t xml:space="preserve">Summer Food </t>
  </si>
  <si>
    <t xml:space="preserve">   Special functions/Catering</t>
  </si>
  <si>
    <t xml:space="preserve">Purchases  -  Fruit </t>
  </si>
  <si>
    <t>Purchases - Vegetables</t>
  </si>
  <si>
    <t xml:space="preserve">Fixed  </t>
  </si>
  <si>
    <t>Other purchased professional services</t>
  </si>
  <si>
    <t xml:space="preserve">   Daily sales - Non-Program (non-reimbursable program) Meals</t>
  </si>
  <si>
    <t xml:space="preserve">Cost of sales- Program (reimbursable program) Meals </t>
  </si>
  <si>
    <t xml:space="preserve">   Daily sales -Program ( reimbursable program) Meals</t>
  </si>
  <si>
    <t>Cost of sales-Non-Program (non-reimbursable program) Meals</t>
  </si>
  <si>
    <t>Purchased Services (Including Fixed Price Contract)</t>
  </si>
  <si>
    <t xml:space="preserve">Service Program </t>
  </si>
  <si>
    <t>Seamless</t>
  </si>
  <si>
    <t>Child and Adult</t>
  </si>
  <si>
    <t xml:space="preserve">Food Program </t>
  </si>
  <si>
    <t>Fresh Fruit and</t>
  </si>
  <si>
    <t xml:space="preserve">Vegetable Program </t>
  </si>
  <si>
    <t>School Lunch</t>
  </si>
  <si>
    <t>Free</t>
  </si>
  <si>
    <t>Reduced</t>
  </si>
  <si>
    <t>School Breakfast</t>
  </si>
  <si>
    <t xml:space="preserve">Summer Option </t>
  </si>
  <si>
    <t>Summer Food</t>
  </si>
  <si>
    <t>(COVID - 19)</t>
  </si>
  <si>
    <t>(COVID-19)</t>
  </si>
  <si>
    <t>Nonoperating revenues:</t>
  </si>
  <si>
    <t xml:space="preserve">COVID-19 Emergency  Expense  Reimbursement </t>
  </si>
  <si>
    <t xml:space="preserve">   CACFP Food and Cash In Lieu Of</t>
  </si>
  <si>
    <t xml:space="preserve">   Summer Food Service Program</t>
  </si>
  <si>
    <t xml:space="preserve">   Summer Food Service Program (COVID-19 Emergency)</t>
  </si>
  <si>
    <t xml:space="preserve">   Seamless Summer Option (COVID-19 Emergency)</t>
  </si>
  <si>
    <t>Miscellaneous</t>
  </si>
  <si>
    <r>
      <t xml:space="preserve">   Contracted services (</t>
    </r>
    <r>
      <rPr>
        <b/>
        <sz val="11"/>
        <rFont val="Times New Roman"/>
        <family val="1"/>
      </rPr>
      <t xml:space="preserve">COVID-19 transportation for meal service) </t>
    </r>
  </si>
  <si>
    <t>For the Year Ended June 30, 202X</t>
  </si>
  <si>
    <t xml:space="preserve">Nutrition  </t>
  </si>
  <si>
    <t xml:space="preserve">Price Contract  </t>
  </si>
  <si>
    <t xml:space="preserve">   P-EBT Administrative cost</t>
  </si>
  <si>
    <t xml:space="preserve">   Change in net position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</si>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</sst>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1"/>
      <name val="Times New Roman"/>
      <family val="1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u val="double"/>
      <sz val="11"/>
      <name val="Times New Roman"/>
      <family val="1"/>
    </font>
    <font>
      <u/>
      <sz val="11"/>
      <name val="Times New Roman"/>
      <family val="1"/>
    </font>
    <font>
      <u val="singleAccounting"/>
      <sz val="11"/>
      <color indexed="8"/>
      <name val="Times New Roman"/>
      <family val="1"/>
    </font>
    <font>
      <u val="doubleAccounting"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77">
    <xf numFmtId="0" fontId="0" fillId="0" borderId="0" xfId="0"/>
    <xf numFmtId="3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Continuous"/>
    </xf>
    <xf numFmtId="37" fontId="2" fillId="0" borderId="1" xfId="0" applyNumberFormat="1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9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2" fillId="0" borderId="0" xfId="0" applyFont="1"/>
    <xf numFmtId="3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39" fontId="2" fillId="0" borderId="2" xfId="0" applyNumberFormat="1" applyFont="1" applyBorder="1" applyAlignment="1">
      <alignment horizontal="center"/>
    </xf>
    <xf numFmtId="164" fontId="3" fillId="0" borderId="0" xfId="1" applyNumberFormat="1" applyFont="1" applyBorder="1"/>
    <xf numFmtId="165" fontId="3" fillId="0" borderId="0" xfId="1" applyNumberFormat="1" applyFont="1" applyBorder="1"/>
    <xf numFmtId="42" fontId="0" fillId="0" borderId="0" xfId="0" applyNumberFormat="1"/>
    <xf numFmtId="166" fontId="3" fillId="0" borderId="0" xfId="2" applyNumberFormat="1" applyFont="1" applyBorder="1"/>
    <xf numFmtId="41" fontId="0" fillId="0" borderId="0" xfId="0" applyNumberFormat="1"/>
    <xf numFmtId="165" fontId="3" fillId="0" borderId="3" xfId="1" applyNumberFormat="1" applyFont="1" applyBorder="1"/>
    <xf numFmtId="49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5" fontId="4" fillId="0" borderId="1" xfId="1" applyNumberFormat="1" applyFont="1" applyBorder="1"/>
    <xf numFmtId="41" fontId="0" fillId="0" borderId="3" xfId="0" applyNumberFormat="1" applyBorder="1"/>
    <xf numFmtId="41" fontId="0" fillId="0" borderId="1" xfId="0" applyNumberFormat="1" applyBorder="1"/>
    <xf numFmtId="166" fontId="0" fillId="0" borderId="4" xfId="0" applyNumberFormat="1" applyBorder="1"/>
    <xf numFmtId="42" fontId="0" fillId="0" borderId="4" xfId="0" applyNumberFormat="1" applyBorder="1"/>
    <xf numFmtId="6" fontId="0" fillId="0" borderId="0" xfId="0" applyNumberFormat="1"/>
    <xf numFmtId="37" fontId="0" fillId="2" borderId="0" xfId="0" applyNumberFormat="1" applyFill="1"/>
    <xf numFmtId="165" fontId="3" fillId="0" borderId="0" xfId="1" applyNumberFormat="1" applyFont="1" applyFill="1" applyBorder="1"/>
    <xf numFmtId="0" fontId="0" fillId="0" borderId="0" xfId="0" applyAlignment="1">
      <alignment horizontal="centerContinuous"/>
    </xf>
    <xf numFmtId="37" fontId="0" fillId="0" borderId="0" xfId="0" applyNumberForma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"/>
    </xf>
    <xf numFmtId="43" fontId="0" fillId="0" borderId="0" xfId="1" applyFont="1" applyBorder="1"/>
    <xf numFmtId="43" fontId="0" fillId="0" borderId="0" xfId="1" applyFont="1" applyFill="1" applyBorder="1"/>
    <xf numFmtId="43" fontId="6" fillId="0" borderId="0" xfId="1" applyFont="1" applyFill="1" applyBorder="1"/>
    <xf numFmtId="43" fontId="6" fillId="0" borderId="0" xfId="1" applyFont="1" applyBorder="1"/>
    <xf numFmtId="0" fontId="7" fillId="0" borderId="0" xfId="0" applyFont="1"/>
    <xf numFmtId="44" fontId="7" fillId="0" borderId="0" xfId="0" applyNumberFormat="1" applyFont="1"/>
    <xf numFmtId="0" fontId="6" fillId="0" borderId="0" xfId="0" applyFont="1"/>
    <xf numFmtId="165" fontId="6" fillId="0" borderId="0" xfId="1" applyNumberFormat="1" applyFont="1" applyFill="1" applyBorder="1"/>
    <xf numFmtId="43" fontId="8" fillId="0" borderId="0" xfId="1" applyFont="1" applyBorder="1"/>
    <xf numFmtId="166" fontId="4" fillId="0" borderId="3" xfId="2" applyNumberFormat="1" applyFont="1" applyBorder="1"/>
    <xf numFmtId="37" fontId="5" fillId="0" borderId="0" xfId="0" applyNumberFormat="1" applyFont="1" applyAlignment="1">
      <alignment horizontal="center"/>
    </xf>
    <xf numFmtId="43" fontId="0" fillId="0" borderId="0" xfId="1" applyFont="1" applyBorder="1" applyProtection="1"/>
    <xf numFmtId="43" fontId="3" fillId="0" borderId="0" xfId="1" applyFont="1" applyBorder="1"/>
    <xf numFmtId="43" fontId="0" fillId="0" borderId="0" xfId="1" applyFont="1" applyProtection="1"/>
    <xf numFmtId="43" fontId="3" fillId="0" borderId="0" xfId="1" applyFont="1" applyFill="1" applyBorder="1"/>
    <xf numFmtId="43" fontId="3" fillId="3" borderId="0" xfId="1" applyFont="1" applyFill="1" applyBorder="1"/>
    <xf numFmtId="41" fontId="0" fillId="3" borderId="0" xfId="0" applyNumberFormat="1" applyFill="1"/>
    <xf numFmtId="0" fontId="0" fillId="3" borderId="0" xfId="0" applyFill="1"/>
    <xf numFmtId="37" fontId="0" fillId="3" borderId="0" xfId="0" applyNumberFormat="1" applyFill="1"/>
    <xf numFmtId="44" fontId="3" fillId="3" borderId="0" xfId="2" applyFont="1" applyFill="1" applyBorder="1"/>
    <xf numFmtId="43" fontId="6" fillId="3" borderId="0" xfId="1" applyFont="1" applyFill="1" applyBorder="1"/>
    <xf numFmtId="165" fontId="9" fillId="0" borderId="1" xfId="1" applyNumberFormat="1" applyFont="1" applyBorder="1"/>
    <xf numFmtId="43" fontId="6" fillId="0" borderId="0" xfId="1" applyFont="1" applyBorder="1" applyProtection="1"/>
    <xf numFmtId="0" fontId="5" fillId="0" borderId="0" xfId="0" applyFont="1" applyAlignment="1">
      <alignment horizontal="center" wrapText="1"/>
    </xf>
    <xf numFmtId="165" fontId="6" fillId="0" borderId="0" xfId="1" applyNumberFormat="1" applyFont="1" applyBorder="1"/>
    <xf numFmtId="165" fontId="0" fillId="0" borderId="0" xfId="0" applyNumberFormat="1"/>
    <xf numFmtId="166" fontId="0" fillId="0" borderId="0" xfId="0" applyNumberFormat="1"/>
    <xf numFmtId="165" fontId="3" fillId="0" borderId="0" xfId="0" applyNumberFormat="1" applyFont="1"/>
    <xf numFmtId="0" fontId="0" fillId="0" borderId="0" xfId="0" applyAlignment="1">
      <alignment horizontal="right"/>
    </xf>
    <xf numFmtId="165" fontId="3" fillId="3" borderId="0" xfId="1" applyNumberFormat="1" applyFont="1" applyFill="1" applyBorder="1"/>
    <xf numFmtId="165" fontId="0" fillId="0" borderId="0" xfId="1" applyNumberFormat="1" applyFont="1" applyBorder="1"/>
    <xf numFmtId="166" fontId="10" fillId="0" borderId="0" xfId="0" applyNumberFormat="1" applyFont="1"/>
    <xf numFmtId="43" fontId="10" fillId="0" borderId="0" xfId="1" applyFont="1" applyBorder="1"/>
    <xf numFmtId="166" fontId="5" fillId="0" borderId="0" xfId="0" applyNumberFormat="1" applyFont="1" applyAlignment="1">
      <alignment horizontal="left" wrapText="1"/>
    </xf>
    <xf numFmtId="0" fontId="12" fillId="0" borderId="0" xfId="3" applyFont="1" applyAlignment="1">
      <alignment horizontal="right"/>
    </xf>
    <xf numFmtId="14" fontId="11" fillId="0" borderId="0" xfId="3" applyNumberFormat="1"/>
    <xf numFmtId="0" fontId="11" fillId="0" borderId="0" xfId="3"/>
    <xf numFmtId="0" fontId="2" fillId="0" borderId="0" xfId="0" applyFont="1" applyAlignment="1">
      <alignment horizontal="center"/>
    </xf>
    <xf numFmtId="37" fontId="5" fillId="0" borderId="5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10 10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2"/>
  <sheetViews>
    <sheetView tabSelected="1" topLeftCell="F1" zoomScaleNormal="100" workbookViewId="0">
      <selection activeCell="B14" sqref="B14"/>
    </sheetView>
  </sheetViews>
  <sheetFormatPr defaultColWidth="9.28515625" defaultRowHeight="15" x14ac:dyDescent="0.25"/>
  <cols>
    <col min="1" max="1" width="28" customWidth="1"/>
    <col min="2" max="2" width="62.5703125" customWidth="1"/>
    <col min="3" max="3" width="4.42578125" customWidth="1"/>
    <col min="4" max="5" width="17.5703125" style="1" customWidth="1"/>
    <col min="6" max="6" width="2.5703125" customWidth="1"/>
    <col min="7" max="8" width="16.5703125" customWidth="1"/>
    <col min="9" max="10" width="17.42578125" customWidth="1"/>
    <col min="11" max="11" width="19.42578125" customWidth="1"/>
    <col min="12" max="12" width="17.5703125" style="1" customWidth="1"/>
    <col min="13" max="13" width="2.5703125" customWidth="1"/>
    <col min="14" max="14" width="17.5703125" style="1" customWidth="1"/>
    <col min="15" max="15" width="2.5703125" customWidth="1"/>
    <col min="16" max="16" width="17.5703125" style="1" customWidth="1"/>
    <col min="18" max="18" width="11.42578125" bestFit="1" customWidth="1"/>
  </cols>
  <sheetData>
    <row r="1" spans="1:17" x14ac:dyDescent="0.25">
      <c r="P1" s="72" t="s">
        <v>0</v>
      </c>
    </row>
    <row r="2" spans="1:17" x14ac:dyDescent="0.25">
      <c r="P2" s="73">
        <v>45107</v>
      </c>
    </row>
    <row r="3" spans="1:17" x14ac:dyDescent="0.25">
      <c r="B3" s="75" t="s">
        <v>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7" x14ac:dyDescent="0.25">
      <c r="B4" s="75" t="s">
        <v>52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 x14ac:dyDescent="0.25">
      <c r="B5" s="75" t="s">
        <v>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7" x14ac:dyDescent="0.25">
      <c r="B6" s="75" t="s">
        <v>88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7" x14ac:dyDescent="0.25">
      <c r="B7" s="3"/>
      <c r="C7" s="3"/>
      <c r="D7" s="4"/>
      <c r="E7" s="4"/>
      <c r="F7" s="3"/>
      <c r="G7" s="3"/>
      <c r="H7" s="3"/>
      <c r="I7" s="3"/>
      <c r="J7" s="3"/>
      <c r="K7" s="3"/>
      <c r="L7" s="4"/>
      <c r="M7" s="3"/>
      <c r="N7" s="4"/>
    </row>
    <row r="8" spans="1:17" x14ac:dyDescent="0.25">
      <c r="B8" s="3"/>
      <c r="C8" s="3"/>
      <c r="D8" s="4"/>
      <c r="E8" s="4"/>
      <c r="F8" s="3"/>
      <c r="G8" s="3"/>
      <c r="H8" s="3"/>
      <c r="I8" s="3"/>
      <c r="J8" s="3"/>
      <c r="K8" s="3"/>
      <c r="L8" s="4"/>
      <c r="M8" s="3"/>
      <c r="N8" s="4"/>
      <c r="P8" s="5" t="s">
        <v>3</v>
      </c>
    </row>
    <row r="9" spans="1:17" x14ac:dyDescent="0.25">
      <c r="B9" s="3"/>
      <c r="C9" s="3"/>
      <c r="D9" s="4" t="s">
        <v>4</v>
      </c>
      <c r="E9" s="4"/>
      <c r="F9" s="3"/>
      <c r="G9" s="3"/>
      <c r="H9" s="3"/>
      <c r="I9" s="3"/>
      <c r="J9" s="3"/>
      <c r="K9" s="3"/>
      <c r="L9" s="4"/>
      <c r="M9" s="3"/>
      <c r="N9" s="4"/>
      <c r="P9" s="5" t="s">
        <v>5</v>
      </c>
    </row>
    <row r="10" spans="1:17" x14ac:dyDescent="0.25">
      <c r="B10" s="3"/>
      <c r="C10" s="3"/>
      <c r="D10" s="6" t="s">
        <v>6</v>
      </c>
      <c r="E10" s="6"/>
      <c r="F10" s="7"/>
      <c r="G10" s="7"/>
      <c r="H10" s="7"/>
      <c r="I10" s="7"/>
      <c r="J10" s="7"/>
      <c r="K10" s="7"/>
      <c r="L10" s="8"/>
      <c r="M10" s="7"/>
      <c r="N10" s="8"/>
      <c r="P10" s="9" t="s">
        <v>7</v>
      </c>
    </row>
    <row r="11" spans="1:17" x14ac:dyDescent="0.25">
      <c r="B11" s="3"/>
      <c r="C11" s="3"/>
      <c r="D11" s="76" t="s">
        <v>53</v>
      </c>
      <c r="E11" s="76"/>
      <c r="F11" s="76"/>
      <c r="G11" s="76"/>
      <c r="H11" s="76"/>
      <c r="I11" s="76"/>
      <c r="J11" s="76"/>
      <c r="K11" s="76"/>
      <c r="L11" s="35"/>
      <c r="M11" s="34"/>
      <c r="N11" s="35"/>
      <c r="P11" s="9"/>
    </row>
    <row r="12" spans="1:17" x14ac:dyDescent="0.25">
      <c r="B12" s="3"/>
      <c r="C12" s="3"/>
      <c r="D12" s="48"/>
      <c r="E12" s="48"/>
      <c r="F12" s="48"/>
      <c r="G12" s="48"/>
      <c r="H12" s="10" t="s">
        <v>77</v>
      </c>
      <c r="I12" s="10" t="s">
        <v>67</v>
      </c>
      <c r="J12" s="48"/>
      <c r="K12" s="48"/>
      <c r="L12" s="35"/>
      <c r="M12" s="34"/>
      <c r="N12" s="35"/>
      <c r="P12" s="9"/>
    </row>
    <row r="13" spans="1:17" x14ac:dyDescent="0.25">
      <c r="D13" s="2" t="s">
        <v>54</v>
      </c>
      <c r="E13" s="2" t="s">
        <v>59</v>
      </c>
      <c r="F13" s="11"/>
      <c r="G13" s="11" t="s">
        <v>55</v>
      </c>
      <c r="H13" s="11" t="s">
        <v>66</v>
      </c>
      <c r="I13" s="11" t="s">
        <v>76</v>
      </c>
      <c r="J13" s="11" t="s">
        <v>68</v>
      </c>
      <c r="K13" s="11" t="s">
        <v>70</v>
      </c>
      <c r="L13" s="10" t="s">
        <v>8</v>
      </c>
      <c r="M13" s="11"/>
      <c r="N13" s="2" t="s">
        <v>9</v>
      </c>
      <c r="P13" s="9" t="s">
        <v>10</v>
      </c>
    </row>
    <row r="14" spans="1:17" x14ac:dyDescent="0.25">
      <c r="D14" s="12" t="s">
        <v>89</v>
      </c>
      <c r="E14" s="48" t="s">
        <v>90</v>
      </c>
      <c r="F14" s="11"/>
      <c r="G14" s="37" t="s">
        <v>66</v>
      </c>
      <c r="H14" s="37" t="s">
        <v>78</v>
      </c>
      <c r="I14" s="36" t="s">
        <v>79</v>
      </c>
      <c r="J14" s="36" t="s">
        <v>69</v>
      </c>
      <c r="K14" s="37" t="s">
        <v>71</v>
      </c>
      <c r="L14" s="12" t="s">
        <v>11</v>
      </c>
      <c r="M14" s="2"/>
      <c r="N14" s="13" t="s">
        <v>12</v>
      </c>
      <c r="O14" s="14"/>
      <c r="P14" s="15" t="s">
        <v>13</v>
      </c>
      <c r="Q14" s="11" t="s">
        <v>14</v>
      </c>
    </row>
    <row r="15" spans="1:17" x14ac:dyDescent="0.25">
      <c r="A15" s="74" t="s">
        <v>15</v>
      </c>
    </row>
    <row r="16" spans="1:17" x14ac:dyDescent="0.25">
      <c r="B16" t="s">
        <v>16</v>
      </c>
      <c r="D16" s="16" t="s">
        <v>17</v>
      </c>
      <c r="E16" s="16"/>
      <c r="G16" t="s">
        <v>17</v>
      </c>
      <c r="L16" s="17" t="s">
        <v>17</v>
      </c>
      <c r="N16" s="17" t="s">
        <v>17</v>
      </c>
      <c r="O16" s="17"/>
      <c r="P16" s="17" t="s">
        <v>17</v>
      </c>
    </row>
    <row r="17" spans="1:18" x14ac:dyDescent="0.25">
      <c r="B17" t="s">
        <v>63</v>
      </c>
      <c r="D17" s="18">
        <v>1343308</v>
      </c>
      <c r="E17" s="49">
        <v>1002500</v>
      </c>
      <c r="G17" s="57">
        <v>0</v>
      </c>
      <c r="H17" s="57"/>
      <c r="I17" s="57"/>
      <c r="J17" s="57"/>
      <c r="K17" s="57">
        <v>0</v>
      </c>
      <c r="L17" s="18">
        <v>0</v>
      </c>
      <c r="N17" s="19">
        <f t="shared" ref="N17:N23" si="0">SUM(D17:M17)</f>
        <v>2345808</v>
      </c>
      <c r="P17" s="18">
        <v>0</v>
      </c>
    </row>
    <row r="18" spans="1:18" x14ac:dyDescent="0.25">
      <c r="B18" t="s">
        <v>61</v>
      </c>
      <c r="D18" s="17">
        <v>732635</v>
      </c>
      <c r="E18" s="50">
        <v>500000</v>
      </c>
      <c r="G18" s="53">
        <v>0</v>
      </c>
      <c r="H18" s="53"/>
      <c r="I18" s="53"/>
      <c r="J18" s="53"/>
      <c r="K18" s="53">
        <v>0</v>
      </c>
      <c r="L18" s="20">
        <v>0</v>
      </c>
      <c r="N18" s="17">
        <f t="shared" si="0"/>
        <v>1232635</v>
      </c>
      <c r="P18" s="20">
        <v>0</v>
      </c>
    </row>
    <row r="19" spans="1:18" x14ac:dyDescent="0.25">
      <c r="B19" t="s">
        <v>56</v>
      </c>
      <c r="D19" s="17">
        <v>16854</v>
      </c>
      <c r="E19" s="50">
        <v>18000</v>
      </c>
      <c r="G19" s="53">
        <v>0</v>
      </c>
      <c r="H19" s="53"/>
      <c r="I19" s="53"/>
      <c r="J19" s="53"/>
      <c r="K19" s="53">
        <v>0</v>
      </c>
      <c r="L19" s="20">
        <v>0</v>
      </c>
      <c r="N19" s="17">
        <f t="shared" si="0"/>
        <v>34854</v>
      </c>
      <c r="P19" s="20">
        <v>0</v>
      </c>
    </row>
    <row r="20" spans="1:18" x14ac:dyDescent="0.25">
      <c r="B20" t="s">
        <v>18</v>
      </c>
      <c r="D20" s="20">
        <v>0</v>
      </c>
      <c r="E20" s="51">
        <v>0</v>
      </c>
      <c r="G20" s="53">
        <v>0</v>
      </c>
      <c r="H20" s="53"/>
      <c r="I20" s="53"/>
      <c r="J20" s="53"/>
      <c r="K20" s="53">
        <v>0</v>
      </c>
      <c r="L20" s="17">
        <v>75757</v>
      </c>
      <c r="N20" s="17">
        <f t="shared" si="0"/>
        <v>75757</v>
      </c>
      <c r="P20" s="20">
        <v>0</v>
      </c>
    </row>
    <row r="21" spans="1:18" x14ac:dyDescent="0.25">
      <c r="B21" t="s">
        <v>47</v>
      </c>
      <c r="D21" s="20">
        <v>0</v>
      </c>
      <c r="E21" s="51">
        <v>0</v>
      </c>
      <c r="G21" s="53">
        <v>0</v>
      </c>
      <c r="H21" s="53"/>
      <c r="I21" s="53"/>
      <c r="J21" s="53"/>
      <c r="K21" s="53">
        <v>0</v>
      </c>
      <c r="L21" s="20">
        <v>0</v>
      </c>
      <c r="N21" s="20">
        <f t="shared" si="0"/>
        <v>0</v>
      </c>
      <c r="P21" s="17">
        <v>4984947</v>
      </c>
    </row>
    <row r="22" spans="1:18" x14ac:dyDescent="0.25">
      <c r="B22" t="s">
        <v>19</v>
      </c>
      <c r="D22" s="20">
        <v>0</v>
      </c>
      <c r="E22" s="51">
        <v>0</v>
      </c>
      <c r="G22" s="53">
        <v>0</v>
      </c>
      <c r="H22" s="53"/>
      <c r="I22" s="53"/>
      <c r="J22" s="53"/>
      <c r="K22" s="53">
        <v>0</v>
      </c>
      <c r="L22" s="20">
        <v>0</v>
      </c>
      <c r="N22" s="20">
        <f t="shared" si="0"/>
        <v>0</v>
      </c>
      <c r="P22" s="20">
        <v>0</v>
      </c>
    </row>
    <row r="23" spans="1:18" ht="17.25" x14ac:dyDescent="0.4">
      <c r="B23" t="s">
        <v>20</v>
      </c>
      <c r="D23" s="17">
        <v>26316</v>
      </c>
      <c r="E23" s="41">
        <v>16500</v>
      </c>
      <c r="G23" s="58">
        <v>0</v>
      </c>
      <c r="H23" s="58"/>
      <c r="I23" s="58"/>
      <c r="J23" s="58"/>
      <c r="K23" s="58">
        <v>0</v>
      </c>
      <c r="L23" s="20">
        <v>0</v>
      </c>
      <c r="N23" s="17">
        <f t="shared" si="0"/>
        <v>42816</v>
      </c>
      <c r="P23" s="20">
        <v>0</v>
      </c>
    </row>
    <row r="24" spans="1:18" ht="17.25" x14ac:dyDescent="0.4">
      <c r="B24" t="s">
        <v>21</v>
      </c>
      <c r="D24" s="21">
        <f>SUM(D16:D23)</f>
        <v>2119113</v>
      </c>
      <c r="E24" s="21">
        <f>SUM(E16:E23)</f>
        <v>1537000</v>
      </c>
      <c r="G24" s="43">
        <f>SUM(G17:G23)</f>
        <v>0</v>
      </c>
      <c r="H24" s="43">
        <v>0</v>
      </c>
      <c r="I24" s="41">
        <v>0</v>
      </c>
      <c r="J24" s="41">
        <v>0</v>
      </c>
      <c r="K24" s="43">
        <f>SUM(K17:K23)</f>
        <v>0</v>
      </c>
      <c r="L24" s="21">
        <f>SUM(L16:L23)</f>
        <v>75757</v>
      </c>
      <c r="N24" s="21">
        <f>SUM(N16:N23)</f>
        <v>3731870</v>
      </c>
      <c r="P24" s="21">
        <f>SUM(P16:P23)</f>
        <v>4984947</v>
      </c>
      <c r="R24" s="63"/>
    </row>
    <row r="25" spans="1:18" x14ac:dyDescent="0.25">
      <c r="B25" s="11"/>
      <c r="C25" s="11"/>
      <c r="E25" s="38"/>
    </row>
    <row r="26" spans="1:18" x14ac:dyDescent="0.25">
      <c r="B26" s="11"/>
      <c r="C26" s="11"/>
      <c r="E26" s="38"/>
    </row>
    <row r="27" spans="1:18" x14ac:dyDescent="0.25">
      <c r="A27" s="22" t="s">
        <v>22</v>
      </c>
      <c r="C27" s="23"/>
      <c r="E27" s="38"/>
    </row>
    <row r="28" spans="1:18" x14ac:dyDescent="0.25">
      <c r="A28" s="22"/>
      <c r="C28" s="23"/>
      <c r="E28" s="38"/>
    </row>
    <row r="29" spans="1:18" x14ac:dyDescent="0.25">
      <c r="B29" s="22" t="s">
        <v>62</v>
      </c>
      <c r="C29" s="23"/>
      <c r="D29" s="33">
        <v>491685</v>
      </c>
      <c r="E29" s="53" t="s">
        <v>17</v>
      </c>
      <c r="F29" s="33"/>
      <c r="G29" s="33">
        <v>86772</v>
      </c>
      <c r="H29" s="33">
        <v>0</v>
      </c>
      <c r="I29" s="33">
        <v>55000</v>
      </c>
      <c r="J29" s="33">
        <v>0</v>
      </c>
      <c r="K29" s="33">
        <v>0</v>
      </c>
      <c r="L29" s="20">
        <v>0</v>
      </c>
      <c r="N29" s="33">
        <f t="shared" ref="N29:N49" si="1">SUM(D29:M29)</f>
        <v>633457</v>
      </c>
      <c r="P29" s="20">
        <v>0</v>
      </c>
    </row>
    <row r="30" spans="1:18" x14ac:dyDescent="0.25">
      <c r="B30" s="22" t="s">
        <v>64</v>
      </c>
      <c r="C30" s="23"/>
      <c r="D30" s="33">
        <v>257253</v>
      </c>
      <c r="E30" s="52">
        <v>254000</v>
      </c>
      <c r="F30" s="33"/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20"/>
      <c r="N30" s="33">
        <f t="shared" si="1"/>
        <v>511253</v>
      </c>
      <c r="P30" s="20"/>
    </row>
    <row r="31" spans="1:18" x14ac:dyDescent="0.25">
      <c r="B31" s="22" t="s">
        <v>57</v>
      </c>
      <c r="C31" s="23"/>
      <c r="D31" s="33">
        <v>0</v>
      </c>
      <c r="E31" s="53" t="s">
        <v>17</v>
      </c>
      <c r="F31" s="33"/>
      <c r="G31" s="33">
        <v>0</v>
      </c>
      <c r="H31" s="33">
        <v>0</v>
      </c>
      <c r="I31" s="33">
        <v>0</v>
      </c>
      <c r="J31" s="33">
        <v>0</v>
      </c>
      <c r="K31" s="33">
        <v>5000</v>
      </c>
      <c r="L31" s="20"/>
      <c r="N31" s="33">
        <f t="shared" si="1"/>
        <v>5000</v>
      </c>
      <c r="P31" s="20"/>
    </row>
    <row r="32" spans="1:18" x14ac:dyDescent="0.25">
      <c r="B32" s="22" t="s">
        <v>58</v>
      </c>
      <c r="C32" s="23"/>
      <c r="D32" s="33">
        <v>0</v>
      </c>
      <c r="E32" s="53" t="s">
        <v>17</v>
      </c>
      <c r="F32" s="33"/>
      <c r="G32" s="33">
        <v>0</v>
      </c>
      <c r="H32" s="33">
        <v>0</v>
      </c>
      <c r="I32" s="33">
        <v>0</v>
      </c>
      <c r="J32" s="33">
        <v>0</v>
      </c>
      <c r="K32" s="33">
        <v>3815</v>
      </c>
      <c r="L32" s="20">
        <v>0</v>
      </c>
      <c r="N32" s="33">
        <f t="shared" si="1"/>
        <v>3815</v>
      </c>
      <c r="P32" s="20"/>
    </row>
    <row r="33" spans="2:16" x14ac:dyDescent="0.25">
      <c r="B33" s="22" t="s">
        <v>23</v>
      </c>
      <c r="C33" s="22"/>
      <c r="D33" s="17">
        <v>757853</v>
      </c>
      <c r="E33" s="50">
        <v>85000</v>
      </c>
      <c r="F33" s="17"/>
      <c r="G33" s="17">
        <v>67890</v>
      </c>
      <c r="H33" s="17">
        <v>23000</v>
      </c>
      <c r="I33" s="17">
        <v>45000</v>
      </c>
      <c r="J33" s="17">
        <v>22444</v>
      </c>
      <c r="K33" s="17">
        <v>725</v>
      </c>
      <c r="L33" s="17">
        <v>38753</v>
      </c>
      <c r="N33" s="17">
        <f t="shared" si="1"/>
        <v>1040665</v>
      </c>
      <c r="P33" s="1">
        <v>2068261</v>
      </c>
    </row>
    <row r="34" spans="2:16" x14ac:dyDescent="0.25">
      <c r="B34" t="s">
        <v>24</v>
      </c>
      <c r="D34" s="17">
        <v>377105</v>
      </c>
      <c r="E34" s="50">
        <v>17000</v>
      </c>
      <c r="F34" s="17"/>
      <c r="G34" s="68">
        <v>22000</v>
      </c>
      <c r="H34" s="17">
        <v>6000</v>
      </c>
      <c r="I34" s="17">
        <v>15000</v>
      </c>
      <c r="J34" s="17">
        <v>8000</v>
      </c>
      <c r="K34" s="17">
        <v>0</v>
      </c>
      <c r="L34" s="20">
        <v>0</v>
      </c>
      <c r="N34" s="17">
        <f t="shared" si="1"/>
        <v>445105</v>
      </c>
      <c r="P34" s="1">
        <v>805923</v>
      </c>
    </row>
    <row r="35" spans="2:16" x14ac:dyDescent="0.25">
      <c r="B35" t="s">
        <v>25</v>
      </c>
      <c r="D35" s="17">
        <v>51742</v>
      </c>
      <c r="E35" s="50">
        <v>0</v>
      </c>
      <c r="F35" s="17"/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20">
        <v>0</v>
      </c>
      <c r="N35" s="17">
        <f t="shared" si="1"/>
        <v>51742</v>
      </c>
      <c r="P35" s="20">
        <v>0</v>
      </c>
    </row>
    <row r="36" spans="2:16" x14ac:dyDescent="0.25">
      <c r="B36" s="22" t="s">
        <v>65</v>
      </c>
      <c r="D36" s="17">
        <v>0</v>
      </c>
      <c r="E36" s="50">
        <v>850000</v>
      </c>
      <c r="F36" s="17"/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20">
        <v>0</v>
      </c>
      <c r="N36" s="17">
        <f t="shared" si="1"/>
        <v>850000</v>
      </c>
      <c r="P36" s="20"/>
    </row>
    <row r="37" spans="2:16" x14ac:dyDescent="0.25">
      <c r="B37" t="s">
        <v>60</v>
      </c>
      <c r="D37" s="20">
        <v>0</v>
      </c>
      <c r="E37" s="51">
        <v>0</v>
      </c>
      <c r="F37" s="17"/>
      <c r="G37" s="17">
        <v>0</v>
      </c>
      <c r="H37" s="17">
        <v>93000</v>
      </c>
      <c r="I37" s="17">
        <v>35888</v>
      </c>
      <c r="J37" s="17">
        <v>0</v>
      </c>
      <c r="K37" s="17">
        <v>0</v>
      </c>
      <c r="L37" s="20">
        <v>0</v>
      </c>
      <c r="N37" s="20">
        <f t="shared" si="1"/>
        <v>128888</v>
      </c>
      <c r="P37" s="1">
        <v>9610</v>
      </c>
    </row>
    <row r="38" spans="2:16" x14ac:dyDescent="0.25">
      <c r="B38" t="s">
        <v>26</v>
      </c>
      <c r="D38" s="20">
        <v>0</v>
      </c>
      <c r="E38" s="51">
        <v>0</v>
      </c>
      <c r="F38" s="17"/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20">
        <v>0</v>
      </c>
      <c r="N38" s="20">
        <f t="shared" si="1"/>
        <v>0</v>
      </c>
      <c r="P38" s="1">
        <v>11286</v>
      </c>
    </row>
    <row r="39" spans="2:16" x14ac:dyDescent="0.25">
      <c r="B39" t="s">
        <v>27</v>
      </c>
      <c r="D39" s="20">
        <v>0</v>
      </c>
      <c r="E39" s="51">
        <v>0</v>
      </c>
      <c r="F39" s="17"/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20">
        <v>0</v>
      </c>
      <c r="N39" s="20">
        <f t="shared" si="1"/>
        <v>0</v>
      </c>
      <c r="P39" s="1">
        <v>146156</v>
      </c>
    </row>
    <row r="40" spans="2:16" x14ac:dyDescent="0.25">
      <c r="B40" t="s">
        <v>28</v>
      </c>
      <c r="D40" s="20">
        <v>0</v>
      </c>
      <c r="E40" s="20">
        <v>0</v>
      </c>
      <c r="F40" s="17"/>
      <c r="G40" s="17">
        <v>0</v>
      </c>
      <c r="H40" s="17"/>
      <c r="I40" s="17">
        <v>0</v>
      </c>
      <c r="J40" s="17">
        <v>0</v>
      </c>
      <c r="K40" s="17">
        <v>0</v>
      </c>
      <c r="L40" s="20">
        <v>0</v>
      </c>
      <c r="N40" s="20">
        <f t="shared" si="1"/>
        <v>0</v>
      </c>
      <c r="P40" s="20"/>
    </row>
    <row r="41" spans="2:16" x14ac:dyDescent="0.25">
      <c r="B41" t="s">
        <v>29</v>
      </c>
      <c r="D41" s="20">
        <v>0</v>
      </c>
      <c r="E41" s="54" t="s">
        <v>17</v>
      </c>
      <c r="F41" s="17"/>
      <c r="G41" s="17">
        <v>0</v>
      </c>
      <c r="H41" s="67"/>
      <c r="I41" s="17">
        <v>0</v>
      </c>
      <c r="J41" s="17">
        <v>0</v>
      </c>
      <c r="K41" s="17">
        <v>0</v>
      </c>
      <c r="L41" s="20">
        <v>0</v>
      </c>
      <c r="N41" s="20">
        <f t="shared" si="1"/>
        <v>0</v>
      </c>
      <c r="P41" s="1">
        <v>799921</v>
      </c>
    </row>
    <row r="42" spans="2:16" x14ac:dyDescent="0.25">
      <c r="B42" t="s">
        <v>30</v>
      </c>
      <c r="D42" s="20">
        <v>0</v>
      </c>
      <c r="E42" s="54" t="s">
        <v>17</v>
      </c>
      <c r="F42" s="17"/>
      <c r="G42" s="17">
        <v>0</v>
      </c>
      <c r="H42" s="67"/>
      <c r="I42" s="17">
        <v>0</v>
      </c>
      <c r="J42" s="17">
        <v>0</v>
      </c>
      <c r="K42" s="17">
        <v>0</v>
      </c>
      <c r="L42" s="20">
        <v>0</v>
      </c>
      <c r="N42" s="20">
        <f t="shared" si="1"/>
        <v>0</v>
      </c>
      <c r="P42" s="1">
        <v>223920</v>
      </c>
    </row>
    <row r="43" spans="2:16" x14ac:dyDescent="0.25">
      <c r="B43" t="s">
        <v>31</v>
      </c>
      <c r="D43" s="20">
        <v>0</v>
      </c>
      <c r="E43" s="54" t="s">
        <v>17</v>
      </c>
      <c r="F43" s="17"/>
      <c r="G43" s="17">
        <v>0</v>
      </c>
      <c r="H43" s="67"/>
      <c r="I43" s="17">
        <v>0</v>
      </c>
      <c r="J43" s="17">
        <v>0</v>
      </c>
      <c r="K43" s="17">
        <v>0</v>
      </c>
      <c r="L43" s="20">
        <v>0</v>
      </c>
      <c r="N43" s="20">
        <f t="shared" si="1"/>
        <v>0</v>
      </c>
      <c r="P43" s="1">
        <v>25515</v>
      </c>
    </row>
    <row r="44" spans="2:16" x14ac:dyDescent="0.25">
      <c r="B44" t="s">
        <v>32</v>
      </c>
      <c r="D44" s="20"/>
      <c r="E44" s="54" t="s">
        <v>17</v>
      </c>
      <c r="F44" s="17"/>
      <c r="G44" s="17"/>
      <c r="H44" s="67"/>
      <c r="I44" s="17">
        <v>0</v>
      </c>
      <c r="J44" s="17">
        <v>0</v>
      </c>
      <c r="K44" s="17"/>
      <c r="L44" s="20"/>
      <c r="N44" s="20"/>
    </row>
    <row r="45" spans="2:16" x14ac:dyDescent="0.25">
      <c r="B45" t="s">
        <v>87</v>
      </c>
      <c r="D45" s="20"/>
      <c r="E45" s="54" t="s">
        <v>17</v>
      </c>
      <c r="F45" s="17"/>
      <c r="G45" s="17"/>
      <c r="H45" s="17">
        <v>34500</v>
      </c>
      <c r="I45" s="17">
        <v>0</v>
      </c>
      <c r="J45" s="17">
        <v>0</v>
      </c>
      <c r="K45" s="17"/>
      <c r="L45" s="20"/>
      <c r="N45" s="20"/>
    </row>
    <row r="46" spans="2:16" x14ac:dyDescent="0.25">
      <c r="B46" t="s">
        <v>33</v>
      </c>
      <c r="D46" s="20">
        <v>0</v>
      </c>
      <c r="E46" s="54" t="s">
        <v>17</v>
      </c>
      <c r="F46" s="17"/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20">
        <v>0</v>
      </c>
      <c r="N46" s="20">
        <f t="shared" si="1"/>
        <v>0</v>
      </c>
      <c r="P46" s="1">
        <v>465383</v>
      </c>
    </row>
    <row r="47" spans="2:16" x14ac:dyDescent="0.25">
      <c r="B47" t="s">
        <v>34</v>
      </c>
      <c r="D47" s="20">
        <v>0</v>
      </c>
      <c r="E47" s="51">
        <v>0</v>
      </c>
      <c r="F47" s="17"/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20">
        <v>0</v>
      </c>
      <c r="N47" s="20">
        <f t="shared" si="1"/>
        <v>0</v>
      </c>
      <c r="P47" s="1">
        <v>203216</v>
      </c>
    </row>
    <row r="48" spans="2:16" x14ac:dyDescent="0.25">
      <c r="B48" t="s">
        <v>35</v>
      </c>
      <c r="D48" s="17">
        <v>32093</v>
      </c>
      <c r="E48" s="50">
        <v>7600</v>
      </c>
      <c r="F48" s="17"/>
      <c r="G48" s="17">
        <v>855</v>
      </c>
      <c r="H48" s="17">
        <v>0</v>
      </c>
      <c r="I48" s="17">
        <v>0</v>
      </c>
      <c r="J48" s="17">
        <v>0</v>
      </c>
      <c r="K48" s="17">
        <v>125</v>
      </c>
      <c r="L48" s="17">
        <v>15812</v>
      </c>
      <c r="N48" s="17">
        <f t="shared" si="1"/>
        <v>56485</v>
      </c>
      <c r="P48" s="1">
        <v>68131</v>
      </c>
    </row>
    <row r="49" spans="1:18" ht="17.25" x14ac:dyDescent="0.4">
      <c r="B49" t="s">
        <v>86</v>
      </c>
      <c r="D49" s="62">
        <v>32860</v>
      </c>
      <c r="E49" s="41">
        <v>0</v>
      </c>
      <c r="G49" s="41">
        <v>0</v>
      </c>
      <c r="H49" s="41">
        <v>0</v>
      </c>
      <c r="I49" s="41">
        <v>0</v>
      </c>
      <c r="J49" s="41">
        <v>0</v>
      </c>
      <c r="K49" s="45">
        <v>0</v>
      </c>
      <c r="L49" s="20">
        <v>0</v>
      </c>
      <c r="N49" s="17">
        <f t="shared" si="1"/>
        <v>32860</v>
      </c>
      <c r="P49" s="1">
        <v>157625</v>
      </c>
    </row>
    <row r="50" spans="1:18" x14ac:dyDescent="0.25">
      <c r="D50" s="47">
        <f>SUM(D29:D49)</f>
        <v>2000591</v>
      </c>
      <c r="E50" s="47">
        <f>SUM(E29:E49)</f>
        <v>1213600</v>
      </c>
      <c r="F50" s="19"/>
      <c r="G50" s="19">
        <f t="shared" ref="G50:L50" si="2">SUM(G29:G49)</f>
        <v>177517</v>
      </c>
      <c r="H50" s="19">
        <f t="shared" si="2"/>
        <v>156500</v>
      </c>
      <c r="I50" s="19">
        <f t="shared" si="2"/>
        <v>150888</v>
      </c>
      <c r="J50" s="19">
        <f t="shared" si="2"/>
        <v>30444</v>
      </c>
      <c r="K50" s="19">
        <f t="shared" si="2"/>
        <v>9665</v>
      </c>
      <c r="L50" s="47">
        <f t="shared" si="2"/>
        <v>54565</v>
      </c>
      <c r="M50" s="19"/>
      <c r="N50" s="47">
        <f>SUM(N29:N49)</f>
        <v>3759270</v>
      </c>
      <c r="O50" s="19"/>
      <c r="P50" s="47">
        <f>SUM(P33:P49)</f>
        <v>4984947</v>
      </c>
    </row>
    <row r="51" spans="1:18" ht="17.25" x14ac:dyDescent="0.4">
      <c r="E51" s="41"/>
      <c r="G51" s="41"/>
      <c r="H51" s="41"/>
      <c r="I51" s="44"/>
      <c r="J51" s="44"/>
      <c r="K51" s="45"/>
      <c r="L51" s="20"/>
      <c r="N51" s="17"/>
    </row>
    <row r="52" spans="1:18" s="25" customFormat="1" ht="17.25" x14ac:dyDescent="0.4">
      <c r="B52" s="25" t="s">
        <v>36</v>
      </c>
      <c r="D52" s="26">
        <f>D24-D50</f>
        <v>118522</v>
      </c>
      <c r="E52" s="59">
        <f>E24-E50</f>
        <v>323400</v>
      </c>
      <c r="G52" s="59">
        <f>G24-G50</f>
        <v>-177517</v>
      </c>
      <c r="H52" s="59">
        <f>H24-H50</f>
        <v>-156500</v>
      </c>
      <c r="I52" s="69">
        <f>SUM(I24-I50)</f>
        <v>-150888</v>
      </c>
      <c r="J52" s="69">
        <f>SUM(J24-J50)</f>
        <v>-30444</v>
      </c>
      <c r="K52" s="59">
        <f>K24-K50</f>
        <v>-9665</v>
      </c>
      <c r="L52" s="26">
        <f>L24-L50</f>
        <v>21192</v>
      </c>
      <c r="N52" s="26">
        <f>N24-N50</f>
        <v>-27400</v>
      </c>
      <c r="P52" s="26">
        <f>P24-P50</f>
        <v>0</v>
      </c>
      <c r="R52" s="65">
        <f>SUM(D52:L52)</f>
        <v>-61900</v>
      </c>
    </row>
    <row r="53" spans="1:18" x14ac:dyDescent="0.25">
      <c r="A53" s="25"/>
      <c r="C53" s="11"/>
    </row>
    <row r="54" spans="1:18" x14ac:dyDescent="0.25">
      <c r="A54" t="s">
        <v>80</v>
      </c>
      <c r="B54" s="37" t="s">
        <v>37</v>
      </c>
      <c r="C54" s="11"/>
    </row>
    <row r="55" spans="1:18" x14ac:dyDescent="0.25">
      <c r="B55" s="37"/>
      <c r="C55" s="11"/>
    </row>
    <row r="56" spans="1:18" x14ac:dyDescent="0.25">
      <c r="B56" s="24" t="s">
        <v>72</v>
      </c>
      <c r="C56" s="11"/>
    </row>
    <row r="57" spans="1:18" x14ac:dyDescent="0.25">
      <c r="B57" s="66" t="s">
        <v>73</v>
      </c>
      <c r="C57" s="11"/>
      <c r="D57" s="1">
        <v>6631</v>
      </c>
      <c r="E57" s="38">
        <v>5858</v>
      </c>
      <c r="G57" s="38">
        <v>0</v>
      </c>
      <c r="H57" s="38">
        <v>0</v>
      </c>
      <c r="I57" s="38"/>
      <c r="J57" s="38"/>
      <c r="K57" s="38">
        <v>0</v>
      </c>
      <c r="L57" s="20">
        <v>0</v>
      </c>
      <c r="N57" s="17">
        <f>SUM(D57:M57)</f>
        <v>12489</v>
      </c>
      <c r="P57" s="20">
        <v>0</v>
      </c>
    </row>
    <row r="58" spans="1:18" x14ac:dyDescent="0.25">
      <c r="B58" s="66" t="s">
        <v>74</v>
      </c>
      <c r="C58" s="11"/>
      <c r="E58" s="38"/>
      <c r="G58" s="38">
        <v>0</v>
      </c>
      <c r="H58" s="38">
        <v>0</v>
      </c>
      <c r="I58" s="38"/>
      <c r="J58" s="38"/>
      <c r="K58" s="38"/>
      <c r="L58" s="20"/>
      <c r="N58" s="17"/>
      <c r="P58" s="20"/>
    </row>
    <row r="59" spans="1:18" x14ac:dyDescent="0.25">
      <c r="B59" s="66"/>
      <c r="C59" s="11"/>
      <c r="E59" s="38"/>
      <c r="G59" s="38"/>
      <c r="H59" s="38"/>
      <c r="I59" s="38"/>
      <c r="J59" s="38"/>
      <c r="K59" s="38"/>
      <c r="L59" s="20"/>
      <c r="N59" s="17"/>
      <c r="P59" s="20"/>
    </row>
    <row r="60" spans="1:18" x14ac:dyDescent="0.25">
      <c r="B60" s="24" t="s">
        <v>75</v>
      </c>
      <c r="C60" s="11"/>
      <c r="E60" s="38"/>
      <c r="G60" s="38"/>
      <c r="H60" s="38"/>
      <c r="I60" s="38"/>
      <c r="J60" s="38"/>
      <c r="K60" s="38"/>
      <c r="L60" s="20"/>
      <c r="N60" s="17"/>
      <c r="P60" s="20"/>
    </row>
    <row r="61" spans="1:18" x14ac:dyDescent="0.25">
      <c r="B61" s="66" t="s">
        <v>74</v>
      </c>
      <c r="C61" s="11"/>
      <c r="E61" s="38"/>
      <c r="G61" s="38">
        <v>0</v>
      </c>
      <c r="H61" s="38">
        <v>0</v>
      </c>
      <c r="I61" s="38"/>
      <c r="J61" s="38"/>
      <c r="K61" s="38"/>
      <c r="L61" s="20"/>
      <c r="N61" s="17"/>
      <c r="P61" s="20"/>
    </row>
    <row r="62" spans="1:18" x14ac:dyDescent="0.25">
      <c r="B62" s="66"/>
      <c r="C62" s="11"/>
      <c r="E62" s="38"/>
      <c r="G62" s="38"/>
      <c r="H62" s="38"/>
      <c r="I62" s="38"/>
      <c r="J62" s="38"/>
      <c r="K62" s="38"/>
      <c r="L62" s="20"/>
      <c r="N62" s="17"/>
      <c r="P62" s="20"/>
    </row>
    <row r="63" spans="1:18" x14ac:dyDescent="0.25">
      <c r="B63" s="66" t="s">
        <v>81</v>
      </c>
      <c r="C63" s="11"/>
      <c r="E63" s="38"/>
      <c r="G63" s="38">
        <v>0</v>
      </c>
      <c r="H63" s="38">
        <v>92946</v>
      </c>
      <c r="I63" s="38">
        <v>101888</v>
      </c>
      <c r="J63" s="38"/>
      <c r="K63" s="38"/>
      <c r="L63" s="20"/>
      <c r="N63" s="17"/>
      <c r="P63" s="20"/>
    </row>
    <row r="64" spans="1:18" x14ac:dyDescent="0.25">
      <c r="B64" s="24"/>
      <c r="C64" s="11"/>
      <c r="E64" s="38"/>
      <c r="G64" s="38"/>
      <c r="H64" s="38"/>
      <c r="I64" s="38"/>
      <c r="J64" s="38"/>
      <c r="K64" s="38"/>
      <c r="L64" s="20"/>
      <c r="N64" s="17"/>
      <c r="P64" s="20"/>
    </row>
    <row r="65" spans="2:16" x14ac:dyDescent="0.25">
      <c r="B65" s="37" t="s">
        <v>38</v>
      </c>
      <c r="C65" s="11"/>
      <c r="E65" s="38"/>
      <c r="G65" s="38"/>
      <c r="H65" s="38"/>
      <c r="I65" s="38"/>
      <c r="J65" s="38"/>
      <c r="K65" s="38"/>
      <c r="L65" s="20"/>
      <c r="N65" s="17"/>
      <c r="P65" s="20"/>
    </row>
    <row r="66" spans="2:16" x14ac:dyDescent="0.25">
      <c r="B66" s="37"/>
      <c r="C66" s="11"/>
      <c r="G66" s="38"/>
      <c r="H66" s="38"/>
      <c r="I66" s="38"/>
      <c r="J66" s="38"/>
      <c r="K66" s="38"/>
      <c r="N66" s="17"/>
      <c r="P66" s="20"/>
    </row>
    <row r="67" spans="2:16" x14ac:dyDescent="0.25">
      <c r="B67" t="s">
        <v>39</v>
      </c>
      <c r="C67" s="11"/>
      <c r="D67" s="1">
        <v>342180</v>
      </c>
      <c r="E67" s="38">
        <v>326239</v>
      </c>
      <c r="G67" s="38"/>
      <c r="H67" s="38"/>
      <c r="I67" s="38">
        <v>34000</v>
      </c>
      <c r="J67" s="53"/>
      <c r="K67" s="38"/>
      <c r="N67" s="17"/>
      <c r="P67" s="20"/>
    </row>
    <row r="68" spans="2:16" x14ac:dyDescent="0.25">
      <c r="B68" t="s">
        <v>49</v>
      </c>
      <c r="C68" s="11"/>
      <c r="D68" s="1">
        <v>143634</v>
      </c>
      <c r="E68" s="39">
        <v>118999</v>
      </c>
      <c r="G68" s="38">
        <v>0</v>
      </c>
      <c r="H68" s="38">
        <v>34000</v>
      </c>
      <c r="I68" s="39">
        <v>15000</v>
      </c>
      <c r="J68" s="53"/>
      <c r="K68" s="38">
        <v>0</v>
      </c>
      <c r="L68" s="20">
        <v>0</v>
      </c>
      <c r="N68" s="17">
        <f t="shared" ref="N68:N80" si="3">SUM(D68:M68)</f>
        <v>311633</v>
      </c>
      <c r="P68" s="20">
        <v>0</v>
      </c>
    </row>
    <row r="69" spans="2:16" x14ac:dyDescent="0.25">
      <c r="B69" t="s">
        <v>50</v>
      </c>
      <c r="C69" s="11"/>
      <c r="D69">
        <v>14333</v>
      </c>
      <c r="E69" s="38">
        <v>14333</v>
      </c>
      <c r="G69" s="52">
        <v>0</v>
      </c>
      <c r="H69" s="52">
        <v>13888</v>
      </c>
      <c r="I69" s="38">
        <v>0</v>
      </c>
      <c r="J69" s="53"/>
      <c r="K69" s="52">
        <v>0</v>
      </c>
      <c r="L69" s="20">
        <v>0</v>
      </c>
      <c r="N69" s="17">
        <f t="shared" si="3"/>
        <v>42554</v>
      </c>
      <c r="P69" s="20">
        <v>0</v>
      </c>
    </row>
    <row r="70" spans="2:16" x14ac:dyDescent="0.25">
      <c r="B70" t="s">
        <v>40</v>
      </c>
      <c r="C70" s="11"/>
      <c r="D70" s="1">
        <v>474</v>
      </c>
      <c r="E70" s="39">
        <v>239</v>
      </c>
      <c r="G70" s="52">
        <v>0</v>
      </c>
      <c r="H70" s="52">
        <v>0</v>
      </c>
      <c r="I70" s="38">
        <v>0</v>
      </c>
      <c r="J70" s="53"/>
      <c r="K70" s="52">
        <v>0</v>
      </c>
      <c r="L70" s="20">
        <v>0</v>
      </c>
      <c r="N70" s="17">
        <f t="shared" si="3"/>
        <v>713</v>
      </c>
      <c r="P70" s="20">
        <v>0</v>
      </c>
    </row>
    <row r="71" spans="2:16" x14ac:dyDescent="0.25">
      <c r="B71" t="s">
        <v>83</v>
      </c>
      <c r="C71" s="11"/>
      <c r="D71" s="1">
        <v>11608</v>
      </c>
      <c r="E71" s="38">
        <v>0</v>
      </c>
      <c r="G71" s="39">
        <v>162335</v>
      </c>
      <c r="H71" s="39">
        <v>0</v>
      </c>
      <c r="I71" s="38">
        <v>0</v>
      </c>
      <c r="J71" s="53"/>
      <c r="K71" s="38">
        <v>0</v>
      </c>
      <c r="L71" s="20">
        <v>0</v>
      </c>
      <c r="N71" s="17">
        <f t="shared" si="3"/>
        <v>173943</v>
      </c>
      <c r="P71" s="20">
        <v>0</v>
      </c>
    </row>
    <row r="72" spans="2:16" x14ac:dyDescent="0.25">
      <c r="B72" t="s">
        <v>84</v>
      </c>
      <c r="C72" s="11"/>
      <c r="D72"/>
      <c r="E72" s="55" t="s">
        <v>17</v>
      </c>
      <c r="G72" s="33">
        <v>0</v>
      </c>
      <c r="H72" s="33">
        <v>15666</v>
      </c>
      <c r="I72" s="38">
        <v>0</v>
      </c>
      <c r="J72" s="67"/>
      <c r="K72" s="33">
        <v>0</v>
      </c>
      <c r="L72" s="20">
        <v>0</v>
      </c>
      <c r="N72" s="17">
        <f t="shared" si="3"/>
        <v>15666</v>
      </c>
      <c r="P72" s="20">
        <v>0</v>
      </c>
    </row>
    <row r="73" spans="2:16" x14ac:dyDescent="0.25">
      <c r="B73" t="s">
        <v>85</v>
      </c>
      <c r="C73" s="11"/>
      <c r="D73"/>
      <c r="E73" s="55" t="s">
        <v>93</v>
      </c>
      <c r="G73" s="33">
        <v>0</v>
      </c>
      <c r="H73" s="33">
        <v>0</v>
      </c>
      <c r="I73" s="52">
        <v>0</v>
      </c>
      <c r="J73" s="33">
        <v>0</v>
      </c>
      <c r="K73" s="33"/>
      <c r="L73" s="20"/>
      <c r="N73" s="17"/>
      <c r="P73" s="20"/>
    </row>
    <row r="74" spans="2:16" x14ac:dyDescent="0.25">
      <c r="B74" s="24" t="s">
        <v>82</v>
      </c>
      <c r="C74" s="11"/>
      <c r="D74"/>
      <c r="E74" s="55" t="s">
        <v>17</v>
      </c>
      <c r="G74" s="33">
        <v>0</v>
      </c>
      <c r="H74" s="33">
        <v>0</v>
      </c>
      <c r="I74" s="52">
        <v>0</v>
      </c>
      <c r="J74" s="33">
        <v>29555</v>
      </c>
      <c r="K74" s="33"/>
      <c r="L74" s="20"/>
      <c r="N74" s="17"/>
      <c r="P74" s="20"/>
    </row>
    <row r="75" spans="2:16" x14ac:dyDescent="0.25">
      <c r="B75" t="s">
        <v>51</v>
      </c>
      <c r="C75" s="11"/>
      <c r="D75" s="1">
        <v>33817</v>
      </c>
      <c r="E75" s="56" t="s">
        <v>17</v>
      </c>
      <c r="G75" s="33">
        <v>0</v>
      </c>
      <c r="H75" s="33">
        <v>0</v>
      </c>
      <c r="I75" s="52">
        <v>0</v>
      </c>
      <c r="J75" s="33">
        <v>0</v>
      </c>
      <c r="K75" s="33">
        <v>0</v>
      </c>
      <c r="L75" s="20">
        <v>0</v>
      </c>
      <c r="N75" s="17">
        <f t="shared" si="3"/>
        <v>33817</v>
      </c>
      <c r="P75" s="20">
        <v>0</v>
      </c>
    </row>
    <row r="76" spans="2:16" x14ac:dyDescent="0.25">
      <c r="B76" t="s">
        <v>41</v>
      </c>
      <c r="C76" s="11"/>
      <c r="D76"/>
      <c r="E76" s="55" t="s">
        <v>17</v>
      </c>
      <c r="G76" s="33">
        <v>0</v>
      </c>
      <c r="H76" s="33">
        <v>0</v>
      </c>
      <c r="I76" s="52">
        <v>0</v>
      </c>
      <c r="J76" s="33">
        <v>0</v>
      </c>
      <c r="K76" s="33">
        <v>9665</v>
      </c>
      <c r="L76" s="20">
        <v>0</v>
      </c>
      <c r="N76" s="17">
        <f t="shared" si="3"/>
        <v>9665</v>
      </c>
      <c r="P76" s="20">
        <v>0</v>
      </c>
    </row>
    <row r="77" spans="2:16" x14ac:dyDescent="0.25">
      <c r="B77" s="24" t="s">
        <v>91</v>
      </c>
      <c r="C77" s="11"/>
      <c r="D77" s="20">
        <v>0</v>
      </c>
      <c r="E77" s="55" t="s">
        <v>93</v>
      </c>
      <c r="G77" s="33"/>
      <c r="H77" s="33"/>
      <c r="I77" s="52"/>
      <c r="J77" s="33"/>
      <c r="K77" s="33"/>
      <c r="L77" s="20"/>
      <c r="N77" s="17"/>
      <c r="P77" s="20"/>
    </row>
    <row r="78" spans="2:16" x14ac:dyDescent="0.25">
      <c r="B78" t="s">
        <v>42</v>
      </c>
      <c r="C78" s="11"/>
      <c r="D78" s="1">
        <v>40900</v>
      </c>
      <c r="E78" s="38">
        <v>48900</v>
      </c>
      <c r="G78" s="52">
        <v>0</v>
      </c>
      <c r="H78" s="52">
        <v>0</v>
      </c>
      <c r="I78" s="39">
        <v>0</v>
      </c>
      <c r="J78" s="39">
        <v>0</v>
      </c>
      <c r="K78" s="39">
        <v>0</v>
      </c>
      <c r="L78" s="20">
        <v>0</v>
      </c>
      <c r="N78" s="33">
        <f t="shared" si="3"/>
        <v>89800</v>
      </c>
      <c r="P78" s="20">
        <v>0</v>
      </c>
    </row>
    <row r="79" spans="2:16" x14ac:dyDescent="0.25">
      <c r="B79" t="s">
        <v>86</v>
      </c>
      <c r="D79" s="1">
        <v>23</v>
      </c>
      <c r="E79" s="38">
        <v>534</v>
      </c>
      <c r="G79" s="52">
        <v>0</v>
      </c>
      <c r="H79" s="52">
        <v>0</v>
      </c>
      <c r="I79" s="39">
        <v>0</v>
      </c>
      <c r="J79" s="39">
        <v>0</v>
      </c>
      <c r="K79" s="39">
        <v>0</v>
      </c>
      <c r="L79" s="20">
        <v>0</v>
      </c>
      <c r="N79" s="33">
        <f t="shared" si="3"/>
        <v>557</v>
      </c>
      <c r="P79" s="20">
        <v>0</v>
      </c>
    </row>
    <row r="80" spans="2:16" x14ac:dyDescent="0.25">
      <c r="D80" s="20">
        <v>0</v>
      </c>
      <c r="E80" s="51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20">
        <v>0</v>
      </c>
      <c r="N80" s="20">
        <f t="shared" si="3"/>
        <v>0</v>
      </c>
      <c r="P80" s="20">
        <v>0</v>
      </c>
    </row>
    <row r="81" spans="1:18" x14ac:dyDescent="0.25">
      <c r="B81" t="s">
        <v>43</v>
      </c>
      <c r="D81" s="21">
        <f>SUM(D57:D80)</f>
        <v>593600</v>
      </c>
      <c r="E81" s="21">
        <f>SUM(E57:E80)</f>
        <v>515102</v>
      </c>
      <c r="G81" s="21">
        <f t="shared" ref="G81:L81" si="4">SUM(G57:G80)</f>
        <v>162335</v>
      </c>
      <c r="H81" s="21">
        <f t="shared" si="4"/>
        <v>156500</v>
      </c>
      <c r="I81" s="21">
        <f t="shared" si="4"/>
        <v>150888</v>
      </c>
      <c r="J81" s="21">
        <f t="shared" si="4"/>
        <v>29555</v>
      </c>
      <c r="K81" s="21">
        <f t="shared" si="4"/>
        <v>9665</v>
      </c>
      <c r="L81" s="27">
        <f t="shared" si="4"/>
        <v>0</v>
      </c>
      <c r="N81" s="21">
        <f>SUM(N57:N80)</f>
        <v>690837</v>
      </c>
      <c r="P81" s="27">
        <f>SUM(P57:P80)</f>
        <v>0</v>
      </c>
      <c r="R81" s="63"/>
    </row>
    <row r="82" spans="1:18" x14ac:dyDescent="0.25">
      <c r="D82" s="17"/>
      <c r="E82" s="17"/>
      <c r="G82" s="17"/>
      <c r="H82" s="17"/>
      <c r="I82" s="42"/>
      <c r="J82" s="42"/>
      <c r="K82" s="17"/>
      <c r="L82" s="20"/>
      <c r="N82" s="17"/>
      <c r="P82" s="20"/>
      <c r="R82" s="63"/>
    </row>
    <row r="83" spans="1:18" x14ac:dyDescent="0.25">
      <c r="B83" t="s">
        <v>48</v>
      </c>
      <c r="C83" s="11"/>
      <c r="D83" s="17">
        <f>D52+D81</f>
        <v>712122</v>
      </c>
      <c r="E83" s="17">
        <f>E52+E81</f>
        <v>838502</v>
      </c>
      <c r="G83" s="17">
        <f t="shared" ref="G83:L83" si="5">G52+G81</f>
        <v>-15182</v>
      </c>
      <c r="H83" s="17">
        <f t="shared" si="5"/>
        <v>0</v>
      </c>
      <c r="I83" s="38">
        <f t="shared" si="5"/>
        <v>0</v>
      </c>
      <c r="J83" s="38">
        <f t="shared" si="5"/>
        <v>-889</v>
      </c>
      <c r="K83" s="17">
        <f t="shared" si="5"/>
        <v>0</v>
      </c>
      <c r="L83" s="17">
        <f t="shared" si="5"/>
        <v>21192</v>
      </c>
      <c r="N83" s="17">
        <f>N52+N81</f>
        <v>663437</v>
      </c>
      <c r="P83" s="17">
        <f>P52+P81</f>
        <v>0</v>
      </c>
      <c r="R83" s="63">
        <f>SUM(D83:L83)</f>
        <v>1555745</v>
      </c>
    </row>
    <row r="84" spans="1:18" x14ac:dyDescent="0.25">
      <c r="C84" s="11"/>
      <c r="D84" s="17"/>
      <c r="E84" s="17"/>
      <c r="G84" s="17"/>
      <c r="H84" s="17"/>
      <c r="K84" s="17"/>
      <c r="L84" s="17"/>
      <c r="N84" s="17"/>
      <c r="P84" s="17"/>
      <c r="R84" s="63"/>
    </row>
    <row r="85" spans="1:18" ht="17.25" x14ac:dyDescent="0.4">
      <c r="A85" t="s">
        <v>44</v>
      </c>
      <c r="D85" s="28">
        <v>0</v>
      </c>
      <c r="E85" s="60">
        <v>0</v>
      </c>
      <c r="G85" s="41">
        <v>0</v>
      </c>
      <c r="H85" s="41">
        <v>0</v>
      </c>
      <c r="I85" s="41">
        <v>0</v>
      </c>
      <c r="J85" s="41">
        <v>0</v>
      </c>
      <c r="K85" s="40">
        <v>0</v>
      </c>
      <c r="L85" s="28">
        <v>0</v>
      </c>
      <c r="M85" s="17"/>
      <c r="N85" s="28">
        <f>SUM(D85:M85)</f>
        <v>0</v>
      </c>
      <c r="P85" s="28">
        <v>0</v>
      </c>
    </row>
    <row r="86" spans="1:18" x14ac:dyDescent="0.25">
      <c r="B86" t="s">
        <v>92</v>
      </c>
      <c r="D86" s="17">
        <f>SUM(D83:D85)</f>
        <v>712122</v>
      </c>
      <c r="E86" s="17">
        <f>SUM(E83:E85)</f>
        <v>838502</v>
      </c>
      <c r="G86" s="17">
        <f>SUM(G83:G85)</f>
        <v>-15182</v>
      </c>
      <c r="H86" s="17">
        <v>0</v>
      </c>
      <c r="I86" s="38">
        <v>0</v>
      </c>
      <c r="J86" s="38">
        <v>0</v>
      </c>
      <c r="K86" s="17">
        <f>SUM(K83:K85)</f>
        <v>0</v>
      </c>
      <c r="L86" s="17">
        <f>SUM(L83:L85)</f>
        <v>21192</v>
      </c>
      <c r="N86" s="17">
        <f>SUM(N83:N85)</f>
        <v>663437</v>
      </c>
      <c r="P86" s="20">
        <f>SUM(P83:P85)</f>
        <v>0</v>
      </c>
    </row>
    <row r="87" spans="1:18" ht="17.25" x14ac:dyDescent="0.4">
      <c r="A87" s="1" t="s">
        <v>45</v>
      </c>
      <c r="C87" s="11"/>
      <c r="D87" s="1">
        <f>412389+79840</f>
        <v>492229</v>
      </c>
      <c r="E87" s="62">
        <v>544987</v>
      </c>
      <c r="G87" s="41">
        <v>0</v>
      </c>
      <c r="H87" s="41">
        <f>H83</f>
        <v>0</v>
      </c>
      <c r="I87" s="41">
        <v>0</v>
      </c>
      <c r="J87" s="41">
        <v>0</v>
      </c>
      <c r="K87" s="41">
        <v>0</v>
      </c>
      <c r="L87" s="1">
        <v>15320</v>
      </c>
      <c r="N87" s="1">
        <f>SUM(D87:M87)</f>
        <v>1052536</v>
      </c>
      <c r="P87" s="20">
        <v>0</v>
      </c>
      <c r="R87" s="1">
        <f>SUM(D87:L87)</f>
        <v>1052536</v>
      </c>
    </row>
    <row r="88" spans="1:18" ht="18" thickBot="1" x14ac:dyDescent="0.45">
      <c r="A88" s="1" t="s">
        <v>46</v>
      </c>
      <c r="C88" s="11"/>
      <c r="D88" s="29">
        <f>SUM(D86:D87)</f>
        <v>1204351</v>
      </c>
      <c r="E88" s="29">
        <f>SUM(E86:E87)</f>
        <v>1383489</v>
      </c>
      <c r="G88" s="29">
        <f>SUM(G86:G87)</f>
        <v>-15182</v>
      </c>
      <c r="H88" s="29">
        <f>SUM(H86:H87)</f>
        <v>0</v>
      </c>
      <c r="I88" s="70">
        <v>0</v>
      </c>
      <c r="J88" s="70">
        <v>0</v>
      </c>
      <c r="K88" s="29">
        <f>SUM(K86:K87)</f>
        <v>0</v>
      </c>
      <c r="L88" s="29">
        <f>SUM(L86:L87)</f>
        <v>36512</v>
      </c>
      <c r="N88" s="29">
        <f>SUM(N86:N87)</f>
        <v>1715973</v>
      </c>
      <c r="P88" s="30">
        <f>SUM(P86:P87)</f>
        <v>0</v>
      </c>
      <c r="R88" s="64">
        <f>SUM(D88:L88)</f>
        <v>2609170</v>
      </c>
    </row>
    <row r="89" spans="1:18" ht="15.75" thickTop="1" x14ac:dyDescent="0.25">
      <c r="B89" s="71" t="s">
        <v>17</v>
      </c>
      <c r="L89" s="31"/>
    </row>
    <row r="90" spans="1:18" x14ac:dyDescent="0.25">
      <c r="A90" s="61"/>
    </row>
    <row r="91" spans="1:18" x14ac:dyDescent="0.25">
      <c r="B91" s="11"/>
      <c r="P91" s="32">
        <f>SUM(D88:L88)</f>
        <v>2609170</v>
      </c>
    </row>
    <row r="92" spans="1:18" x14ac:dyDescent="0.25">
      <c r="A92" s="11"/>
    </row>
  </sheetData>
  <mergeCells count="5">
    <mergeCell ref="B3:P3"/>
    <mergeCell ref="B4:P4"/>
    <mergeCell ref="B5:P5"/>
    <mergeCell ref="B6:P6"/>
    <mergeCell ref="D11:K11"/>
  </mergeCells>
  <phoneticPr fontId="0" type="noConversion"/>
  <pageMargins left="0.25" right="0.25" top="0.25" bottom="0.25" header="0" footer="0"/>
  <pageSetup scale="43" orientation="landscape" r:id="rId1"/>
  <headerFooter alignWithMargins="0"/>
  <ignoredErrors>
    <ignoredError sqref="N8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Statement of Rev &amp; Exp Prop</vt:lpstr>
      <vt:lpstr>'Statement of Rev &amp; Exp Prop'!Print_Area</vt:lpstr>
    </vt:vector>
  </TitlesOfParts>
  <Company>NJDOE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Grama, Jacqueline</cp:lastModifiedBy>
  <cp:lastPrinted>2022-07-20T14:43:45Z</cp:lastPrinted>
  <dcterms:created xsi:type="dcterms:W3CDTF">2001-12-14T16:44:41Z</dcterms:created>
  <dcterms:modified xsi:type="dcterms:W3CDTF">2023-08-18T14:29:57Z</dcterms:modified>
</cp:coreProperties>
</file>