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O:\Policy\ACFR\2022-23 Website\"/>
    </mc:Choice>
  </mc:AlternateContent>
  <xr:revisionPtr revIDLastSave="0" documentId="13_ncr:1_{2FC12D64-2A39-490E-8D02-9B18B9D03A65}" xr6:coauthVersionLast="47" xr6:coauthVersionMax="47" xr10:uidLastSave="{00000000-0000-0000-0000-000000000000}"/>
  <bookViews>
    <workbookView xWindow="7005" yWindow="2520" windowWidth="16755" windowHeight="11385" xr2:uid="{00000000-000D-0000-FFFF-FFFF00000000}"/>
  </bookViews>
  <sheets>
    <sheet name="F-1" sheetId="1" r:id="rId1"/>
    <sheet name="F-2" sheetId="2" r:id="rId2"/>
    <sheet name="F-2(a)" sheetId="3" r:id="rId3"/>
    <sheet name="F-2(b)" sheetId="6" r:id="rId4"/>
    <sheet name="F-2(c)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E18" i="6"/>
  <c r="E25" i="6"/>
  <c r="F16" i="7"/>
  <c r="B36" i="3"/>
  <c r="B40" i="3" s="1"/>
  <c r="I25" i="6"/>
  <c r="I27" i="6" s="1"/>
  <c r="D17" i="1"/>
  <c r="C25" i="6"/>
  <c r="F17" i="1"/>
  <c r="H17" i="1"/>
  <c r="B19" i="1"/>
  <c r="E27" i="6"/>
  <c r="F22" i="2"/>
  <c r="F20" i="2"/>
  <c r="F15" i="2"/>
  <c r="F14" i="2"/>
  <c r="F13" i="2"/>
  <c r="F12" i="2"/>
  <c r="F11" i="2"/>
  <c r="B18" i="7"/>
  <c r="B23" i="7"/>
  <c r="F23" i="7" s="1"/>
  <c r="F25" i="7" s="1"/>
  <c r="F13" i="7"/>
  <c r="F18" i="7" s="1"/>
  <c r="F14" i="7"/>
  <c r="F15" i="7"/>
  <c r="F17" i="7"/>
  <c r="D18" i="7"/>
  <c r="D27" i="7" s="1"/>
  <c r="H18" i="7"/>
  <c r="H27" i="7" s="1"/>
  <c r="F21" i="7"/>
  <c r="F22" i="7"/>
  <c r="F24" i="7"/>
  <c r="D25" i="7"/>
  <c r="H19" i="1" s="1"/>
  <c r="H25" i="7"/>
  <c r="D19" i="1" s="1"/>
  <c r="D23" i="3"/>
  <c r="F21" i="2"/>
  <c r="F23" i="3"/>
  <c r="D25" i="3"/>
  <c r="H15" i="1" s="1"/>
  <c r="H21" i="1" s="1"/>
  <c r="D18" i="3"/>
  <c r="F16" i="2" s="1"/>
  <c r="H13" i="3"/>
  <c r="H18" i="3"/>
  <c r="H27" i="3" s="1"/>
  <c r="F13" i="3"/>
  <c r="H25" i="3"/>
  <c r="D15" i="1"/>
  <c r="B38" i="3"/>
  <c r="C18" i="6"/>
  <c r="C27" i="6"/>
  <c r="B18" i="3"/>
  <c r="B27" i="3" s="1"/>
  <c r="F15" i="1"/>
  <c r="B25" i="3"/>
  <c r="F21" i="3"/>
  <c r="F25" i="3" s="1"/>
  <c r="F27" i="3" s="1"/>
  <c r="G21" i="6"/>
  <c r="I18" i="6"/>
  <c r="G13" i="6"/>
  <c r="G14" i="6"/>
  <c r="G18" i="6" s="1"/>
  <c r="G15" i="6"/>
  <c r="G16" i="6"/>
  <c r="G17" i="6"/>
  <c r="G22" i="6"/>
  <c r="G23" i="6"/>
  <c r="G25" i="6" s="1"/>
  <c r="G24" i="6"/>
  <c r="F14" i="3"/>
  <c r="F15" i="3"/>
  <c r="F16" i="3"/>
  <c r="F17" i="3"/>
  <c r="F22" i="3"/>
  <c r="F24" i="3"/>
  <c r="F18" i="3"/>
  <c r="D27" i="3"/>
  <c r="F25" i="2" s="1"/>
  <c r="F29" i="2" s="1"/>
  <c r="G27" i="6" l="1"/>
  <c r="F27" i="7"/>
  <c r="D21" i="1"/>
  <c r="J17" i="1"/>
  <c r="J15" i="1"/>
  <c r="B25" i="7"/>
  <c r="F23" i="2"/>
  <c r="B27" i="7" l="1"/>
  <c r="F19" i="1"/>
  <c r="J19" i="1" l="1"/>
  <c r="J21" i="1" s="1"/>
  <c r="F21" i="1"/>
</calcChain>
</file>

<file path=xl/sharedStrings.xml><?xml version="1.0" encoding="utf-8"?>
<sst xmlns="http://schemas.openxmlformats.org/spreadsheetml/2006/main" count="179" uniqueCount="80">
  <si>
    <t xml:space="preserve"> Expenditures to Date</t>
  </si>
  <si>
    <t>Unexpended</t>
  </si>
  <si>
    <t>Prior</t>
  </si>
  <si>
    <t>Current</t>
  </si>
  <si>
    <t>Project Title/Issue</t>
  </si>
  <si>
    <t>Approval Date</t>
  </si>
  <si>
    <t>Appropriations</t>
  </si>
  <si>
    <t>Years</t>
  </si>
  <si>
    <t>Year</t>
  </si>
  <si>
    <t>3/1/20XX</t>
  </si>
  <si>
    <t>6/30/20XX</t>
  </si>
  <si>
    <t>6/15/20XX</t>
  </si>
  <si>
    <t>Anytown School District</t>
  </si>
  <si>
    <t>Revenues and Other Funding Sources:</t>
  </si>
  <si>
    <t>Bond proceeds and transfers</t>
  </si>
  <si>
    <t>Contribution from private source</t>
  </si>
  <si>
    <t>Transfer from capital reserve</t>
  </si>
  <si>
    <t>Transfer from capital outlay</t>
  </si>
  <si>
    <t xml:space="preserve">     Total Revenues</t>
  </si>
  <si>
    <t>Purchased professional and technical services</t>
  </si>
  <si>
    <t>Land and improvements</t>
  </si>
  <si>
    <t>Construction services</t>
  </si>
  <si>
    <t>Equipment purchases</t>
  </si>
  <si>
    <t>Excess (Deficiency) of revenues over (under) expenses</t>
  </si>
  <si>
    <t>Additional Project Information:</t>
  </si>
  <si>
    <t>Project Number</t>
  </si>
  <si>
    <t>011-05-0468</t>
  </si>
  <si>
    <t>Grant Date/Letter of Notification</t>
  </si>
  <si>
    <t>Bond Authorization/Referendum Date</t>
  </si>
  <si>
    <t>6/1/20XX</t>
  </si>
  <si>
    <t>Bonds Authorized</t>
  </si>
  <si>
    <t>N/A</t>
  </si>
  <si>
    <t>Bonds Issued</t>
  </si>
  <si>
    <t>Original Project Authorized Cost</t>
  </si>
  <si>
    <t>Revised Authorized Cost</t>
  </si>
  <si>
    <t>Percentage Completion</t>
  </si>
  <si>
    <t>Original Target Completion Date</t>
  </si>
  <si>
    <t>Revised Target Completion Date</t>
  </si>
  <si>
    <t>5/1/20XX</t>
  </si>
  <si>
    <t>9/15/20XX</t>
  </si>
  <si>
    <t>9/1/20XX</t>
  </si>
  <si>
    <t>Actual Completion Date</t>
  </si>
  <si>
    <t xml:space="preserve">     Total Expenditures</t>
  </si>
  <si>
    <t>Excess (Deficiency) of revenues over (under) expenditures</t>
  </si>
  <si>
    <t>Schedule of Project Revenues, Expenditures, Project Balance, and Project Status - Budgetary Basis</t>
  </si>
  <si>
    <t>From Inception and for the Year Ended  June 30, 20XX</t>
  </si>
  <si>
    <t>Totals</t>
  </si>
  <si>
    <t>7/1/20XX</t>
  </si>
  <si>
    <t>Capital Projects Fund</t>
  </si>
  <si>
    <t>GAAP</t>
  </si>
  <si>
    <t>Budgetary</t>
  </si>
  <si>
    <t>Revised</t>
  </si>
  <si>
    <t>NA</t>
  </si>
  <si>
    <t xml:space="preserve"> Summary Schedule of Revenues, Expenditures, and Changes in Fund Balance - Budgetary Basis</t>
  </si>
  <si>
    <t>Additional Authorized Cost</t>
  </si>
  <si>
    <t>Revenues and Other Financing Sources:</t>
  </si>
  <si>
    <t>Expenditures and Other Financing Uses:</t>
  </si>
  <si>
    <t>Roof Repairs to Elementary School</t>
  </si>
  <si>
    <t>Addition to Middle School</t>
  </si>
  <si>
    <t>Addition to High School</t>
  </si>
  <si>
    <t xml:space="preserve">Roof Repairs to Elementary School </t>
  </si>
  <si>
    <r>
      <t>Prior</t>
    </r>
    <r>
      <rPr>
        <b/>
        <sz val="11"/>
        <rFont val="Times New Roman"/>
        <family val="1"/>
      </rPr>
      <t xml:space="preserve"> </t>
    </r>
    <r>
      <rPr>
        <b/>
        <u/>
        <sz val="11"/>
        <rFont val="Times New Roman"/>
        <family val="1"/>
      </rPr>
      <t xml:space="preserve">Periods </t>
    </r>
  </si>
  <si>
    <r>
      <t>Current</t>
    </r>
    <r>
      <rPr>
        <b/>
        <sz val="11"/>
        <rFont val="Times New Roman"/>
        <family val="1"/>
      </rPr>
      <t xml:space="preserve"> </t>
    </r>
    <r>
      <rPr>
        <b/>
        <u/>
        <sz val="11"/>
        <rFont val="Times New Roman"/>
        <family val="1"/>
      </rPr>
      <t>Period</t>
    </r>
  </si>
  <si>
    <t xml:space="preserve">Percentage Increase Over </t>
  </si>
  <si>
    <t xml:space="preserve">   Original Authorized Cost</t>
  </si>
  <si>
    <t>010-04-0231</t>
  </si>
  <si>
    <t>012-04-0468</t>
  </si>
  <si>
    <t>State sources - SDA grant</t>
  </si>
  <si>
    <t>Budgetary Basis</t>
  </si>
  <si>
    <t>Year Ended June 30, 20XX</t>
  </si>
  <si>
    <t xml:space="preserve">Summary Schedule of Project  Expenditures </t>
  </si>
  <si>
    <t xml:space="preserve"> </t>
  </si>
  <si>
    <t>Budgerary Basis</t>
  </si>
  <si>
    <t>Fund Balance - Beginning</t>
  </si>
  <si>
    <t>Fund Balance - Ending</t>
  </si>
  <si>
    <t xml:space="preserve"> F-2a</t>
  </si>
  <si>
    <t xml:space="preserve"> F-2b</t>
  </si>
  <si>
    <t>F-2c</t>
  </si>
  <si>
    <t>F-1</t>
  </si>
  <si>
    <t xml:space="preserve"> 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</si>
</sst>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(* #,##0.0_);_(* \(#,##0.0\);_(* &quot;-&quot;?_);_(@_)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Arial"/>
      <family val="2"/>
    </font>
    <font>
      <b/>
      <u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 vertical="center" wrapText="1"/>
    </xf>
    <xf numFmtId="42" fontId="3" fillId="0" borderId="0" xfId="0" applyNumberFormat="1" applyFont="1" applyAlignment="1">
      <alignment horizontal="center" vertical="center" wrapText="1"/>
    </xf>
    <xf numFmtId="41" fontId="3" fillId="0" borderId="0" xfId="0" applyNumberFormat="1" applyFont="1" applyAlignment="1">
      <alignment horizontal="center" vertical="center" wrapText="1"/>
    </xf>
    <xf numFmtId="41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42" fontId="3" fillId="0" borderId="2" xfId="0" applyNumberFormat="1" applyFont="1" applyBorder="1" applyAlignment="1">
      <alignment horizontal="center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42" fontId="4" fillId="0" borderId="0" xfId="0" applyNumberFormat="1" applyFont="1"/>
    <xf numFmtId="4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41" fontId="3" fillId="0" borderId="0" xfId="0" applyNumberFormat="1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/>
    <xf numFmtId="41" fontId="3" fillId="0" borderId="1" xfId="0" applyNumberFormat="1" applyFont="1" applyBorder="1"/>
    <xf numFmtId="42" fontId="3" fillId="0" borderId="2" xfId="0" applyNumberFormat="1" applyFont="1" applyBorder="1"/>
    <xf numFmtId="166" fontId="3" fillId="0" borderId="0" xfId="0" applyNumberFormat="1" applyFont="1"/>
    <xf numFmtId="0" fontId="3" fillId="0" borderId="0" xfId="0" applyFont="1" applyAlignment="1">
      <alignment horizontal="left"/>
    </xf>
    <xf numFmtId="5" fontId="3" fillId="0" borderId="0" xfId="0" applyNumberFormat="1" applyFont="1" applyAlignment="1">
      <alignment horizontal="left"/>
    </xf>
    <xf numFmtId="41" fontId="3" fillId="0" borderId="3" xfId="0" applyNumberFormat="1" applyFont="1" applyBorder="1"/>
    <xf numFmtId="14" fontId="3" fillId="0" borderId="0" xfId="0" applyNumberFormat="1" applyFont="1"/>
    <xf numFmtId="41" fontId="3" fillId="0" borderId="4" xfId="0" applyNumberFormat="1" applyFont="1" applyBorder="1" applyAlignment="1">
      <alignment horizontal="center" vertical="center" wrapText="1"/>
    </xf>
    <xf numFmtId="41" fontId="3" fillId="0" borderId="3" xfId="0" applyNumberFormat="1" applyFont="1" applyBorder="1" applyAlignment="1">
      <alignment horizontal="center" vertical="center" wrapText="1"/>
    </xf>
    <xf numFmtId="6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left"/>
    </xf>
    <xf numFmtId="5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6" fontId="3" fillId="0" borderId="0" xfId="0" applyNumberFormat="1" applyFont="1" applyAlignment="1">
      <alignment horizontal="left"/>
    </xf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Normal="100" workbookViewId="0">
      <selection activeCell="K6" sqref="K6"/>
    </sheetView>
  </sheetViews>
  <sheetFormatPr defaultColWidth="13.85546875" defaultRowHeight="15" x14ac:dyDescent="0.25"/>
  <cols>
    <col min="1" max="1" width="31.85546875" style="5" bestFit="1" customWidth="1"/>
    <col min="2" max="2" width="14.7109375" style="5" bestFit="1" customWidth="1"/>
    <col min="3" max="3" width="1.42578125" style="5" customWidth="1"/>
    <col min="4" max="4" width="16.5703125" style="5" bestFit="1" customWidth="1"/>
    <col min="5" max="5" width="2.85546875" style="5" customWidth="1"/>
    <col min="6" max="6" width="11.28515625" style="5" bestFit="1" customWidth="1"/>
    <col min="7" max="7" width="2.28515625" style="5" customWidth="1"/>
    <col min="8" max="8" width="11.28515625" style="5" bestFit="1" customWidth="1"/>
    <col min="9" max="9" width="2.140625" style="5" customWidth="1"/>
    <col min="10" max="10" width="15.140625" style="5" bestFit="1" customWidth="1"/>
    <col min="11" max="16384" width="13.85546875" style="5"/>
  </cols>
  <sheetData>
    <row r="1" spans="1:10" x14ac:dyDescent="0.25">
      <c r="J1" s="6" t="s">
        <v>78</v>
      </c>
    </row>
    <row r="2" spans="1:10" x14ac:dyDescent="0.25">
      <c r="J2" s="31">
        <v>45107</v>
      </c>
    </row>
    <row r="4" spans="1:10" x14ac:dyDescent="0.25">
      <c r="A4" s="35" t="s">
        <v>12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x14ac:dyDescent="0.25">
      <c r="A5" s="35" t="s">
        <v>48</v>
      </c>
      <c r="B5" s="35"/>
      <c r="C5" s="35"/>
      <c r="D5" s="35"/>
      <c r="E5" s="35"/>
      <c r="F5" s="35"/>
      <c r="G5" s="35"/>
      <c r="H5" s="35"/>
      <c r="I5" s="35"/>
      <c r="J5" s="35"/>
    </row>
    <row r="6" spans="1:10" x14ac:dyDescent="0.25">
      <c r="A6" s="35" t="s">
        <v>70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x14ac:dyDescent="0.25">
      <c r="A7" s="16"/>
      <c r="B7" s="16"/>
      <c r="C7" s="16"/>
      <c r="D7" s="16" t="s">
        <v>71</v>
      </c>
      <c r="E7" s="16"/>
      <c r="F7" s="16"/>
      <c r="G7" s="16"/>
      <c r="H7" s="16"/>
      <c r="I7" s="16"/>
      <c r="J7" s="16"/>
    </row>
    <row r="8" spans="1:10" x14ac:dyDescent="0.25">
      <c r="A8" s="35" t="s">
        <v>69</v>
      </c>
      <c r="B8" s="36"/>
      <c r="C8" s="36"/>
      <c r="D8" s="36"/>
      <c r="E8" s="36"/>
      <c r="F8" s="36"/>
      <c r="G8" s="36"/>
      <c r="H8" s="36"/>
      <c r="I8" s="36"/>
      <c r="J8" s="36"/>
    </row>
    <row r="9" spans="1:10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</row>
    <row r="10" spans="1:10" x14ac:dyDescent="0.25">
      <c r="A10" s="16"/>
      <c r="B10" s="17"/>
      <c r="C10" s="17"/>
      <c r="D10" s="17"/>
      <c r="E10" s="17"/>
      <c r="F10" s="35" t="s">
        <v>49</v>
      </c>
      <c r="G10" s="35"/>
      <c r="H10" s="35"/>
      <c r="I10" s="17"/>
      <c r="J10" s="17"/>
    </row>
    <row r="11" spans="1:10" x14ac:dyDescent="0.25">
      <c r="D11" s="16" t="s">
        <v>51</v>
      </c>
      <c r="F11" s="37" t="s">
        <v>0</v>
      </c>
      <c r="G11" s="37"/>
      <c r="H11" s="37"/>
      <c r="I11" s="16"/>
      <c r="J11" s="16" t="s">
        <v>1</v>
      </c>
    </row>
    <row r="12" spans="1:10" x14ac:dyDescent="0.25">
      <c r="D12" s="16" t="s">
        <v>50</v>
      </c>
      <c r="F12" s="16" t="s">
        <v>2</v>
      </c>
      <c r="G12" s="16"/>
      <c r="H12" s="16" t="s">
        <v>3</v>
      </c>
      <c r="I12" s="16"/>
      <c r="J12" s="16" t="s">
        <v>6</v>
      </c>
    </row>
    <row r="13" spans="1:10" x14ac:dyDescent="0.25">
      <c r="A13" s="18" t="s">
        <v>4</v>
      </c>
      <c r="B13" s="18" t="s">
        <v>5</v>
      </c>
      <c r="C13" s="16"/>
      <c r="D13" s="18" t="s">
        <v>6</v>
      </c>
      <c r="E13" s="16"/>
      <c r="F13" s="18" t="s">
        <v>7</v>
      </c>
      <c r="G13" s="16"/>
      <c r="H13" s="18" t="s">
        <v>8</v>
      </c>
      <c r="I13" s="16"/>
      <c r="J13" s="19" t="s">
        <v>10</v>
      </c>
    </row>
    <row r="15" spans="1:10" x14ac:dyDescent="0.25">
      <c r="A15" s="5" t="s">
        <v>58</v>
      </c>
      <c r="B15" s="20" t="s">
        <v>9</v>
      </c>
      <c r="C15" s="20"/>
      <c r="D15" s="15">
        <f>+'F-2(a)'!H25</f>
        <v>2085000</v>
      </c>
      <c r="E15" s="15"/>
      <c r="F15" s="15">
        <f>'F-2(a)'!B18</f>
        <v>0</v>
      </c>
      <c r="G15" s="15"/>
      <c r="H15" s="15">
        <f>'F-2(a)'!D25</f>
        <v>990623</v>
      </c>
      <c r="I15" s="15"/>
      <c r="J15" s="15">
        <f>SUM(D15-F15-H15)</f>
        <v>1094377</v>
      </c>
    </row>
    <row r="16" spans="1:10" x14ac:dyDescent="0.25">
      <c r="B16" s="20"/>
      <c r="C16" s="20"/>
      <c r="D16" s="15"/>
      <c r="E16" s="15"/>
      <c r="F16" s="15"/>
      <c r="G16" s="15"/>
      <c r="H16" s="15"/>
      <c r="I16" s="15"/>
      <c r="J16" s="24"/>
    </row>
    <row r="17" spans="1:10" x14ac:dyDescent="0.25">
      <c r="A17" s="5" t="s">
        <v>60</v>
      </c>
      <c r="B17" s="20" t="s">
        <v>10</v>
      </c>
      <c r="C17" s="20"/>
      <c r="D17" s="24">
        <f>+'F-2(b)'!I25</f>
        <v>437500</v>
      </c>
      <c r="E17" s="24"/>
      <c r="F17" s="24">
        <f>'F-2(b)'!C25</f>
        <v>400000</v>
      </c>
      <c r="G17" s="24"/>
      <c r="H17" s="24">
        <f>'F-2(b)'!E25</f>
        <v>37500</v>
      </c>
      <c r="I17" s="24"/>
      <c r="J17" s="24">
        <f>SUM(D17-F17-H17)</f>
        <v>0</v>
      </c>
    </row>
    <row r="18" spans="1:10" x14ac:dyDescent="0.25">
      <c r="B18" s="20"/>
      <c r="C18" s="20"/>
      <c r="D18" s="24"/>
      <c r="E18" s="24"/>
      <c r="F18" s="24"/>
      <c r="G18" s="24"/>
      <c r="H18" s="24"/>
      <c r="I18" s="24"/>
      <c r="J18" s="24"/>
    </row>
    <row r="19" spans="1:10" x14ac:dyDescent="0.25">
      <c r="A19" s="5" t="s">
        <v>59</v>
      </c>
      <c r="B19" s="20" t="str">
        <f>'F-2(c)'!B32:F32</f>
        <v>5/1/20XX</v>
      </c>
      <c r="C19" s="20"/>
      <c r="D19" s="30">
        <f>'F-2(c)'!H25</f>
        <v>8000000</v>
      </c>
      <c r="E19" s="24"/>
      <c r="F19" s="30">
        <f>'F-2(c)'!B25</f>
        <v>6785849</v>
      </c>
      <c r="G19" s="24"/>
      <c r="H19" s="30">
        <f>'F-2(c)'!D25</f>
        <v>888751</v>
      </c>
      <c r="I19" s="24"/>
      <c r="J19" s="30">
        <f>SUM(D19-F19-H19)</f>
        <v>325400</v>
      </c>
    </row>
    <row r="21" spans="1:10" ht="15.75" thickBot="1" x14ac:dyDescent="0.3">
      <c r="A21" s="17" t="s">
        <v>46</v>
      </c>
      <c r="D21" s="26">
        <f>SUM(D15:D20)</f>
        <v>10522500</v>
      </c>
      <c r="E21" s="15"/>
      <c r="F21" s="26">
        <f>SUM(F15:F20)</f>
        <v>7185849</v>
      </c>
      <c r="G21" s="15"/>
      <c r="H21" s="26">
        <f>SUM(H15:H20)</f>
        <v>1916874</v>
      </c>
      <c r="I21" s="15"/>
      <c r="J21" s="26">
        <f>SUM(J15:J20)</f>
        <v>1419777</v>
      </c>
    </row>
    <row r="22" spans="1:10" ht="15.75" thickTop="1" x14ac:dyDescent="0.25"/>
    <row r="23" spans="1:10" x14ac:dyDescent="0.25">
      <c r="B23" s="36"/>
      <c r="C23" s="36"/>
      <c r="D23" s="36"/>
    </row>
  </sheetData>
  <mergeCells count="7">
    <mergeCell ref="A4:J4"/>
    <mergeCell ref="A5:J5"/>
    <mergeCell ref="A6:J6"/>
    <mergeCell ref="B23:D23"/>
    <mergeCell ref="F10:H10"/>
    <mergeCell ref="A8:J8"/>
    <mergeCell ref="F11:H11"/>
  </mergeCells>
  <phoneticPr fontId="2" type="noConversion"/>
  <pageMargins left="0.75" right="0.75" top="1" bottom="1" header="0.5" footer="0.5"/>
  <pageSetup scale="82" orientation="landscape" r:id="rId1"/>
  <headerFooter alignWithMargins="0">
    <oddFooter>&amp;R&amp;"Times New Roman,Italic"[Updated 8/06]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5"/>
  <sheetViews>
    <sheetView zoomScaleNormal="100" workbookViewId="0">
      <selection activeCell="I13" sqref="I13"/>
    </sheetView>
  </sheetViews>
  <sheetFormatPr defaultColWidth="9.140625" defaultRowHeight="14.25" x14ac:dyDescent="0.2"/>
  <cols>
    <col min="1" max="1" width="52.140625" style="7" bestFit="1" customWidth="1"/>
    <col min="2" max="2" width="1.85546875" style="7" customWidth="1"/>
    <col min="3" max="3" width="3.5703125" style="7" customWidth="1"/>
    <col min="4" max="4" width="13.5703125" style="7" customWidth="1"/>
    <col min="5" max="5" width="4.28515625" style="7" customWidth="1"/>
    <col min="6" max="6" width="11.42578125" style="7" bestFit="1" customWidth="1"/>
    <col min="7" max="7" width="11.7109375" style="7" customWidth="1"/>
    <col min="8" max="8" width="5.5703125" style="7" customWidth="1"/>
    <col min="9" max="9" width="6.140625" style="7" customWidth="1"/>
    <col min="10" max="10" width="6" style="7" customWidth="1"/>
    <col min="11" max="16384" width="9.140625" style="7"/>
  </cols>
  <sheetData>
    <row r="1" spans="1:10" ht="15" x14ac:dyDescent="0.25">
      <c r="A1" s="5"/>
      <c r="B1" s="5"/>
      <c r="C1" s="5"/>
      <c r="D1" s="5"/>
      <c r="E1" s="5"/>
      <c r="F1" s="6" t="s">
        <v>79</v>
      </c>
      <c r="H1" s="5"/>
      <c r="I1" s="5"/>
    </row>
    <row r="2" spans="1:10" ht="15" x14ac:dyDescent="0.25">
      <c r="A2" s="5"/>
      <c r="B2" s="5"/>
      <c r="C2" s="5"/>
      <c r="D2" s="5"/>
      <c r="E2" s="5"/>
      <c r="F2" s="31">
        <v>45107</v>
      </c>
      <c r="G2" s="5"/>
      <c r="H2" s="5"/>
      <c r="I2" s="5"/>
    </row>
    <row r="3" spans="1:10" ht="15" x14ac:dyDescent="0.25">
      <c r="A3" s="5"/>
      <c r="B3" s="5"/>
      <c r="C3" s="5"/>
      <c r="D3" s="5"/>
      <c r="E3" s="5"/>
      <c r="F3" s="6"/>
      <c r="G3" s="5"/>
      <c r="H3" s="5"/>
      <c r="I3" s="5"/>
    </row>
    <row r="4" spans="1:10" ht="15" x14ac:dyDescent="0.25">
      <c r="A4" s="5"/>
      <c r="B4" s="5"/>
      <c r="C4" s="5"/>
      <c r="D4" s="5"/>
      <c r="E4" s="5"/>
      <c r="F4" s="6"/>
      <c r="G4" s="5"/>
      <c r="H4" s="5"/>
      <c r="I4" s="5"/>
    </row>
    <row r="5" spans="1:10" x14ac:dyDescent="0.2">
      <c r="A5" s="38" t="s">
        <v>12</v>
      </c>
      <c r="B5" s="38"/>
      <c r="C5" s="38"/>
      <c r="D5" s="38"/>
      <c r="E5" s="38"/>
      <c r="F5" s="38"/>
      <c r="G5" s="8"/>
      <c r="H5" s="8"/>
      <c r="I5" s="8"/>
      <c r="J5" s="8"/>
    </row>
    <row r="6" spans="1:10" x14ac:dyDescent="0.2">
      <c r="A6" s="38" t="s">
        <v>53</v>
      </c>
      <c r="B6" s="38"/>
      <c r="C6" s="38"/>
      <c r="D6" s="38"/>
      <c r="E6" s="38"/>
      <c r="F6" s="38"/>
      <c r="G6" s="8"/>
      <c r="H6" s="8"/>
      <c r="I6" s="8"/>
      <c r="J6" s="8"/>
    </row>
    <row r="7" spans="1:10" x14ac:dyDescent="0.2">
      <c r="A7" s="38" t="s">
        <v>68</v>
      </c>
      <c r="B7" s="38" t="s">
        <v>72</v>
      </c>
      <c r="C7" s="38"/>
      <c r="D7" s="38"/>
      <c r="E7" s="38"/>
      <c r="F7" s="38"/>
      <c r="G7" s="8"/>
      <c r="H7" s="8"/>
      <c r="I7" s="8"/>
      <c r="J7" s="8"/>
    </row>
    <row r="8" spans="1:10" ht="15" x14ac:dyDescent="0.2">
      <c r="A8" s="38" t="s">
        <v>69</v>
      </c>
      <c r="B8" s="38"/>
      <c r="C8" s="38"/>
      <c r="D8" s="38"/>
      <c r="E8" s="38"/>
      <c r="F8" s="38"/>
      <c r="G8" s="9"/>
      <c r="H8" s="9"/>
      <c r="I8" s="9"/>
      <c r="J8" s="9"/>
    </row>
    <row r="9" spans="1:10" ht="15" x14ac:dyDescent="0.2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0" ht="15" x14ac:dyDescent="0.2">
      <c r="A10" s="8" t="s">
        <v>55</v>
      </c>
      <c r="B10" s="1"/>
      <c r="C10" s="9"/>
      <c r="D10" s="1"/>
      <c r="E10" s="9"/>
      <c r="F10" s="1"/>
      <c r="G10" s="2"/>
      <c r="H10" s="9"/>
      <c r="I10" s="9"/>
      <c r="J10" s="9"/>
    </row>
    <row r="11" spans="1:10" ht="15" x14ac:dyDescent="0.25">
      <c r="A11" s="5" t="s">
        <v>67</v>
      </c>
      <c r="B11" s="2"/>
      <c r="C11" s="9"/>
      <c r="E11" s="9"/>
      <c r="F11" s="2">
        <f>+'F-2(a)'!D13+'F-2(b)'!E13+'F-2(c)'!D13</f>
        <v>834000</v>
      </c>
      <c r="G11" s="9"/>
      <c r="H11" s="9"/>
      <c r="I11" s="9"/>
      <c r="J11" s="9"/>
    </row>
    <row r="12" spans="1:10" ht="15" x14ac:dyDescent="0.25">
      <c r="A12" s="5" t="s">
        <v>14</v>
      </c>
      <c r="B12" s="3"/>
      <c r="C12" s="9"/>
      <c r="E12" s="9"/>
      <c r="F12" s="3">
        <f>+'F-2(a)'!D14+'F-2(b)'!E14+'F-2(c)'!D14</f>
        <v>1050000</v>
      </c>
      <c r="G12" s="9"/>
      <c r="H12" s="9"/>
      <c r="I12" s="9"/>
      <c r="J12" s="9"/>
    </row>
    <row r="13" spans="1:10" ht="15" x14ac:dyDescent="0.25">
      <c r="A13" s="5" t="s">
        <v>15</v>
      </c>
      <c r="B13" s="3"/>
      <c r="C13" s="9"/>
      <c r="E13" s="9"/>
      <c r="F13" s="3">
        <f>+'F-2(a)'!D15+'F-2(b)'!E15+'F-2(c)'!D15</f>
        <v>888751</v>
      </c>
      <c r="G13" s="9"/>
      <c r="H13" s="9"/>
      <c r="I13" s="9"/>
      <c r="J13" s="9"/>
    </row>
    <row r="14" spans="1:10" ht="15" x14ac:dyDescent="0.25">
      <c r="A14" s="5" t="s">
        <v>16</v>
      </c>
      <c r="B14" s="3"/>
      <c r="C14" s="9"/>
      <c r="E14" s="9"/>
      <c r="F14" s="3">
        <f>+'F-2(a)'!D16+'F-2(b)'!E16+'F-2(c)'!D16</f>
        <v>0</v>
      </c>
      <c r="G14" s="9"/>
      <c r="H14" s="9"/>
      <c r="I14" s="9"/>
      <c r="J14" s="9"/>
    </row>
    <row r="15" spans="1:10" ht="15" x14ac:dyDescent="0.25">
      <c r="A15" s="5" t="s">
        <v>17</v>
      </c>
      <c r="B15" s="3"/>
      <c r="C15" s="9"/>
      <c r="E15" s="9"/>
      <c r="F15" s="3">
        <f>+'F-2(a)'!D17+'F-2(b)'!E17+'F-2(c)'!D17</f>
        <v>200000</v>
      </c>
      <c r="G15" s="2"/>
      <c r="H15" s="9"/>
      <c r="I15" s="9"/>
      <c r="J15" s="9"/>
    </row>
    <row r="16" spans="1:10" ht="15" x14ac:dyDescent="0.25">
      <c r="A16" s="5" t="s">
        <v>18</v>
      </c>
      <c r="B16" s="3"/>
      <c r="C16" s="9"/>
      <c r="E16" s="9"/>
      <c r="F16" s="4">
        <f>+'F-2(a)'!D18+'F-2(b)'!E18+'F-2(c)'!D18</f>
        <v>2972751</v>
      </c>
      <c r="G16" s="9"/>
      <c r="H16" s="9"/>
      <c r="I16" s="9"/>
      <c r="J16" s="9"/>
    </row>
    <row r="17" spans="1:10" ht="15" x14ac:dyDescent="0.25">
      <c r="A17" s="5"/>
      <c r="B17" s="9"/>
      <c r="C17" s="9"/>
      <c r="E17" s="9"/>
      <c r="F17" s="2"/>
      <c r="G17" s="9"/>
      <c r="H17" s="9"/>
      <c r="I17" s="9"/>
      <c r="J17" s="9"/>
    </row>
    <row r="18" spans="1:10" ht="15" x14ac:dyDescent="0.2">
      <c r="A18" s="10" t="s">
        <v>56</v>
      </c>
      <c r="B18" s="9"/>
      <c r="C18" s="9"/>
      <c r="E18" s="9"/>
      <c r="F18" s="9"/>
      <c r="G18" s="9"/>
      <c r="H18" s="9"/>
      <c r="I18" s="9"/>
      <c r="J18" s="9"/>
    </row>
    <row r="19" spans="1:10" ht="15" x14ac:dyDescent="0.25">
      <c r="A19" s="5" t="s">
        <v>19</v>
      </c>
      <c r="B19" s="3"/>
      <c r="C19" s="9"/>
      <c r="E19" s="9"/>
      <c r="F19" s="3">
        <f>+'F-2(a)'!D21+'F-2(b)'!E21+'F-2(c)'!D21</f>
        <v>94251</v>
      </c>
      <c r="G19" s="9"/>
      <c r="H19" s="9"/>
      <c r="I19" s="9"/>
      <c r="J19" s="9"/>
    </row>
    <row r="20" spans="1:10" ht="15" x14ac:dyDescent="0.25">
      <c r="A20" s="5" t="s">
        <v>20</v>
      </c>
      <c r="B20" s="3"/>
      <c r="C20" s="9"/>
      <c r="E20" s="9"/>
      <c r="F20" s="3">
        <f>+'F-2(a)'!D22+'F-2(b)'!E22+'F-2(c)'!D22</f>
        <v>93874</v>
      </c>
      <c r="G20" s="9"/>
      <c r="H20" s="9"/>
      <c r="I20" s="9"/>
      <c r="J20" s="9"/>
    </row>
    <row r="21" spans="1:10" ht="15" x14ac:dyDescent="0.25">
      <c r="A21" s="5" t="s">
        <v>21</v>
      </c>
      <c r="B21" s="3"/>
      <c r="C21" s="9"/>
      <c r="E21" s="9"/>
      <c r="F21" s="3">
        <f>+'F-2(a)'!D23+'F-2(b)'!E23+'F-2(c)'!D23</f>
        <v>839998</v>
      </c>
      <c r="G21" s="3"/>
      <c r="H21" s="9"/>
      <c r="I21" s="9"/>
      <c r="J21" s="9"/>
    </row>
    <row r="22" spans="1:10" ht="15" x14ac:dyDescent="0.25">
      <c r="A22" s="5" t="s">
        <v>22</v>
      </c>
      <c r="B22" s="3"/>
      <c r="C22" s="9"/>
      <c r="E22" s="9"/>
      <c r="F22" s="3">
        <f>+'F-2(a)'!D24+'F-2(b)'!E24+'F-2(c)'!D24</f>
        <v>888751</v>
      </c>
      <c r="G22" s="3"/>
      <c r="H22" s="9"/>
      <c r="I22" s="9"/>
      <c r="J22" s="9"/>
    </row>
    <row r="23" spans="1:10" ht="15" x14ac:dyDescent="0.25">
      <c r="A23" s="5" t="s">
        <v>42</v>
      </c>
      <c r="B23" s="3"/>
      <c r="C23" s="9"/>
      <c r="E23" s="9"/>
      <c r="F23" s="32">
        <f>'F-2(a)'!D25+'F-2(b)'!E25+'F-2(c)'!D25</f>
        <v>1916874</v>
      </c>
      <c r="G23" s="3"/>
      <c r="H23" s="9"/>
      <c r="I23" s="9"/>
      <c r="J23" s="9"/>
    </row>
    <row r="24" spans="1:10" ht="15" x14ac:dyDescent="0.25">
      <c r="A24" s="5"/>
      <c r="B24" s="2"/>
      <c r="C24" s="9"/>
      <c r="E24" s="9"/>
      <c r="F24" s="2"/>
      <c r="G24" s="9"/>
      <c r="H24" s="9"/>
      <c r="I24" s="9"/>
      <c r="J24" s="9"/>
    </row>
    <row r="25" spans="1:10" ht="15" x14ac:dyDescent="0.25">
      <c r="A25" s="5" t="s">
        <v>43</v>
      </c>
      <c r="B25" s="2"/>
      <c r="C25" s="9"/>
      <c r="E25" s="9"/>
      <c r="F25" s="33">
        <f>+'F-2(a)'!D27+'F-2(b)'!E27+'F-2(c)'!D27</f>
        <v>1055877</v>
      </c>
      <c r="G25" s="9"/>
      <c r="H25" s="9"/>
      <c r="I25" s="9"/>
      <c r="J25" s="9"/>
    </row>
    <row r="26" spans="1:10" ht="15" x14ac:dyDescent="0.25">
      <c r="A26" s="5"/>
      <c r="B26" s="5"/>
      <c r="C26" s="9"/>
      <c r="D26" s="2"/>
      <c r="E26" s="9"/>
      <c r="F26" s="3"/>
      <c r="G26" s="13"/>
      <c r="H26" s="9"/>
      <c r="I26" s="9"/>
      <c r="J26" s="9"/>
    </row>
    <row r="27" spans="1:10" ht="15" x14ac:dyDescent="0.25">
      <c r="A27" s="5" t="s">
        <v>73</v>
      </c>
      <c r="B27" s="5"/>
      <c r="C27" s="9"/>
      <c r="D27" s="2"/>
      <c r="E27" s="9"/>
      <c r="F27" s="12">
        <v>251000</v>
      </c>
      <c r="G27" s="2"/>
      <c r="H27" s="9"/>
      <c r="I27" s="9"/>
      <c r="J27" s="9"/>
    </row>
    <row r="28" spans="1:10" ht="15" x14ac:dyDescent="0.25">
      <c r="A28" s="5"/>
      <c r="C28" s="9"/>
      <c r="D28" s="2"/>
      <c r="E28" s="9"/>
      <c r="F28" s="2"/>
      <c r="G28" s="2"/>
      <c r="H28" s="9"/>
      <c r="I28" s="9"/>
      <c r="J28" s="9"/>
    </row>
    <row r="29" spans="1:10" ht="15.75" thickBot="1" x14ac:dyDescent="0.3">
      <c r="A29" s="5" t="s">
        <v>74</v>
      </c>
      <c r="B29" s="5"/>
      <c r="C29" s="9"/>
      <c r="D29" s="2"/>
      <c r="E29" s="9"/>
      <c r="F29" s="11">
        <f>F25+F27</f>
        <v>1306877</v>
      </c>
      <c r="G29" s="9"/>
      <c r="H29" s="9"/>
      <c r="I29" s="9"/>
      <c r="J29" s="9"/>
    </row>
    <row r="30" spans="1:10" ht="15.75" thickTop="1" x14ac:dyDescent="0.25">
      <c r="C30" s="9"/>
      <c r="D30" s="2"/>
      <c r="E30" s="9"/>
      <c r="F30" s="12"/>
      <c r="G30" s="5"/>
      <c r="H30" s="5"/>
      <c r="I30" s="5"/>
      <c r="J30" s="5"/>
    </row>
    <row r="31" spans="1:10" ht="15" x14ac:dyDescent="0.25">
      <c r="A31" s="10"/>
      <c r="B31" s="10"/>
      <c r="C31" s="10"/>
      <c r="D31" s="10"/>
      <c r="E31" s="10"/>
      <c r="F31" s="14"/>
      <c r="G31" s="15"/>
      <c r="H31" s="5"/>
      <c r="I31" s="5"/>
      <c r="J31" s="5"/>
    </row>
    <row r="32" spans="1:10" ht="15" x14ac:dyDescent="0.25">
      <c r="A32" s="5"/>
      <c r="B32" s="5"/>
      <c r="C32" s="5"/>
      <c r="D32" s="2"/>
      <c r="E32" s="5"/>
      <c r="F32" s="5"/>
      <c r="G32" s="5"/>
      <c r="H32" s="5"/>
      <c r="I32" s="5"/>
      <c r="J32" s="5"/>
    </row>
    <row r="33" spans="1:6" ht="15" x14ac:dyDescent="0.25">
      <c r="A33" s="5"/>
      <c r="B33" s="5"/>
      <c r="C33" s="5"/>
      <c r="D33" s="3"/>
      <c r="E33" s="5"/>
      <c r="F33" s="5"/>
    </row>
    <row r="34" spans="1:6" ht="15" x14ac:dyDescent="0.25">
      <c r="A34" s="5"/>
      <c r="B34" s="5"/>
      <c r="C34" s="5"/>
      <c r="D34" s="3"/>
    </row>
    <row r="35" spans="1:6" ht="15" x14ac:dyDescent="0.25">
      <c r="A35" s="5"/>
      <c r="B35" s="5"/>
      <c r="C35" s="5"/>
      <c r="D35" s="2"/>
    </row>
  </sheetData>
  <mergeCells count="4">
    <mergeCell ref="A8:F8"/>
    <mergeCell ref="A5:F5"/>
    <mergeCell ref="A6:F6"/>
    <mergeCell ref="A7:F7"/>
  </mergeCells>
  <phoneticPr fontId="2" type="noConversion"/>
  <pageMargins left="0.75" right="0.75" top="1" bottom="1" header="0.5" footer="0.5"/>
  <pageSetup orientation="portrait" r:id="rId1"/>
  <headerFooter alignWithMargins="0">
    <oddFooter>&amp;R&amp;"Arial,Italic"[Updated 8/06]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3"/>
  <sheetViews>
    <sheetView zoomScaleNormal="100" workbookViewId="0">
      <selection activeCell="A6" sqref="A6:H6"/>
    </sheetView>
  </sheetViews>
  <sheetFormatPr defaultColWidth="9.140625" defaultRowHeight="15" x14ac:dyDescent="0.25"/>
  <cols>
    <col min="1" max="1" width="39.5703125" style="5" customWidth="1"/>
    <col min="2" max="2" width="12" style="5" customWidth="1"/>
    <col min="3" max="3" width="1.28515625" style="5" customWidth="1"/>
    <col min="4" max="4" width="12.7109375" style="5" customWidth="1"/>
    <col min="5" max="5" width="1.42578125" style="5" customWidth="1"/>
    <col min="6" max="6" width="11.7109375" style="5" customWidth="1"/>
    <col min="7" max="7" width="2" style="5" customWidth="1"/>
    <col min="8" max="8" width="11.7109375" style="5" customWidth="1"/>
    <col min="9" max="9" width="12.42578125" style="5" bestFit="1" customWidth="1"/>
    <col min="10" max="16384" width="9.140625" style="5"/>
  </cols>
  <sheetData>
    <row r="1" spans="1:9" x14ac:dyDescent="0.25">
      <c r="H1" s="6" t="s">
        <v>75</v>
      </c>
    </row>
    <row r="2" spans="1:9" x14ac:dyDescent="0.25">
      <c r="H2" s="31">
        <v>45107</v>
      </c>
    </row>
    <row r="4" spans="1:9" x14ac:dyDescent="0.25">
      <c r="A4" s="38" t="s">
        <v>12</v>
      </c>
      <c r="B4" s="38"/>
      <c r="C4" s="38"/>
      <c r="D4" s="38"/>
      <c r="E4" s="38"/>
      <c r="F4" s="38"/>
      <c r="G4" s="38"/>
      <c r="H4" s="38"/>
    </row>
    <row r="5" spans="1:9" x14ac:dyDescent="0.25">
      <c r="A5" s="38" t="s">
        <v>44</v>
      </c>
      <c r="B5" s="38"/>
      <c r="C5" s="38"/>
      <c r="D5" s="38"/>
      <c r="E5" s="38"/>
      <c r="F5" s="38"/>
      <c r="G5" s="38"/>
      <c r="H5" s="38"/>
    </row>
    <row r="6" spans="1:9" x14ac:dyDescent="0.25">
      <c r="A6" s="38" t="s">
        <v>58</v>
      </c>
      <c r="B6" s="38"/>
      <c r="C6" s="38"/>
      <c r="D6" s="38"/>
      <c r="E6" s="38"/>
      <c r="F6" s="38"/>
      <c r="G6" s="38"/>
      <c r="H6" s="38"/>
    </row>
    <row r="7" spans="1:9" x14ac:dyDescent="0.25">
      <c r="A7" s="38" t="s">
        <v>45</v>
      </c>
      <c r="B7" s="38"/>
      <c r="C7" s="38"/>
      <c r="D7" s="38"/>
      <c r="E7" s="38"/>
      <c r="F7" s="38"/>
      <c r="G7" s="38"/>
      <c r="H7" s="38"/>
    </row>
    <row r="8" spans="1:9" x14ac:dyDescent="0.25">
      <c r="A8" s="9"/>
      <c r="B8" s="9"/>
      <c r="C8" s="9"/>
      <c r="D8" s="9"/>
      <c r="E8" s="9"/>
      <c r="F8" s="9"/>
      <c r="G8" s="9"/>
      <c r="H8" s="9"/>
    </row>
    <row r="9" spans="1:9" x14ac:dyDescent="0.25">
      <c r="A9" s="9"/>
      <c r="B9" s="40" t="s">
        <v>61</v>
      </c>
      <c r="C9" s="21"/>
      <c r="D9" s="40" t="s">
        <v>62</v>
      </c>
      <c r="E9" s="21"/>
      <c r="F9" s="40" t="s">
        <v>46</v>
      </c>
      <c r="G9" s="21"/>
      <c r="H9" s="40" t="s">
        <v>34</v>
      </c>
    </row>
    <row r="10" spans="1:9" x14ac:dyDescent="0.25">
      <c r="A10" s="9"/>
      <c r="B10" s="38"/>
      <c r="C10" s="1"/>
      <c r="D10" s="38"/>
      <c r="E10" s="1"/>
      <c r="F10" s="38"/>
      <c r="G10" s="1"/>
      <c r="H10" s="38"/>
    </row>
    <row r="11" spans="1:9" x14ac:dyDescent="0.25">
      <c r="A11" s="9"/>
      <c r="B11" s="38"/>
      <c r="C11" s="1"/>
      <c r="D11" s="38" t="s">
        <v>8</v>
      </c>
      <c r="E11" s="1"/>
      <c r="F11" s="38"/>
      <c r="G11" s="1"/>
      <c r="H11" s="38"/>
    </row>
    <row r="12" spans="1:9" ht="28.5" x14ac:dyDescent="0.25">
      <c r="A12" s="8" t="s">
        <v>55</v>
      </c>
      <c r="B12" s="22"/>
      <c r="C12" s="22"/>
      <c r="D12" s="22"/>
      <c r="E12" s="22"/>
      <c r="F12" s="22"/>
      <c r="G12" s="22"/>
      <c r="H12" s="22"/>
    </row>
    <row r="13" spans="1:9" x14ac:dyDescent="0.25">
      <c r="A13" s="5" t="s">
        <v>67</v>
      </c>
      <c r="B13" s="15">
        <v>0</v>
      </c>
      <c r="C13" s="15"/>
      <c r="D13" s="15">
        <v>834000</v>
      </c>
      <c r="E13" s="15"/>
      <c r="F13" s="15">
        <f>SUM(B13:D13)</f>
        <v>834000</v>
      </c>
      <c r="G13" s="15"/>
      <c r="H13" s="15">
        <f>D13</f>
        <v>834000</v>
      </c>
    </row>
    <row r="14" spans="1:9" x14ac:dyDescent="0.25">
      <c r="A14" s="5" t="s">
        <v>14</v>
      </c>
      <c r="B14" s="24">
        <v>0</v>
      </c>
      <c r="C14" s="24"/>
      <c r="D14" s="24">
        <v>1050000</v>
      </c>
      <c r="E14" s="24"/>
      <c r="F14" s="24">
        <f>SUM(B14:D14)</f>
        <v>1050000</v>
      </c>
      <c r="G14" s="24"/>
      <c r="H14" s="24">
        <v>1050000</v>
      </c>
      <c r="I14" s="24"/>
    </row>
    <row r="15" spans="1:9" x14ac:dyDescent="0.25">
      <c r="A15" s="5" t="s">
        <v>15</v>
      </c>
      <c r="B15" s="24">
        <v>0</v>
      </c>
      <c r="C15" s="24"/>
      <c r="D15" s="24">
        <v>0</v>
      </c>
      <c r="E15" s="24"/>
      <c r="F15" s="24">
        <f>SUM(B15:D15)</f>
        <v>0</v>
      </c>
      <c r="G15" s="24"/>
      <c r="H15" s="24">
        <v>0</v>
      </c>
      <c r="I15" s="27"/>
    </row>
    <row r="16" spans="1:9" x14ac:dyDescent="0.25">
      <c r="A16" s="5" t="s">
        <v>16</v>
      </c>
      <c r="B16" s="24">
        <v>0</v>
      </c>
      <c r="C16" s="24"/>
      <c r="D16" s="24">
        <v>0</v>
      </c>
      <c r="E16" s="24"/>
      <c r="F16" s="24">
        <f>SUM(B16:D16)</f>
        <v>0</v>
      </c>
      <c r="G16" s="24"/>
      <c r="H16" s="24">
        <v>0</v>
      </c>
    </row>
    <row r="17" spans="1:9" x14ac:dyDescent="0.25">
      <c r="A17" s="5" t="s">
        <v>17</v>
      </c>
      <c r="B17" s="24">
        <v>0</v>
      </c>
      <c r="C17" s="24"/>
      <c r="D17" s="24">
        <v>200000</v>
      </c>
      <c r="E17" s="24"/>
      <c r="F17" s="24">
        <f>SUM(B17:D17)</f>
        <v>200000</v>
      </c>
      <c r="G17" s="24"/>
      <c r="H17" s="24">
        <v>201000</v>
      </c>
      <c r="I17" s="27"/>
    </row>
    <row r="18" spans="1:9" x14ac:dyDescent="0.25">
      <c r="A18" s="5" t="s">
        <v>18</v>
      </c>
      <c r="B18" s="25">
        <f>SUM(B13:B17)</f>
        <v>0</v>
      </c>
      <c r="C18" s="24"/>
      <c r="D18" s="25">
        <f>SUM(D13:D17)</f>
        <v>2084000</v>
      </c>
      <c r="E18" s="24"/>
      <c r="F18" s="25">
        <f>SUM(F13:F17)</f>
        <v>2084000</v>
      </c>
      <c r="G18" s="24"/>
      <c r="H18" s="25">
        <f>SUM(H13:H17)</f>
        <v>2085000</v>
      </c>
      <c r="I18" s="27"/>
    </row>
    <row r="19" spans="1:9" x14ac:dyDescent="0.25">
      <c r="B19" s="24"/>
      <c r="C19" s="24"/>
      <c r="D19" s="24"/>
      <c r="E19" s="24"/>
      <c r="F19" s="24"/>
      <c r="G19" s="24"/>
      <c r="H19" s="24"/>
      <c r="I19" s="27"/>
    </row>
    <row r="20" spans="1:9" x14ac:dyDescent="0.25">
      <c r="A20" s="10" t="s">
        <v>56</v>
      </c>
      <c r="B20" s="24"/>
      <c r="C20" s="24"/>
      <c r="D20" s="24"/>
      <c r="E20" s="24"/>
      <c r="F20" s="24"/>
      <c r="G20" s="24"/>
      <c r="H20" s="24"/>
    </row>
    <row r="21" spans="1:9" x14ac:dyDescent="0.25">
      <c r="A21" s="5" t="s">
        <v>19</v>
      </c>
      <c r="B21" s="24">
        <v>0</v>
      </c>
      <c r="C21" s="24"/>
      <c r="D21" s="24">
        <v>89141</v>
      </c>
      <c r="E21" s="24"/>
      <c r="F21" s="24">
        <f>SUM(B21:D21)</f>
        <v>89141</v>
      </c>
      <c r="G21" s="24"/>
      <c r="H21" s="24">
        <v>235000</v>
      </c>
    </row>
    <row r="22" spans="1:9" x14ac:dyDescent="0.25">
      <c r="A22" s="5" t="s">
        <v>20</v>
      </c>
      <c r="B22" s="24">
        <v>0</v>
      </c>
      <c r="C22" s="24"/>
      <c r="D22" s="24">
        <v>93874</v>
      </c>
      <c r="E22" s="24"/>
      <c r="F22" s="24">
        <f>SUM(B22:D22)</f>
        <v>93874</v>
      </c>
      <c r="G22" s="24"/>
      <c r="H22" s="24">
        <v>500000</v>
      </c>
      <c r="I22" s="27"/>
    </row>
    <row r="23" spans="1:9" x14ac:dyDescent="0.25">
      <c r="A23" s="5" t="s">
        <v>21</v>
      </c>
      <c r="B23" s="24">
        <v>0</v>
      </c>
      <c r="C23" s="24"/>
      <c r="D23" s="24">
        <f>809275-1000-667</f>
        <v>807608</v>
      </c>
      <c r="E23" s="24"/>
      <c r="F23" s="24">
        <f>SUM(B23:D23)</f>
        <v>807608</v>
      </c>
      <c r="G23" s="24"/>
      <c r="H23" s="24">
        <v>1350000</v>
      </c>
      <c r="I23" s="27"/>
    </row>
    <row r="24" spans="1:9" x14ac:dyDescent="0.25">
      <c r="A24" s="5" t="s">
        <v>22</v>
      </c>
      <c r="B24" s="24">
        <v>0</v>
      </c>
      <c r="C24" s="24"/>
      <c r="D24" s="24">
        <v>0</v>
      </c>
      <c r="E24" s="24"/>
      <c r="F24" s="24">
        <f>SUM(B24:D24)</f>
        <v>0</v>
      </c>
      <c r="G24" s="24"/>
      <c r="H24" s="24">
        <v>0</v>
      </c>
    </row>
    <row r="25" spans="1:9" x14ac:dyDescent="0.25">
      <c r="A25" s="5" t="s">
        <v>42</v>
      </c>
      <c r="B25" s="25">
        <f>SUM(B21:B24)</f>
        <v>0</v>
      </c>
      <c r="C25" s="24"/>
      <c r="D25" s="25">
        <f>SUM(D21:D24)</f>
        <v>990623</v>
      </c>
      <c r="E25" s="24"/>
      <c r="F25" s="25">
        <f>SUM(F21:F24)</f>
        <v>990623</v>
      </c>
      <c r="G25" s="24"/>
      <c r="H25" s="25">
        <f>SUM(H21:H24)</f>
        <v>2085000</v>
      </c>
    </row>
    <row r="26" spans="1:9" x14ac:dyDescent="0.25">
      <c r="B26" s="24"/>
      <c r="C26" s="24"/>
      <c r="D26" s="24"/>
      <c r="E26" s="24"/>
      <c r="F26" s="24"/>
      <c r="G26" s="24"/>
      <c r="H26" s="24"/>
    </row>
    <row r="27" spans="1:9" ht="30.75" thickBot="1" x14ac:dyDescent="0.3">
      <c r="A27" s="23" t="s">
        <v>23</v>
      </c>
      <c r="B27" s="26">
        <f>SUM(B18-B25)</f>
        <v>0</v>
      </c>
      <c r="C27" s="15"/>
      <c r="D27" s="26">
        <f>SUM(D18-D25)</f>
        <v>1093377</v>
      </c>
      <c r="E27" s="15"/>
      <c r="F27" s="26">
        <f>SUM(F18-F25)</f>
        <v>1093377</v>
      </c>
      <c r="G27" s="15"/>
      <c r="H27" s="26">
        <f>SUM(H18-H25)</f>
        <v>0</v>
      </c>
    </row>
    <row r="28" spans="1:9" ht="15.75" thickTop="1" x14ac:dyDescent="0.25">
      <c r="B28" s="24"/>
      <c r="C28" s="24"/>
      <c r="D28" s="15"/>
      <c r="E28" s="15"/>
      <c r="F28" s="24"/>
      <c r="G28" s="24"/>
      <c r="H28" s="24"/>
    </row>
    <row r="29" spans="1:9" x14ac:dyDescent="0.25">
      <c r="D29" s="15"/>
      <c r="E29" s="15"/>
      <c r="F29" s="15"/>
      <c r="G29" s="15"/>
    </row>
    <row r="30" spans="1:9" x14ac:dyDescent="0.25">
      <c r="A30" s="10" t="s">
        <v>24</v>
      </c>
      <c r="D30" s="15"/>
      <c r="H30" s="15"/>
    </row>
    <row r="31" spans="1:9" x14ac:dyDescent="0.25">
      <c r="A31" s="5" t="s">
        <v>25</v>
      </c>
      <c r="B31" s="39" t="s">
        <v>26</v>
      </c>
      <c r="C31" s="39"/>
      <c r="D31" s="39"/>
      <c r="E31" s="39"/>
      <c r="F31" s="39"/>
      <c r="G31" s="28"/>
    </row>
    <row r="32" spans="1:9" x14ac:dyDescent="0.25">
      <c r="A32" s="5" t="s">
        <v>27</v>
      </c>
      <c r="B32" s="43" t="s">
        <v>47</v>
      </c>
      <c r="C32" s="43"/>
      <c r="D32" s="39"/>
      <c r="E32" s="39"/>
      <c r="F32" s="39"/>
      <c r="G32" s="28"/>
    </row>
    <row r="33" spans="1:7" x14ac:dyDescent="0.25">
      <c r="A33" s="5" t="s">
        <v>28</v>
      </c>
      <c r="B33" s="43" t="s">
        <v>29</v>
      </c>
      <c r="C33" s="43"/>
      <c r="D33" s="39"/>
      <c r="E33" s="39"/>
      <c r="F33" s="39"/>
      <c r="G33" s="28"/>
    </row>
    <row r="34" spans="1:7" x14ac:dyDescent="0.25">
      <c r="A34" s="5" t="s">
        <v>30</v>
      </c>
      <c r="B34" s="44">
        <v>1050000</v>
      </c>
      <c r="C34" s="39"/>
      <c r="D34" s="39"/>
      <c r="E34" s="39"/>
      <c r="F34" s="39"/>
      <c r="G34" s="28"/>
    </row>
    <row r="35" spans="1:7" x14ac:dyDescent="0.25">
      <c r="A35" s="5" t="s">
        <v>32</v>
      </c>
      <c r="B35" s="44">
        <v>1050000</v>
      </c>
      <c r="C35" s="39"/>
      <c r="D35" s="39"/>
      <c r="E35" s="39"/>
      <c r="F35" s="39"/>
      <c r="G35" s="28"/>
    </row>
    <row r="36" spans="1:7" x14ac:dyDescent="0.25">
      <c r="A36" s="5" t="s">
        <v>33</v>
      </c>
      <c r="B36" s="44">
        <f>2050000</f>
        <v>2050000</v>
      </c>
      <c r="C36" s="39"/>
      <c r="D36" s="39"/>
      <c r="E36" s="39"/>
      <c r="F36" s="39"/>
      <c r="G36" s="29"/>
    </row>
    <row r="37" spans="1:7" x14ac:dyDescent="0.25">
      <c r="A37" s="5" t="s">
        <v>54</v>
      </c>
      <c r="B37" s="42">
        <v>35000</v>
      </c>
      <c r="C37" s="42"/>
      <c r="D37" s="42"/>
      <c r="E37" s="42"/>
      <c r="F37" s="42"/>
      <c r="G37" s="29"/>
    </row>
    <row r="38" spans="1:7" x14ac:dyDescent="0.25">
      <c r="A38" s="5" t="s">
        <v>34</v>
      </c>
      <c r="B38" s="42">
        <f>SUM(B36:F37)</f>
        <v>2085000</v>
      </c>
      <c r="C38" s="42"/>
      <c r="D38" s="42"/>
      <c r="E38" s="42"/>
      <c r="F38" s="42"/>
      <c r="G38" s="29"/>
    </row>
    <row r="39" spans="1:7" x14ac:dyDescent="0.25">
      <c r="A39" s="5" t="s">
        <v>63</v>
      </c>
      <c r="G39" s="28"/>
    </row>
    <row r="40" spans="1:7" x14ac:dyDescent="0.25">
      <c r="A40" s="5" t="s">
        <v>64</v>
      </c>
      <c r="B40" s="41">
        <f>B37/B36</f>
        <v>1.7073170731707318E-2</v>
      </c>
      <c r="C40" s="41"/>
      <c r="D40" s="39"/>
      <c r="E40" s="39"/>
      <c r="F40" s="39"/>
      <c r="G40" s="28"/>
    </row>
    <row r="41" spans="1:7" x14ac:dyDescent="0.25">
      <c r="A41" s="5" t="s">
        <v>35</v>
      </c>
      <c r="B41" s="41">
        <v>0.45</v>
      </c>
      <c r="C41" s="41"/>
      <c r="D41" s="39"/>
      <c r="E41" s="39"/>
      <c r="F41" s="39"/>
      <c r="G41" s="28"/>
    </row>
    <row r="42" spans="1:7" x14ac:dyDescent="0.25">
      <c r="A42" s="5" t="s">
        <v>36</v>
      </c>
      <c r="B42" s="39" t="s">
        <v>29</v>
      </c>
      <c r="C42" s="39"/>
      <c r="D42" s="39"/>
      <c r="E42" s="39"/>
      <c r="F42" s="39"/>
      <c r="G42" s="28"/>
    </row>
    <row r="43" spans="1:7" x14ac:dyDescent="0.25">
      <c r="A43" s="5" t="s">
        <v>37</v>
      </c>
      <c r="B43" s="39" t="s">
        <v>31</v>
      </c>
      <c r="C43" s="39"/>
      <c r="D43" s="39"/>
      <c r="E43" s="39"/>
      <c r="F43" s="39"/>
      <c r="G43" s="28"/>
    </row>
  </sheetData>
  <mergeCells count="20">
    <mergeCell ref="A4:H4"/>
    <mergeCell ref="A5:H5"/>
    <mergeCell ref="H9:H11"/>
    <mergeCell ref="B37:F37"/>
    <mergeCell ref="B38:F38"/>
    <mergeCell ref="B32:F32"/>
    <mergeCell ref="B33:F33"/>
    <mergeCell ref="B34:F34"/>
    <mergeCell ref="B35:F35"/>
    <mergeCell ref="B36:F36"/>
    <mergeCell ref="A6:H6"/>
    <mergeCell ref="A7:H7"/>
    <mergeCell ref="B31:F31"/>
    <mergeCell ref="B9:B11"/>
    <mergeCell ref="D9:D11"/>
    <mergeCell ref="F9:F11"/>
    <mergeCell ref="B43:F43"/>
    <mergeCell ref="B40:F40"/>
    <mergeCell ref="B41:F41"/>
    <mergeCell ref="B42:F42"/>
  </mergeCells>
  <phoneticPr fontId="2" type="noConversion"/>
  <pageMargins left="0.75" right="0.75" top="1" bottom="1" header="0.5" footer="0.5"/>
  <pageSetup scale="97" orientation="portrait" r:id="rId1"/>
  <headerFooter alignWithMargins="0">
    <oddFooter>&amp;R&amp;"Arial,Italic"[Updated 8/06]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3"/>
  <sheetViews>
    <sheetView zoomScaleNormal="100" workbookViewId="0">
      <selection activeCell="I2" sqref="I2"/>
    </sheetView>
  </sheetViews>
  <sheetFormatPr defaultColWidth="9.140625" defaultRowHeight="15" x14ac:dyDescent="0.25"/>
  <cols>
    <col min="1" max="1" width="36.28515625" style="5" customWidth="1"/>
    <col min="2" max="2" width="2.42578125" style="5" customWidth="1"/>
    <col min="3" max="3" width="14.7109375" style="5" customWidth="1"/>
    <col min="4" max="4" width="1.42578125" style="5" customWidth="1"/>
    <col min="5" max="5" width="13.42578125" style="5" customWidth="1"/>
    <col min="6" max="6" width="1.42578125" style="5" customWidth="1"/>
    <col min="7" max="7" width="16.7109375" style="5" customWidth="1"/>
    <col min="8" max="8" width="1.7109375" style="5" customWidth="1"/>
    <col min="9" max="9" width="17.28515625" style="5" customWidth="1"/>
    <col min="10" max="10" width="13.140625" style="5" customWidth="1"/>
    <col min="11" max="16384" width="9.140625" style="5"/>
  </cols>
  <sheetData>
    <row r="1" spans="1:13" x14ac:dyDescent="0.25">
      <c r="I1" s="6" t="s">
        <v>76</v>
      </c>
    </row>
    <row r="2" spans="1:13" x14ac:dyDescent="0.25">
      <c r="I2" s="31">
        <v>45107</v>
      </c>
    </row>
    <row r="4" spans="1:13" x14ac:dyDescent="0.25">
      <c r="A4" s="38" t="s">
        <v>12</v>
      </c>
      <c r="B4" s="38"/>
      <c r="C4" s="38"/>
      <c r="D4" s="38"/>
      <c r="E4" s="38"/>
      <c r="F4" s="38"/>
      <c r="G4" s="38"/>
      <c r="H4" s="38"/>
      <c r="I4" s="38"/>
      <c r="M4" s="16"/>
    </row>
    <row r="5" spans="1:13" x14ac:dyDescent="0.25">
      <c r="A5" s="38" t="s">
        <v>44</v>
      </c>
      <c r="B5" s="38"/>
      <c r="C5" s="38"/>
      <c r="D5" s="38"/>
      <c r="E5" s="38"/>
      <c r="F5" s="38"/>
      <c r="G5" s="38"/>
      <c r="H5" s="38"/>
      <c r="I5" s="38"/>
    </row>
    <row r="6" spans="1:13" x14ac:dyDescent="0.25">
      <c r="A6" s="38" t="s">
        <v>57</v>
      </c>
      <c r="B6" s="38"/>
      <c r="C6" s="38"/>
      <c r="D6" s="38"/>
      <c r="E6" s="38"/>
      <c r="F6" s="38"/>
      <c r="G6" s="38"/>
      <c r="H6" s="38"/>
      <c r="I6" s="38"/>
    </row>
    <row r="7" spans="1:13" x14ac:dyDescent="0.25">
      <c r="A7" s="38" t="s">
        <v>45</v>
      </c>
      <c r="B7" s="38"/>
      <c r="C7" s="38"/>
      <c r="D7" s="38"/>
      <c r="E7" s="38"/>
      <c r="F7" s="38"/>
      <c r="G7" s="38"/>
      <c r="H7" s="38"/>
      <c r="I7" s="38"/>
    </row>
    <row r="8" spans="1:13" x14ac:dyDescent="0.25">
      <c r="A8" s="9"/>
      <c r="B8" s="9"/>
      <c r="C8" s="9"/>
      <c r="D8" s="9"/>
      <c r="E8" s="9"/>
      <c r="F8" s="9"/>
      <c r="G8" s="9"/>
      <c r="H8" s="9"/>
      <c r="I8" s="9"/>
    </row>
    <row r="9" spans="1:13" x14ac:dyDescent="0.25">
      <c r="A9" s="9"/>
      <c r="B9" s="9"/>
      <c r="C9" s="40" t="s">
        <v>61</v>
      </c>
      <c r="D9" s="21"/>
      <c r="E9" s="40" t="s">
        <v>62</v>
      </c>
      <c r="F9" s="21"/>
      <c r="G9" s="40" t="s">
        <v>46</v>
      </c>
      <c r="H9" s="21"/>
      <c r="I9" s="40" t="s">
        <v>34</v>
      </c>
    </row>
    <row r="10" spans="1:13" x14ac:dyDescent="0.25">
      <c r="A10" s="9"/>
      <c r="B10" s="9"/>
      <c r="C10" s="38"/>
      <c r="D10" s="1"/>
      <c r="E10" s="38"/>
      <c r="F10" s="1"/>
      <c r="G10" s="38"/>
      <c r="H10" s="1"/>
      <c r="I10" s="38"/>
    </row>
    <row r="11" spans="1:13" x14ac:dyDescent="0.25">
      <c r="A11" s="9"/>
      <c r="B11" s="9"/>
      <c r="C11" s="38"/>
      <c r="D11" s="1"/>
      <c r="E11" s="38" t="s">
        <v>8</v>
      </c>
      <c r="F11" s="1"/>
      <c r="G11" s="38"/>
      <c r="H11" s="1"/>
      <c r="I11" s="38"/>
    </row>
    <row r="12" spans="1:13" ht="28.5" x14ac:dyDescent="0.25">
      <c r="A12" s="8" t="s">
        <v>13</v>
      </c>
      <c r="B12" s="8"/>
      <c r="C12" s="22"/>
      <c r="D12" s="22"/>
      <c r="E12" s="22"/>
      <c r="F12" s="22"/>
      <c r="G12" s="22"/>
      <c r="H12" s="22"/>
      <c r="I12" s="22"/>
    </row>
    <row r="13" spans="1:13" x14ac:dyDescent="0.25">
      <c r="A13" s="5" t="s">
        <v>67</v>
      </c>
      <c r="C13" s="15">
        <v>175000</v>
      </c>
      <c r="D13" s="15"/>
      <c r="E13" s="15">
        <v>0</v>
      </c>
      <c r="F13" s="15"/>
      <c r="G13" s="15">
        <f>SUM(C13:E13)</f>
        <v>175000</v>
      </c>
      <c r="H13" s="15"/>
      <c r="I13" s="15">
        <v>175000</v>
      </c>
    </row>
    <row r="14" spans="1:13" x14ac:dyDescent="0.25">
      <c r="A14" s="5" t="s">
        <v>14</v>
      </c>
      <c r="C14" s="24">
        <v>0</v>
      </c>
      <c r="D14" s="24"/>
      <c r="E14" s="24">
        <v>0</v>
      </c>
      <c r="F14" s="24"/>
      <c r="G14" s="24">
        <f>SUM(C14:E14)</f>
        <v>0</v>
      </c>
      <c r="H14" s="24"/>
      <c r="I14" s="24">
        <v>0</v>
      </c>
    </row>
    <row r="15" spans="1:13" x14ac:dyDescent="0.25">
      <c r="A15" s="5" t="s">
        <v>15</v>
      </c>
      <c r="C15" s="24">
        <v>100000</v>
      </c>
      <c r="D15" s="24"/>
      <c r="E15" s="24">
        <v>0</v>
      </c>
      <c r="F15" s="24"/>
      <c r="G15" s="24">
        <f>SUM(C15:E15)</f>
        <v>100000</v>
      </c>
      <c r="H15" s="24"/>
      <c r="I15" s="24">
        <v>100000</v>
      </c>
    </row>
    <row r="16" spans="1:13" x14ac:dyDescent="0.25">
      <c r="A16" s="5" t="s">
        <v>16</v>
      </c>
      <c r="C16" s="24">
        <v>0</v>
      </c>
      <c r="D16" s="24"/>
      <c r="E16" s="24">
        <v>0</v>
      </c>
      <c r="F16" s="24"/>
      <c r="G16" s="24">
        <f>SUM(C16:E16)</f>
        <v>0</v>
      </c>
      <c r="H16" s="24"/>
      <c r="I16" s="24">
        <v>0</v>
      </c>
    </row>
    <row r="17" spans="1:10" x14ac:dyDescent="0.25">
      <c r="A17" s="5" t="s">
        <v>17</v>
      </c>
      <c r="C17" s="24">
        <v>162500</v>
      </c>
      <c r="D17" s="24"/>
      <c r="E17" s="24">
        <v>0</v>
      </c>
      <c r="F17" s="24"/>
      <c r="G17" s="24">
        <f>SUM(C17:E17)</f>
        <v>162500</v>
      </c>
      <c r="H17" s="24"/>
      <c r="I17" s="24">
        <v>162500</v>
      </c>
    </row>
    <row r="18" spans="1:10" x14ac:dyDescent="0.25">
      <c r="A18" s="5" t="s">
        <v>18</v>
      </c>
      <c r="C18" s="25">
        <f>SUM(C13:C17)</f>
        <v>437500</v>
      </c>
      <c r="D18" s="24"/>
      <c r="E18" s="25">
        <f>SUM(E13:E17)</f>
        <v>0</v>
      </c>
      <c r="F18" s="24"/>
      <c r="G18" s="25">
        <f>SUM(G13:G17)</f>
        <v>437500</v>
      </c>
      <c r="H18" s="24"/>
      <c r="I18" s="25">
        <f>SUM(I13:I17)</f>
        <v>437500</v>
      </c>
    </row>
    <row r="19" spans="1:10" x14ac:dyDescent="0.25">
      <c r="C19" s="24"/>
      <c r="D19" s="24"/>
      <c r="E19" s="24"/>
      <c r="F19" s="24"/>
      <c r="G19" s="24"/>
      <c r="H19" s="24"/>
      <c r="I19" s="24"/>
      <c r="J19" s="27"/>
    </row>
    <row r="20" spans="1:10" x14ac:dyDescent="0.25">
      <c r="A20" s="10" t="s">
        <v>56</v>
      </c>
      <c r="B20" s="10"/>
      <c r="C20" s="24"/>
      <c r="D20" s="24"/>
      <c r="E20" s="24"/>
      <c r="F20" s="24"/>
      <c r="G20" s="24"/>
      <c r="H20" s="24"/>
      <c r="I20" s="24"/>
    </row>
    <row r="21" spans="1:10" x14ac:dyDescent="0.25">
      <c r="A21" s="5" t="s">
        <v>19</v>
      </c>
      <c r="C21" s="24">
        <v>21900</v>
      </c>
      <c r="D21" s="24"/>
      <c r="E21" s="24">
        <v>5110</v>
      </c>
      <c r="F21" s="24"/>
      <c r="G21" s="24">
        <f>SUM(C21:E21)</f>
        <v>27010</v>
      </c>
      <c r="H21" s="24"/>
      <c r="I21" s="24">
        <v>27010</v>
      </c>
    </row>
    <row r="22" spans="1:10" x14ac:dyDescent="0.25">
      <c r="A22" s="5" t="s">
        <v>20</v>
      </c>
      <c r="C22" s="24">
        <v>0</v>
      </c>
      <c r="D22" s="24"/>
      <c r="E22" s="24">
        <v>0</v>
      </c>
      <c r="F22" s="24"/>
      <c r="G22" s="24">
        <f>SUM(C22:E22)</f>
        <v>0</v>
      </c>
      <c r="H22" s="24"/>
      <c r="I22" s="24">
        <v>0</v>
      </c>
    </row>
    <row r="23" spans="1:10" x14ac:dyDescent="0.25">
      <c r="A23" s="5" t="s">
        <v>21</v>
      </c>
      <c r="C23" s="24">
        <v>378100</v>
      </c>
      <c r="D23" s="24"/>
      <c r="E23" s="24">
        <v>32390</v>
      </c>
      <c r="F23" s="24"/>
      <c r="G23" s="24">
        <f>SUM(C23:E23)</f>
        <v>410490</v>
      </c>
      <c r="H23" s="24"/>
      <c r="I23" s="24">
        <v>410490</v>
      </c>
    </row>
    <row r="24" spans="1:10" x14ac:dyDescent="0.25">
      <c r="A24" s="5" t="s">
        <v>22</v>
      </c>
      <c r="C24" s="24">
        <v>0</v>
      </c>
      <c r="D24" s="24"/>
      <c r="E24" s="24">
        <v>0</v>
      </c>
      <c r="F24" s="24"/>
      <c r="G24" s="24">
        <f>SUM(C24:E24)</f>
        <v>0</v>
      </c>
      <c r="H24" s="24"/>
      <c r="I24" s="24">
        <v>0</v>
      </c>
    </row>
    <row r="25" spans="1:10" x14ac:dyDescent="0.25">
      <c r="A25" s="5" t="s">
        <v>42</v>
      </c>
      <c r="C25" s="25">
        <f>SUM(C21:C24)</f>
        <v>400000</v>
      </c>
      <c r="D25" s="24"/>
      <c r="E25" s="25">
        <f>SUM(E21:E24)</f>
        <v>37500</v>
      </c>
      <c r="F25" s="24"/>
      <c r="G25" s="25">
        <f>SUM(G21:G24)</f>
        <v>437500</v>
      </c>
      <c r="H25" s="24"/>
      <c r="I25" s="25">
        <f>SUM(I21:I24)</f>
        <v>437500</v>
      </c>
    </row>
    <row r="26" spans="1:10" x14ac:dyDescent="0.25">
      <c r="C26" s="24"/>
      <c r="D26" s="24"/>
      <c r="E26" s="24"/>
      <c r="F26" s="24"/>
      <c r="G26" s="24"/>
      <c r="H26" s="24"/>
      <c r="I26" s="24"/>
    </row>
    <row r="27" spans="1:10" ht="29.25" customHeight="1" thickBot="1" x14ac:dyDescent="0.3">
      <c r="A27" s="23" t="s">
        <v>23</v>
      </c>
      <c r="B27" s="23"/>
      <c r="C27" s="26">
        <f>SUM(C18-C25)</f>
        <v>37500</v>
      </c>
      <c r="D27" s="15"/>
      <c r="E27" s="26">
        <f>SUM(E18-E25)</f>
        <v>-37500</v>
      </c>
      <c r="F27" s="15"/>
      <c r="G27" s="26">
        <f>SUM(G18-G25)</f>
        <v>0</v>
      </c>
      <c r="H27" s="15"/>
      <c r="I27" s="26">
        <f>SUM(I18-I25)</f>
        <v>0</v>
      </c>
    </row>
    <row r="28" spans="1:10" ht="15.75" thickTop="1" x14ac:dyDescent="0.25">
      <c r="C28" s="15"/>
      <c r="D28" s="15"/>
      <c r="E28" s="15"/>
      <c r="F28" s="15"/>
      <c r="G28" s="24"/>
      <c r="H28" s="24"/>
      <c r="I28" s="24"/>
    </row>
    <row r="29" spans="1:10" x14ac:dyDescent="0.25">
      <c r="C29" s="15"/>
      <c r="D29" s="15"/>
      <c r="E29" s="15"/>
      <c r="F29" s="15"/>
    </row>
    <row r="30" spans="1:10" x14ac:dyDescent="0.25">
      <c r="A30" s="10" t="s">
        <v>24</v>
      </c>
      <c r="B30" s="10"/>
      <c r="C30" s="15"/>
      <c r="D30" s="15"/>
    </row>
    <row r="31" spans="1:10" x14ac:dyDescent="0.25">
      <c r="A31" s="5" t="s">
        <v>25</v>
      </c>
      <c r="C31" s="39" t="s">
        <v>65</v>
      </c>
      <c r="D31" s="39"/>
      <c r="E31" s="39"/>
      <c r="F31" s="39"/>
      <c r="G31" s="39"/>
      <c r="H31" s="28"/>
    </row>
    <row r="32" spans="1:10" x14ac:dyDescent="0.25">
      <c r="A32" s="5" t="s">
        <v>27</v>
      </c>
      <c r="C32" s="43" t="s">
        <v>38</v>
      </c>
      <c r="D32" s="43"/>
      <c r="E32" s="39"/>
      <c r="F32" s="39"/>
      <c r="G32" s="39"/>
      <c r="H32" s="28"/>
    </row>
    <row r="33" spans="1:13" x14ac:dyDescent="0.25">
      <c r="A33" s="5" t="s">
        <v>28</v>
      </c>
      <c r="C33" s="43" t="s">
        <v>52</v>
      </c>
      <c r="D33" s="43"/>
      <c r="E33" s="43"/>
      <c r="F33" s="43"/>
      <c r="G33" s="43"/>
      <c r="H33" s="28"/>
      <c r="M33" s="16"/>
    </row>
    <row r="34" spans="1:13" x14ac:dyDescent="0.25">
      <c r="A34" s="5" t="s">
        <v>30</v>
      </c>
      <c r="C34" s="44" t="s">
        <v>52</v>
      </c>
      <c r="D34" s="44"/>
      <c r="E34" s="39"/>
      <c r="F34" s="39"/>
      <c r="G34" s="39"/>
      <c r="H34" s="28"/>
    </row>
    <row r="35" spans="1:13" x14ac:dyDescent="0.25">
      <c r="A35" s="5" t="s">
        <v>32</v>
      </c>
      <c r="C35" s="44" t="s">
        <v>52</v>
      </c>
      <c r="D35" s="44"/>
      <c r="E35" s="39"/>
      <c r="F35" s="39"/>
      <c r="G35" s="39"/>
      <c r="H35" s="28"/>
    </row>
    <row r="36" spans="1:13" x14ac:dyDescent="0.25">
      <c r="A36" s="5" t="s">
        <v>33</v>
      </c>
      <c r="C36" s="42">
        <v>437500</v>
      </c>
      <c r="D36" s="42"/>
      <c r="E36" s="42"/>
      <c r="F36" s="42"/>
      <c r="G36" s="42"/>
      <c r="H36" s="29"/>
    </row>
    <row r="37" spans="1:13" x14ac:dyDescent="0.25">
      <c r="A37" s="5" t="s">
        <v>54</v>
      </c>
      <c r="C37" s="42">
        <v>0</v>
      </c>
      <c r="D37" s="42"/>
      <c r="E37" s="42"/>
      <c r="F37" s="42"/>
      <c r="G37" s="42"/>
      <c r="H37" s="29"/>
    </row>
    <row r="38" spans="1:13" x14ac:dyDescent="0.25">
      <c r="A38" s="5" t="s">
        <v>34</v>
      </c>
      <c r="C38" s="44">
        <v>437500</v>
      </c>
      <c r="D38" s="45"/>
      <c r="E38" s="45"/>
      <c r="F38" s="45"/>
      <c r="G38" s="45"/>
    </row>
    <row r="39" spans="1:13" x14ac:dyDescent="0.25">
      <c r="A39" s="5" t="s">
        <v>63</v>
      </c>
      <c r="C39" s="41"/>
      <c r="D39" s="41"/>
      <c r="E39" s="39"/>
      <c r="F39" s="39"/>
      <c r="G39" s="39"/>
      <c r="H39" s="28"/>
    </row>
    <row r="40" spans="1:13" x14ac:dyDescent="0.25">
      <c r="A40" s="5" t="s">
        <v>64</v>
      </c>
      <c r="C40" s="41">
        <v>0</v>
      </c>
      <c r="D40" s="41"/>
      <c r="E40" s="39"/>
      <c r="F40" s="39"/>
      <c r="G40" s="39"/>
      <c r="H40" s="28"/>
    </row>
    <row r="41" spans="1:13" x14ac:dyDescent="0.25">
      <c r="A41" s="5" t="s">
        <v>35</v>
      </c>
      <c r="C41" s="41">
        <v>1</v>
      </c>
      <c r="D41" s="41"/>
      <c r="E41" s="39"/>
      <c r="F41" s="39"/>
      <c r="G41" s="39"/>
      <c r="H41" s="28"/>
    </row>
    <row r="42" spans="1:13" x14ac:dyDescent="0.25">
      <c r="A42" s="5" t="s">
        <v>36</v>
      </c>
      <c r="C42" s="39" t="s">
        <v>40</v>
      </c>
      <c r="D42" s="39"/>
      <c r="E42" s="39"/>
      <c r="F42" s="39"/>
      <c r="G42" s="39"/>
      <c r="H42" s="28"/>
    </row>
    <row r="43" spans="1:13" x14ac:dyDescent="0.25">
      <c r="A43" s="5" t="s">
        <v>41</v>
      </c>
      <c r="C43" s="39" t="s">
        <v>11</v>
      </c>
      <c r="D43" s="39"/>
      <c r="E43" s="39"/>
      <c r="F43" s="39"/>
      <c r="G43" s="39"/>
      <c r="H43" s="28"/>
    </row>
  </sheetData>
  <mergeCells count="21">
    <mergeCell ref="A4:I4"/>
    <mergeCell ref="A5:I5"/>
    <mergeCell ref="A6:I6"/>
    <mergeCell ref="A7:I7"/>
    <mergeCell ref="C31:G31"/>
    <mergeCell ref="I9:I11"/>
    <mergeCell ref="C9:C11"/>
    <mergeCell ref="E9:E11"/>
    <mergeCell ref="G9:G11"/>
    <mergeCell ref="C34:G34"/>
    <mergeCell ref="C32:G32"/>
    <mergeCell ref="C33:G33"/>
    <mergeCell ref="C37:G37"/>
    <mergeCell ref="C35:G35"/>
    <mergeCell ref="C36:G36"/>
    <mergeCell ref="C42:G42"/>
    <mergeCell ref="C43:G43"/>
    <mergeCell ref="C40:G40"/>
    <mergeCell ref="C41:G41"/>
    <mergeCell ref="C38:G38"/>
    <mergeCell ref="C39:G39"/>
  </mergeCells>
  <phoneticPr fontId="2" type="noConversion"/>
  <pageMargins left="0.75" right="0.75" top="1" bottom="1" header="0.5" footer="0.5"/>
  <pageSetup scale="86" orientation="portrait" r:id="rId1"/>
  <headerFooter alignWithMargins="0">
    <oddFooter>&amp;R&amp;"Arial,Italic"[Updated 8/06]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3"/>
  <sheetViews>
    <sheetView zoomScaleNormal="100" workbookViewId="0">
      <selection activeCell="H12" sqref="H12"/>
    </sheetView>
  </sheetViews>
  <sheetFormatPr defaultColWidth="9.140625" defaultRowHeight="15" x14ac:dyDescent="0.25"/>
  <cols>
    <col min="1" max="1" width="36.28515625" style="5" customWidth="1"/>
    <col min="2" max="2" width="14.7109375" style="5" customWidth="1"/>
    <col min="3" max="3" width="1.28515625" style="5" customWidth="1"/>
    <col min="4" max="4" width="13.42578125" style="5" customWidth="1"/>
    <col min="5" max="5" width="1" style="5" customWidth="1"/>
    <col min="6" max="6" width="16.7109375" style="5" customWidth="1"/>
    <col min="7" max="7" width="1.28515625" style="5" customWidth="1"/>
    <col min="8" max="8" width="17.28515625" style="5" customWidth="1"/>
    <col min="9" max="9" width="13.140625" style="5" customWidth="1"/>
    <col min="10" max="16384" width="9.140625" style="5"/>
  </cols>
  <sheetData>
    <row r="1" spans="1:12" x14ac:dyDescent="0.25">
      <c r="H1" s="6" t="s">
        <v>77</v>
      </c>
    </row>
    <row r="2" spans="1:12" x14ac:dyDescent="0.25">
      <c r="H2" s="31">
        <v>45107</v>
      </c>
    </row>
    <row r="4" spans="1:12" x14ac:dyDescent="0.25">
      <c r="A4" s="38" t="s">
        <v>12</v>
      </c>
      <c r="B4" s="38"/>
      <c r="C4" s="38"/>
      <c r="D4" s="38"/>
      <c r="E4" s="38"/>
      <c r="F4" s="38"/>
      <c r="G4" s="38"/>
      <c r="H4" s="38"/>
      <c r="L4" s="16"/>
    </row>
    <row r="5" spans="1:12" x14ac:dyDescent="0.25">
      <c r="A5" s="38" t="s">
        <v>44</v>
      </c>
      <c r="B5" s="38"/>
      <c r="C5" s="38"/>
      <c r="D5" s="38"/>
      <c r="E5" s="38"/>
      <c r="F5" s="38"/>
      <c r="G5" s="38"/>
      <c r="H5" s="38"/>
    </row>
    <row r="6" spans="1:12" x14ac:dyDescent="0.25">
      <c r="A6" s="38" t="s">
        <v>59</v>
      </c>
      <c r="B6" s="38"/>
      <c r="C6" s="38"/>
      <c r="D6" s="38"/>
      <c r="E6" s="38"/>
      <c r="F6" s="38"/>
      <c r="G6" s="38"/>
      <c r="H6" s="38"/>
    </row>
    <row r="7" spans="1:12" x14ac:dyDescent="0.25">
      <c r="A7" s="38" t="s">
        <v>45</v>
      </c>
      <c r="B7" s="38"/>
      <c r="C7" s="38"/>
      <c r="D7" s="38"/>
      <c r="E7" s="38"/>
      <c r="F7" s="38"/>
      <c r="G7" s="38"/>
      <c r="H7" s="38"/>
    </row>
    <row r="8" spans="1:12" x14ac:dyDescent="0.25">
      <c r="A8" s="9"/>
      <c r="B8" s="9"/>
      <c r="C8" s="9"/>
      <c r="D8" s="9"/>
      <c r="E8" s="9"/>
      <c r="F8" s="9"/>
      <c r="G8" s="9"/>
      <c r="H8" s="9"/>
    </row>
    <row r="9" spans="1:12" x14ac:dyDescent="0.25">
      <c r="A9" s="9"/>
      <c r="B9" s="40" t="s">
        <v>61</v>
      </c>
      <c r="C9" s="21"/>
      <c r="D9" s="40" t="s">
        <v>62</v>
      </c>
      <c r="E9" s="21"/>
      <c r="F9" s="40" t="s">
        <v>46</v>
      </c>
      <c r="G9" s="21"/>
      <c r="H9" s="40" t="s">
        <v>34</v>
      </c>
    </row>
    <row r="10" spans="1:12" x14ac:dyDescent="0.25">
      <c r="A10" s="9"/>
      <c r="B10" s="38"/>
      <c r="C10" s="1"/>
      <c r="D10" s="38"/>
      <c r="E10" s="1"/>
      <c r="F10" s="38"/>
      <c r="G10" s="1"/>
      <c r="H10" s="38"/>
    </row>
    <row r="11" spans="1:12" x14ac:dyDescent="0.25">
      <c r="A11" s="9"/>
      <c r="B11" s="38"/>
      <c r="C11" s="1"/>
      <c r="D11" s="38" t="s">
        <v>8</v>
      </c>
      <c r="E11" s="1"/>
      <c r="F11" s="38"/>
      <c r="G11" s="1"/>
      <c r="H11" s="38"/>
    </row>
    <row r="12" spans="1:12" ht="28.5" x14ac:dyDescent="0.25">
      <c r="A12" s="8" t="s">
        <v>13</v>
      </c>
      <c r="B12" s="22"/>
      <c r="C12" s="22"/>
      <c r="D12" s="22"/>
      <c r="E12" s="22"/>
      <c r="F12" s="22"/>
      <c r="G12" s="22"/>
      <c r="H12" s="22"/>
    </row>
    <row r="13" spans="1:12" x14ac:dyDescent="0.25">
      <c r="A13" s="5" t="s">
        <v>67</v>
      </c>
      <c r="B13" s="15">
        <v>0</v>
      </c>
      <c r="C13" s="15"/>
      <c r="D13" s="15">
        <v>0</v>
      </c>
      <c r="E13" s="15"/>
      <c r="F13" s="15">
        <f>SUM(B13:D13)</f>
        <v>0</v>
      </c>
      <c r="G13" s="15"/>
      <c r="H13" s="15">
        <v>0</v>
      </c>
    </row>
    <row r="14" spans="1:12" x14ac:dyDescent="0.25">
      <c r="A14" s="5" t="s">
        <v>14</v>
      </c>
      <c r="B14" s="24">
        <v>7000000</v>
      </c>
      <c r="C14" s="24"/>
      <c r="D14" s="24">
        <v>0</v>
      </c>
      <c r="E14" s="24"/>
      <c r="F14" s="24">
        <f>SUM(B14:D14)</f>
        <v>7000000</v>
      </c>
      <c r="G14" s="24"/>
      <c r="H14" s="24">
        <v>7000000</v>
      </c>
    </row>
    <row r="15" spans="1:12" x14ac:dyDescent="0.25">
      <c r="A15" s="5" t="s">
        <v>15</v>
      </c>
      <c r="B15" s="24">
        <v>0</v>
      </c>
      <c r="C15" s="24"/>
      <c r="D15" s="24">
        <v>888751</v>
      </c>
      <c r="E15" s="24"/>
      <c r="F15" s="24">
        <f>SUM(B15:D15)</f>
        <v>888751</v>
      </c>
      <c r="G15" s="24"/>
      <c r="H15" s="24">
        <v>900000</v>
      </c>
    </row>
    <row r="16" spans="1:12" x14ac:dyDescent="0.25">
      <c r="A16" s="5" t="s">
        <v>16</v>
      </c>
      <c r="D16" s="24">
        <v>0</v>
      </c>
      <c r="E16" s="24"/>
      <c r="F16" s="24">
        <f>SUM(B16:D16)</f>
        <v>0</v>
      </c>
      <c r="G16" s="24"/>
      <c r="H16" s="24">
        <v>100000</v>
      </c>
    </row>
    <row r="17" spans="1:9" x14ac:dyDescent="0.25">
      <c r="A17" s="5" t="s">
        <v>17</v>
      </c>
      <c r="B17" s="24">
        <v>0</v>
      </c>
      <c r="C17" s="24"/>
      <c r="D17" s="24">
        <v>0</v>
      </c>
      <c r="E17" s="24"/>
      <c r="F17" s="24">
        <f>SUM(B17:D17)</f>
        <v>0</v>
      </c>
      <c r="G17" s="24"/>
      <c r="H17" s="24">
        <v>0</v>
      </c>
    </row>
    <row r="18" spans="1:9" x14ac:dyDescent="0.25">
      <c r="A18" s="5" t="s">
        <v>18</v>
      </c>
      <c r="B18" s="25">
        <f>SUM(B13:B17)</f>
        <v>7000000</v>
      </c>
      <c r="C18" s="24"/>
      <c r="D18" s="25">
        <f>SUM(D13:D17)</f>
        <v>888751</v>
      </c>
      <c r="E18" s="24"/>
      <c r="F18" s="25">
        <f>SUM(F13:F17)</f>
        <v>7888751</v>
      </c>
      <c r="G18" s="24"/>
      <c r="H18" s="25">
        <f>SUM(H13:H17)</f>
        <v>8000000</v>
      </c>
    </row>
    <row r="19" spans="1:9" x14ac:dyDescent="0.25">
      <c r="B19" s="24"/>
      <c r="C19" s="24"/>
      <c r="D19" s="24"/>
      <c r="E19" s="24"/>
      <c r="F19" s="24"/>
      <c r="G19" s="24"/>
      <c r="H19" s="24"/>
      <c r="I19" s="27"/>
    </row>
    <row r="20" spans="1:9" x14ac:dyDescent="0.25">
      <c r="A20" s="10" t="s">
        <v>56</v>
      </c>
      <c r="B20" s="24"/>
      <c r="C20" s="24"/>
      <c r="D20" s="24"/>
      <c r="E20" s="24"/>
      <c r="F20" s="24"/>
      <c r="G20" s="24"/>
      <c r="H20" s="24"/>
    </row>
    <row r="21" spans="1:9" x14ac:dyDescent="0.25">
      <c r="A21" s="5" t="s">
        <v>19</v>
      </c>
      <c r="B21" s="24">
        <v>49000</v>
      </c>
      <c r="C21" s="24"/>
      <c r="D21" s="24">
        <v>0</v>
      </c>
      <c r="E21" s="24"/>
      <c r="F21" s="24">
        <f>SUM(B21:D21)</f>
        <v>49000</v>
      </c>
      <c r="G21" s="24"/>
      <c r="H21" s="24">
        <v>70000</v>
      </c>
    </row>
    <row r="22" spans="1:9" x14ac:dyDescent="0.25">
      <c r="A22" s="5" t="s">
        <v>20</v>
      </c>
      <c r="B22" s="24">
        <v>0</v>
      </c>
      <c r="C22" s="24"/>
      <c r="D22" s="24">
        <v>0</v>
      </c>
      <c r="E22" s="24"/>
      <c r="F22" s="24">
        <f>SUM(B22:D22)</f>
        <v>0</v>
      </c>
      <c r="G22" s="24"/>
      <c r="H22" s="24">
        <v>0</v>
      </c>
    </row>
    <row r="23" spans="1:9" x14ac:dyDescent="0.25">
      <c r="A23" s="5" t="s">
        <v>21</v>
      </c>
      <c r="B23" s="24">
        <f>B18-B21-236651+22500</f>
        <v>6736849</v>
      </c>
      <c r="C23" s="24"/>
      <c r="F23" s="24">
        <f>SUM(B23:D23)</f>
        <v>6736849</v>
      </c>
      <c r="G23" s="24"/>
      <c r="H23" s="24">
        <v>7930000</v>
      </c>
    </row>
    <row r="24" spans="1:9" x14ac:dyDescent="0.25">
      <c r="A24" s="5" t="s">
        <v>22</v>
      </c>
      <c r="B24" s="24">
        <v>0</v>
      </c>
      <c r="C24" s="24"/>
      <c r="D24" s="24">
        <v>888751</v>
      </c>
      <c r="E24" s="24"/>
      <c r="F24" s="24">
        <f>SUM(B24:D24)</f>
        <v>888751</v>
      </c>
      <c r="G24" s="24"/>
      <c r="H24" s="24">
        <v>0</v>
      </c>
    </row>
    <row r="25" spans="1:9" x14ac:dyDescent="0.25">
      <c r="A25" s="5" t="s">
        <v>42</v>
      </c>
      <c r="B25" s="25">
        <f>SUM(B21:B24)</f>
        <v>6785849</v>
      </c>
      <c r="C25" s="24"/>
      <c r="D25" s="25">
        <f>SUM(D21:D24)</f>
        <v>888751</v>
      </c>
      <c r="E25" s="24"/>
      <c r="F25" s="25">
        <f>SUM(F21:F24)</f>
        <v>7674600</v>
      </c>
      <c r="G25" s="24"/>
      <c r="H25" s="25">
        <f>SUM(H21:H24)</f>
        <v>8000000</v>
      </c>
    </row>
    <row r="26" spans="1:9" x14ac:dyDescent="0.25">
      <c r="B26" s="24"/>
      <c r="C26" s="24"/>
      <c r="D26" s="24"/>
      <c r="E26" s="24"/>
      <c r="F26" s="24"/>
      <c r="G26" s="24"/>
      <c r="H26" s="24"/>
    </row>
    <row r="27" spans="1:9" ht="29.25" customHeight="1" thickBot="1" x14ac:dyDescent="0.3">
      <c r="A27" s="23" t="s">
        <v>23</v>
      </c>
      <c r="B27" s="26">
        <f>SUM(B18-B25)</f>
        <v>214151</v>
      </c>
      <c r="C27" s="15"/>
      <c r="D27" s="26">
        <f>SUM(D18-D25)</f>
        <v>0</v>
      </c>
      <c r="E27" s="15"/>
      <c r="F27" s="26">
        <f>SUM(F18-F25)</f>
        <v>214151</v>
      </c>
      <c r="G27" s="15"/>
      <c r="H27" s="26">
        <f>SUM(H18-H25)</f>
        <v>0</v>
      </c>
    </row>
    <row r="28" spans="1:9" ht="15.75" thickTop="1" x14ac:dyDescent="0.25">
      <c r="B28" s="15"/>
      <c r="C28" s="15"/>
      <c r="D28" s="15"/>
      <c r="E28" s="15"/>
      <c r="F28" s="24"/>
      <c r="G28" s="24"/>
      <c r="H28" s="24"/>
    </row>
    <row r="29" spans="1:9" x14ac:dyDescent="0.25">
      <c r="A29" s="24"/>
      <c r="B29" s="15"/>
      <c r="C29" s="15"/>
      <c r="D29" s="15"/>
      <c r="E29" s="15"/>
    </row>
    <row r="30" spans="1:9" x14ac:dyDescent="0.25">
      <c r="A30" s="10" t="s">
        <v>24</v>
      </c>
      <c r="B30" s="15"/>
      <c r="C30" s="15"/>
    </row>
    <row r="31" spans="1:9" x14ac:dyDescent="0.25">
      <c r="A31" s="5" t="s">
        <v>25</v>
      </c>
      <c r="B31" s="39" t="s">
        <v>66</v>
      </c>
      <c r="C31" s="39"/>
      <c r="D31" s="39"/>
      <c r="E31" s="39"/>
      <c r="F31" s="39"/>
      <c r="G31" s="28"/>
    </row>
    <row r="32" spans="1:9" x14ac:dyDescent="0.25">
      <c r="A32" s="5" t="s">
        <v>27</v>
      </c>
      <c r="B32" s="43" t="s">
        <v>38</v>
      </c>
      <c r="C32" s="43"/>
      <c r="D32" s="39"/>
      <c r="E32" s="39"/>
      <c r="F32" s="39"/>
      <c r="G32" s="28"/>
    </row>
    <row r="33" spans="1:12" x14ac:dyDescent="0.25">
      <c r="A33" s="5" t="s">
        <v>28</v>
      </c>
      <c r="B33" s="43" t="s">
        <v>39</v>
      </c>
      <c r="C33" s="43"/>
      <c r="D33" s="39"/>
      <c r="E33" s="39"/>
      <c r="F33" s="39"/>
      <c r="G33" s="28"/>
      <c r="L33" s="16"/>
    </row>
    <row r="34" spans="1:12" x14ac:dyDescent="0.25">
      <c r="A34" s="5" t="s">
        <v>30</v>
      </c>
      <c r="B34" s="44">
        <v>7000000</v>
      </c>
      <c r="C34" s="44"/>
      <c r="D34" s="39"/>
      <c r="E34" s="39"/>
      <c r="F34" s="39"/>
      <c r="G34" s="28"/>
    </row>
    <row r="35" spans="1:12" x14ac:dyDescent="0.25">
      <c r="A35" s="5" t="s">
        <v>32</v>
      </c>
      <c r="B35" s="44">
        <v>7000000</v>
      </c>
      <c r="C35" s="44"/>
      <c r="D35" s="39"/>
      <c r="E35" s="39"/>
      <c r="F35" s="39"/>
      <c r="G35" s="28"/>
    </row>
    <row r="36" spans="1:12" x14ac:dyDescent="0.25">
      <c r="A36" s="5" t="s">
        <v>33</v>
      </c>
      <c r="B36" s="42">
        <v>8000000</v>
      </c>
      <c r="C36" s="42"/>
      <c r="D36" s="42"/>
      <c r="E36" s="42"/>
      <c r="F36" s="42"/>
      <c r="G36" s="29"/>
    </row>
    <row r="37" spans="1:12" x14ac:dyDescent="0.25">
      <c r="A37" s="5" t="s">
        <v>54</v>
      </c>
      <c r="B37" s="42">
        <v>0</v>
      </c>
      <c r="C37" s="42"/>
      <c r="D37" s="42"/>
      <c r="E37" s="42"/>
      <c r="F37" s="42"/>
      <c r="G37" s="29"/>
    </row>
    <row r="38" spans="1:12" x14ac:dyDescent="0.25">
      <c r="A38" s="5" t="s">
        <v>34</v>
      </c>
      <c r="B38" s="34">
        <v>8000000</v>
      </c>
      <c r="C38" s="34"/>
    </row>
    <row r="39" spans="1:12" x14ac:dyDescent="0.25">
      <c r="A39" s="5" t="s">
        <v>63</v>
      </c>
      <c r="G39" s="28"/>
    </row>
    <row r="40" spans="1:12" x14ac:dyDescent="0.25">
      <c r="A40" s="5" t="s">
        <v>64</v>
      </c>
      <c r="B40" s="41">
        <v>0</v>
      </c>
      <c r="C40" s="41"/>
      <c r="D40" s="39"/>
      <c r="E40" s="39"/>
      <c r="F40" s="39"/>
      <c r="G40" s="28"/>
    </row>
    <row r="41" spans="1:12" x14ac:dyDescent="0.25">
      <c r="A41" s="5" t="s">
        <v>35</v>
      </c>
      <c r="B41" s="41">
        <v>1</v>
      </c>
      <c r="C41" s="41"/>
      <c r="D41" s="39"/>
      <c r="E41" s="39"/>
      <c r="F41" s="39"/>
      <c r="G41" s="28"/>
    </row>
    <row r="42" spans="1:12" x14ac:dyDescent="0.25">
      <c r="A42" s="5" t="s">
        <v>36</v>
      </c>
      <c r="B42" s="39" t="s">
        <v>40</v>
      </c>
      <c r="C42" s="39"/>
      <c r="D42" s="39"/>
      <c r="E42" s="39"/>
      <c r="F42" s="39"/>
      <c r="G42" s="28"/>
    </row>
    <row r="43" spans="1:12" x14ac:dyDescent="0.25">
      <c r="A43" s="5" t="s">
        <v>41</v>
      </c>
      <c r="B43" s="39" t="s">
        <v>11</v>
      </c>
      <c r="C43" s="39"/>
      <c r="D43" s="39"/>
      <c r="E43" s="39"/>
      <c r="F43" s="39"/>
      <c r="G43" s="28"/>
    </row>
  </sheetData>
  <mergeCells count="19">
    <mergeCell ref="A4:H4"/>
    <mergeCell ref="A5:H5"/>
    <mergeCell ref="A6:H6"/>
    <mergeCell ref="A7:H7"/>
    <mergeCell ref="B31:F31"/>
    <mergeCell ref="B32:F32"/>
    <mergeCell ref="H9:H11"/>
    <mergeCell ref="B9:B11"/>
    <mergeCell ref="D9:D11"/>
    <mergeCell ref="F9:F11"/>
    <mergeCell ref="B43:F43"/>
    <mergeCell ref="B40:F40"/>
    <mergeCell ref="B41:F41"/>
    <mergeCell ref="B37:F37"/>
    <mergeCell ref="B33:F33"/>
    <mergeCell ref="B34:F34"/>
    <mergeCell ref="B35:F35"/>
    <mergeCell ref="B36:F36"/>
    <mergeCell ref="B42:F42"/>
  </mergeCells>
  <phoneticPr fontId="2" type="noConversion"/>
  <pageMargins left="0.75" right="0.75" top="1" bottom="1" header="0.5" footer="0.5"/>
  <pageSetup scale="87" orientation="portrait" r:id="rId1"/>
  <headerFooter alignWithMargins="0">
    <oddFooter>&amp;R&amp;"Arial,Italic"[Updated 8/06]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F-1</vt:lpstr>
      <vt:lpstr>F-2</vt:lpstr>
      <vt:lpstr>F-2(a)</vt:lpstr>
      <vt:lpstr>F-2(b)</vt:lpstr>
      <vt:lpstr>F-2(c)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Grama, Jacqueline</dc:creator>
  <cp:lastModifiedBy>Grama, Jacqueline</cp:lastModifiedBy>
  <cp:lastPrinted>2009-06-09T16:25:20Z</cp:lastPrinted>
  <dcterms:created xsi:type="dcterms:W3CDTF">1996-10-14T23:33:28Z</dcterms:created>
  <dcterms:modified xsi:type="dcterms:W3CDTF">2023-08-18T15:11:29Z</dcterms:modified>
</cp:coreProperties>
</file>