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thomas\Desktop\Current Projects\AKK\Final\"/>
    </mc:Choice>
  </mc:AlternateContent>
  <xr:revisionPtr revIDLastSave="0" documentId="13_ncr:1_{C647E25F-314A-41A2-B712-A53690DFBD63}" xr6:coauthVersionLast="45" xr6:coauthVersionMax="46" xr10:uidLastSave="{00000000-0000-0000-0000-000000000000}"/>
  <bookViews>
    <workbookView xWindow="-120" yWindow="-120" windowWidth="29040" windowHeight="15840" xr2:uid="{35EFCDD6-6BF9-4DF6-969B-FA148F0DBF5D}"/>
  </bookViews>
  <sheets>
    <sheet name="Removals_Disability" sheetId="1" r:id="rId1"/>
    <sheet name="Sheet2" sheetId="2" state="hidden" r:id="rId2"/>
    <sheet name="Sheet3" sheetId="3" state="hidden" r:id="rId3"/>
    <sheet name="Sheet4" sheetId="4" state="hidden" r:id="rId4"/>
  </sheets>
  <definedNames>
    <definedName name="_xlnm.Print_Area" localSheetId="0">Removals_Disability!$A$2:$N$38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3" i="3" l="1"/>
  <c r="AA4" i="3"/>
  <c r="AA5" i="3"/>
  <c r="AA6" i="3"/>
  <c r="AA7" i="3"/>
  <c r="AA8" i="3"/>
  <c r="AA9" i="3"/>
  <c r="AA10" i="3"/>
  <c r="AA11" i="3"/>
  <c r="AA12" i="3"/>
  <c r="AA13" i="3"/>
  <c r="AA14" i="3"/>
  <c r="AA15" i="3"/>
  <c r="AA2" i="3"/>
  <c r="Y3" i="3"/>
  <c r="Y4" i="3"/>
  <c r="Y5" i="3"/>
  <c r="Y6" i="3"/>
  <c r="Y7" i="3"/>
  <c r="Y8" i="3"/>
  <c r="Y9" i="3"/>
  <c r="Y10" i="3"/>
  <c r="Y11" i="3"/>
  <c r="Y12" i="3"/>
  <c r="Y13" i="3"/>
  <c r="Y14" i="3"/>
  <c r="Y15" i="3"/>
  <c r="Y2" i="3"/>
  <c r="W3" i="3"/>
  <c r="W4" i="3"/>
  <c r="W5" i="3"/>
  <c r="W6" i="3"/>
  <c r="W7" i="3"/>
  <c r="W8" i="3"/>
  <c r="W9" i="3"/>
  <c r="W10" i="3"/>
  <c r="W11" i="3"/>
  <c r="W12" i="3"/>
  <c r="W13" i="3"/>
  <c r="W14" i="3"/>
  <c r="W15" i="3"/>
  <c r="W2" i="3"/>
  <c r="U2" i="3"/>
  <c r="U3" i="3"/>
  <c r="U4" i="3"/>
  <c r="U5" i="3"/>
  <c r="U6" i="3"/>
  <c r="U7" i="3"/>
  <c r="U8" i="3"/>
  <c r="U9" i="3"/>
  <c r="U10" i="3"/>
  <c r="U11" i="3"/>
  <c r="U12" i="3"/>
  <c r="U13" i="3"/>
  <c r="U14" i="3"/>
  <c r="U15" i="3"/>
  <c r="S3" i="3"/>
  <c r="S4" i="3"/>
  <c r="S5" i="3"/>
  <c r="S6" i="3"/>
  <c r="S7" i="3"/>
  <c r="S8" i="3"/>
  <c r="S9" i="3"/>
  <c r="S10" i="3"/>
  <c r="S11" i="3"/>
  <c r="S12" i="3"/>
  <c r="S13" i="3"/>
  <c r="S14" i="3"/>
  <c r="S15" i="3"/>
  <c r="S2" i="3"/>
  <c r="Q3" i="3"/>
  <c r="Q4" i="3"/>
  <c r="Q5" i="3"/>
  <c r="Q6" i="3"/>
  <c r="Q7" i="3"/>
  <c r="Q8" i="3"/>
  <c r="Q9" i="3"/>
  <c r="Q10" i="3"/>
  <c r="Q11" i="3"/>
  <c r="Q12" i="3"/>
  <c r="Q13" i="3"/>
  <c r="Q14" i="3"/>
  <c r="Q15" i="3"/>
  <c r="Q2" i="3"/>
  <c r="O3" i="3"/>
  <c r="O4" i="3"/>
  <c r="O5" i="3"/>
  <c r="O6" i="3"/>
  <c r="O7" i="3"/>
  <c r="O8" i="3"/>
  <c r="O9" i="3"/>
  <c r="O10" i="3"/>
  <c r="O11" i="3"/>
  <c r="O12" i="3"/>
  <c r="O13" i="3"/>
  <c r="O14" i="3"/>
  <c r="O15" i="3"/>
  <c r="O2" i="3"/>
  <c r="M3" i="3"/>
  <c r="M4" i="3"/>
  <c r="M5" i="3"/>
  <c r="M6" i="3"/>
  <c r="M7" i="3"/>
  <c r="M8" i="3"/>
  <c r="M9" i="3"/>
  <c r="M10" i="3"/>
  <c r="M11" i="3"/>
  <c r="M12" i="3"/>
  <c r="M13" i="3"/>
  <c r="M14" i="3"/>
  <c r="M15" i="3"/>
  <c r="M2" i="3"/>
  <c r="G3" i="3"/>
  <c r="G4" i="3"/>
  <c r="G5" i="3"/>
  <c r="G6" i="3"/>
  <c r="G7" i="3"/>
  <c r="G8" i="3"/>
  <c r="G9" i="3"/>
  <c r="G10" i="3"/>
  <c r="G11" i="3"/>
  <c r="G12" i="3"/>
  <c r="G13" i="3"/>
  <c r="G14" i="3"/>
  <c r="G15" i="3"/>
  <c r="G2" i="3"/>
  <c r="E3" i="3"/>
  <c r="E4" i="3"/>
  <c r="E5" i="3"/>
  <c r="E6" i="3"/>
  <c r="E7" i="3"/>
  <c r="E8" i="3"/>
  <c r="E9" i="3"/>
  <c r="E10" i="3"/>
  <c r="E11" i="3"/>
  <c r="E12" i="3"/>
  <c r="E13" i="3"/>
  <c r="E14" i="3"/>
  <c r="E15" i="3"/>
  <c r="E2" i="3"/>
  <c r="C3" i="3"/>
  <c r="C4" i="3"/>
  <c r="C5" i="3"/>
  <c r="C6" i="3"/>
  <c r="C7" i="3"/>
  <c r="C8" i="3"/>
  <c r="C9" i="3"/>
  <c r="C10" i="3"/>
  <c r="C11" i="3"/>
  <c r="C12" i="3"/>
  <c r="C13" i="3"/>
  <c r="C14" i="3"/>
  <c r="C2" i="3"/>
  <c r="C15" i="3"/>
</calcChain>
</file>

<file path=xl/sharedStrings.xml><?xml version="1.0" encoding="utf-8"?>
<sst xmlns="http://schemas.openxmlformats.org/spreadsheetml/2006/main" count="359" uniqueCount="63">
  <si>
    <t xml:space="preserve">Unilateral Removals to an Interim 
 Alternative Educational Setting by 
 School Personnel 
 </t>
  </si>
  <si>
    <t>Removals to an Alternative Educational 
Setting Based on a Hearing 
 Officer Determination Regarding Likely Injury</t>
  </si>
  <si>
    <t>Numberof Children with Out of School 
 Suspensions/ 
 Expulsions Totaling</t>
  </si>
  <si>
    <t xml:space="preserve">Number of Children with In -school 
 Suspensions 
 Totaling </t>
  </si>
  <si>
    <t>Number of Children with Disciplinary Removals Totaling</t>
  </si>
  <si>
    <t xml:space="preserve"> Disability Category</t>
  </si>
  <si>
    <t>Number of Children (FS005)</t>
  </si>
  <si>
    <t>Drugs</t>
  </si>
  <si>
    <t>Weapons</t>
  </si>
  <si>
    <t>Serious Bodily Injury</t>
  </si>
  <si>
    <t>Number of Children</t>
  </si>
  <si>
    <t>10 Days or Less</t>
  </si>
  <si>
    <t>&gt;10 Days</t>
  </si>
  <si>
    <t>Total</t>
  </si>
  <si>
    <t xml:space="preserve">1 Day </t>
  </si>
  <si>
    <t xml:space="preserve">2–10 Days </t>
  </si>
  <si>
    <t>&gt; 10 Days</t>
  </si>
  <si>
    <t xml:space="preserve"> Intellectual Disability</t>
  </si>
  <si>
    <t>*</t>
  </si>
  <si>
    <t>Hearing Impairments</t>
  </si>
  <si>
    <t>Speech or Language Impairments</t>
  </si>
  <si>
    <t>Visual Impairments</t>
  </si>
  <si>
    <t>Emotional Disturbance</t>
  </si>
  <si>
    <t>Orthopedic Impairments</t>
  </si>
  <si>
    <t>Other Health Impairments</t>
  </si>
  <si>
    <t>Specific Learning Disabilities</t>
  </si>
  <si>
    <t>Deaf-Blindness</t>
  </si>
  <si>
    <t>Multiple Disabilities</t>
  </si>
  <si>
    <t>Autism</t>
  </si>
  <si>
    <t>Traumatic Brain Injury</t>
  </si>
  <si>
    <r>
      <t>Developmental Delay</t>
    </r>
    <r>
      <rPr>
        <vertAlign val="superscript"/>
        <sz val="9"/>
        <rFont val="Arial"/>
        <family val="2"/>
      </rPr>
      <t>1</t>
    </r>
  </si>
  <si>
    <t>1 The definition of developmental delay is state-determined and applies to children with disabilities (IDEA) aged 3 through 5, or a subset of that age range. See 34 CFR Part
300.111(b).</t>
  </si>
  <si>
    <t>Disciplinary Removals of Children with Disabilities (IDEA) Ages 5 to 21 School Year 2020-2021</t>
  </si>
  <si>
    <t>Developmental Delay1</t>
  </si>
  <si>
    <t>&gt; 10 Days %</t>
  </si>
  <si>
    <t>2–10 Days %</t>
  </si>
  <si>
    <t>1 Day %</t>
  </si>
  <si>
    <t>Total%</t>
  </si>
  <si>
    <t>&gt;10 days In School%</t>
  </si>
  <si>
    <t>less than 10 days Inschool%</t>
  </si>
  <si>
    <t>less than 10 outofscholl %</t>
  </si>
  <si>
    <t>&gt;10days OutofSchool %</t>
  </si>
  <si>
    <t>Number of Children (FS005) %</t>
  </si>
  <si>
    <t>Drugs %</t>
  </si>
  <si>
    <t>Wepons %</t>
  </si>
  <si>
    <t>Serious Bodily Injury %</t>
  </si>
  <si>
    <t>Number of Children %</t>
  </si>
  <si>
    <t>N+AA12+B:T+B:U+AA12+B:T+B:V+B:W+B:U</t>
  </si>
  <si>
    <t xml:space="preserve">Number of Children with In -school Suspensions Totaling </t>
  </si>
  <si>
    <t xml:space="preserve">Unilateral Removals to an Interim Alternative Educational Setting by School Personnel 
 </t>
  </si>
  <si>
    <t>Disciplinary Removals of Children with Disabilities (IDEA) 
Ages 3 to 21
School Year 2020-2021</t>
  </si>
  <si>
    <t>Removals to an Alternative Educational Setting Based on a Hearing Officer Determination Regarding Likely Injury</t>
  </si>
  <si>
    <t>Numberof Children with Out of School Suspensions/Expulsions Totaling</t>
  </si>
  <si>
    <r>
      <t xml:space="preserve">Note:
</t>
    </r>
    <r>
      <rPr>
        <sz val="12"/>
        <color theme="1"/>
        <rFont val="Arial"/>
        <family val="2"/>
      </rPr>
      <t xml:space="preserve">An asterisk indicates that the data was suppressed (cell size 10 or less)
</t>
    </r>
    <r>
      <rPr>
        <b/>
        <sz val="12"/>
        <color theme="1"/>
        <rFont val="Arial"/>
        <family val="2"/>
      </rPr>
      <t xml:space="preserve">Developmental Delay: </t>
    </r>
    <r>
      <rPr>
        <sz val="12"/>
        <color theme="1"/>
        <rFont val="Arial"/>
        <family val="2"/>
      </rPr>
      <t>The definition of developmental delay is state-determined and applies to children with disabilities (IDEA) aged 3 through 5, or a subset of that age range. See 34 CFR Part 300.111(b).</t>
    </r>
  </si>
  <si>
    <t>end of worsksheet</t>
  </si>
  <si>
    <t>10 Days or Less
In-school</t>
  </si>
  <si>
    <t xml:space="preserve">&gt;10 Days
in-school
</t>
  </si>
  <si>
    <t>10 Days or Less
(in-school)</t>
  </si>
  <si>
    <t>&gt;10 Days
in-school</t>
  </si>
  <si>
    <t>Developmental Delay</t>
  </si>
  <si>
    <t>This worksheet has two tables each spanning columns A through N. For both tables, there are two header rows but only the second header row is tagged as part of the table. Those header rows are: 6 and 24. The first header row in each table has some header cells which span multiple columns. These spans are indicated in the input messages in rows 5 and 23.</t>
  </si>
  <si>
    <t>Removals by Disability Category (Percentages)</t>
  </si>
  <si>
    <t>Removals by Disability Category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</si>
</sst>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2"/>
      <name val="Calibri"/>
      <family val="2"/>
      <scheme val="minor"/>
    </font>
    <font>
      <sz val="11"/>
      <color theme="2"/>
      <name val="Calibri"/>
      <family val="2"/>
      <scheme val="minor"/>
    </font>
    <font>
      <sz val="9"/>
      <color theme="2"/>
      <name val="Arial"/>
      <family val="2"/>
    </font>
    <font>
      <b/>
      <sz val="9"/>
      <name val="Arial"/>
      <family val="2"/>
    </font>
    <font>
      <b/>
      <sz val="11"/>
      <name val="Calibri"/>
      <family val="2"/>
      <scheme val="minor"/>
    </font>
    <font>
      <sz val="9"/>
      <name val="Arial"/>
      <family val="2"/>
    </font>
    <font>
      <vertAlign val="superscript"/>
      <sz val="9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8"/>
      <name val="Calibri"/>
      <family val="2"/>
      <scheme val="minor"/>
    </font>
    <font>
      <sz val="11"/>
      <name val="Arial"/>
      <family val="2"/>
    </font>
    <font>
      <b/>
      <sz val="11"/>
      <color theme="0"/>
      <name val="Arial"/>
      <family val="2"/>
    </font>
    <font>
      <b/>
      <sz val="12"/>
      <color theme="1"/>
      <name val="Arial"/>
      <family val="2"/>
    </font>
    <font>
      <b/>
      <sz val="18"/>
      <color theme="0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6"/>
      <color theme="4" tint="-0.2499465926084170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2F75B5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0" fontId="16" fillId="9" borderId="46" applyNumberFormat="0" applyAlignment="0" applyProtection="0"/>
    <xf numFmtId="0" fontId="19" fillId="0" borderId="47" applyNumberFormat="0" applyFill="0" applyAlignment="0" applyProtection="0"/>
  </cellStyleXfs>
  <cellXfs count="189">
    <xf numFmtId="0" fontId="0" fillId="0" borderId="0" xfId="0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0" fillId="2" borderId="0" xfId="0" applyFill="1"/>
    <xf numFmtId="0" fontId="3" fillId="2" borderId="1" xfId="0" applyFont="1" applyFill="1" applyBorder="1" applyAlignment="1">
      <alignment wrapText="1"/>
    </xf>
    <xf numFmtId="49" fontId="5" fillId="4" borderId="1" xfId="0" applyNumberFormat="1" applyFont="1" applyFill="1" applyBorder="1" applyAlignment="1">
      <alignment horizontal="center" wrapText="1"/>
    </xf>
    <xf numFmtId="0" fontId="6" fillId="4" borderId="0" xfId="0" applyFont="1" applyFill="1" applyAlignment="1">
      <alignment wrapText="1"/>
    </xf>
    <xf numFmtId="1" fontId="10" fillId="0" borderId="11" xfId="0" applyNumberFormat="1" applyFont="1" applyFill="1" applyBorder="1" applyProtection="1">
      <protection locked="0"/>
    </xf>
    <xf numFmtId="1" fontId="9" fillId="0" borderId="11" xfId="0" applyNumberFormat="1" applyFont="1" applyFill="1" applyBorder="1" applyProtection="1">
      <protection locked="0"/>
    </xf>
    <xf numFmtId="1" fontId="9" fillId="0" borderId="12" xfId="0" applyNumberFormat="1" applyFont="1" applyFill="1" applyBorder="1" applyProtection="1">
      <protection locked="0"/>
    </xf>
    <xf numFmtId="0" fontId="7" fillId="0" borderId="8" xfId="0" applyFont="1" applyBorder="1"/>
    <xf numFmtId="1" fontId="11" fillId="0" borderId="9" xfId="0" applyNumberFormat="1" applyFont="1" applyFill="1" applyBorder="1" applyProtection="1">
      <protection locked="0"/>
    </xf>
    <xf numFmtId="1" fontId="9" fillId="0" borderId="9" xfId="0" applyNumberFormat="1" applyFont="1" applyFill="1" applyBorder="1" applyProtection="1">
      <protection locked="0"/>
    </xf>
    <xf numFmtId="1" fontId="9" fillId="0" borderId="15" xfId="0" applyNumberFormat="1" applyFont="1" applyFill="1" applyBorder="1" applyProtection="1">
      <protection locked="0"/>
    </xf>
    <xf numFmtId="1" fontId="9" fillId="0" borderId="10" xfId="0" applyNumberFormat="1" applyFont="1" applyFill="1" applyBorder="1" applyProtection="1">
      <protection locked="0"/>
    </xf>
    <xf numFmtId="49" fontId="4" fillId="2" borderId="16" xfId="0" applyNumberFormat="1" applyFont="1" applyFill="1" applyBorder="1" applyAlignment="1">
      <alignment wrapText="1"/>
    </xf>
    <xf numFmtId="49" fontId="5" fillId="4" borderId="17" xfId="0" applyNumberFormat="1" applyFont="1" applyFill="1" applyBorder="1" applyAlignment="1">
      <alignment horizontal="center" wrapText="1"/>
    </xf>
    <xf numFmtId="49" fontId="5" fillId="4" borderId="6" xfId="0" applyNumberFormat="1" applyFont="1" applyFill="1" applyBorder="1" applyAlignment="1">
      <alignment horizontal="center" wrapText="1"/>
    </xf>
    <xf numFmtId="49" fontId="5" fillId="4" borderId="18" xfId="0" applyNumberFormat="1" applyFont="1" applyFill="1" applyBorder="1" applyAlignment="1">
      <alignment horizontal="center" wrapText="1"/>
    </xf>
    <xf numFmtId="49" fontId="5" fillId="4" borderId="19" xfId="0" applyNumberFormat="1" applyFont="1" applyFill="1" applyBorder="1" applyAlignment="1">
      <alignment horizontal="center" wrapText="1"/>
    </xf>
    <xf numFmtId="49" fontId="5" fillId="4" borderId="20" xfId="0" applyNumberFormat="1" applyFont="1" applyFill="1" applyBorder="1" applyAlignment="1">
      <alignment horizontal="center" wrapText="1"/>
    </xf>
    <xf numFmtId="0" fontId="6" fillId="4" borderId="19" xfId="0" applyFont="1" applyFill="1" applyBorder="1"/>
    <xf numFmtId="0" fontId="7" fillId="0" borderId="21" xfId="0" applyFont="1" applyBorder="1"/>
    <xf numFmtId="1" fontId="10" fillId="0" borderId="22" xfId="0" applyNumberFormat="1" applyFont="1" applyFill="1" applyBorder="1" applyProtection="1">
      <protection locked="0"/>
    </xf>
    <xf numFmtId="1" fontId="9" fillId="0" borderId="22" xfId="0" applyNumberFormat="1" applyFont="1" applyFill="1" applyBorder="1" applyProtection="1">
      <protection locked="0"/>
    </xf>
    <xf numFmtId="1" fontId="9" fillId="0" borderId="23" xfId="0" applyNumberFormat="1" applyFont="1" applyFill="1" applyBorder="1" applyProtection="1">
      <protection locked="0"/>
    </xf>
    <xf numFmtId="1" fontId="9" fillId="0" borderId="24" xfId="0" applyNumberFormat="1" applyFont="1" applyFill="1" applyBorder="1" applyProtection="1">
      <protection locked="0"/>
    </xf>
    <xf numFmtId="0" fontId="7" fillId="0" borderId="25" xfId="0" applyFont="1" applyBorder="1"/>
    <xf numFmtId="1" fontId="9" fillId="0" borderId="26" xfId="0" applyNumberFormat="1" applyFont="1" applyFill="1" applyBorder="1" applyProtection="1">
      <protection locked="0"/>
    </xf>
    <xf numFmtId="0" fontId="7" fillId="0" borderId="27" xfId="0" applyFont="1" applyBorder="1"/>
    <xf numFmtId="1" fontId="10" fillId="0" borderId="28" xfId="0" applyNumberFormat="1" applyFont="1" applyFill="1" applyBorder="1" applyProtection="1">
      <protection locked="0"/>
    </xf>
    <xf numFmtId="1" fontId="9" fillId="0" borderId="28" xfId="0" applyNumberFormat="1" applyFont="1" applyFill="1" applyBorder="1" applyProtection="1">
      <protection locked="0"/>
    </xf>
    <xf numFmtId="1" fontId="9" fillId="0" borderId="29" xfId="0" applyNumberFormat="1" applyFont="1" applyFill="1" applyBorder="1" applyProtection="1">
      <protection locked="0"/>
    </xf>
    <xf numFmtId="1" fontId="9" fillId="0" borderId="30" xfId="0" applyNumberFormat="1" applyFont="1" applyFill="1" applyBorder="1" applyProtection="1">
      <protection locked="0"/>
    </xf>
    <xf numFmtId="49" fontId="5" fillId="4" borderId="7" xfId="0" applyNumberFormat="1" applyFont="1" applyFill="1" applyBorder="1" applyAlignment="1">
      <alignment horizontal="center" wrapText="1"/>
    </xf>
    <xf numFmtId="49" fontId="5" fillId="4" borderId="31" xfId="0" applyNumberFormat="1" applyFont="1" applyFill="1" applyBorder="1" applyAlignment="1">
      <alignment horizontal="center" wrapText="1"/>
    </xf>
    <xf numFmtId="2" fontId="5" fillId="4" borderId="17" xfId="0" applyNumberFormat="1" applyFont="1" applyFill="1" applyBorder="1" applyAlignment="1">
      <alignment horizontal="center" wrapText="1"/>
    </xf>
    <xf numFmtId="2" fontId="10" fillId="0" borderId="22" xfId="0" applyNumberFormat="1" applyFont="1" applyFill="1" applyBorder="1" applyProtection="1">
      <protection locked="0"/>
    </xf>
    <xf numFmtId="2" fontId="0" fillId="0" borderId="0" xfId="0" applyNumberFormat="1"/>
    <xf numFmtId="2" fontId="5" fillId="4" borderId="1" xfId="0" applyNumberFormat="1" applyFont="1" applyFill="1" applyBorder="1" applyAlignment="1">
      <alignment horizontal="center" wrapText="1"/>
    </xf>
    <xf numFmtId="2" fontId="9" fillId="0" borderId="22" xfId="0" applyNumberFormat="1" applyFont="1" applyFill="1" applyBorder="1" applyProtection="1">
      <protection locked="0"/>
    </xf>
    <xf numFmtId="2" fontId="5" fillId="4" borderId="6" xfId="0" applyNumberFormat="1" applyFont="1" applyFill="1" applyBorder="1" applyAlignment="1">
      <alignment horizontal="center" wrapText="1"/>
    </xf>
    <xf numFmtId="2" fontId="6" fillId="4" borderId="1" xfId="0" applyNumberFormat="1" applyFont="1" applyFill="1" applyBorder="1" applyAlignment="1">
      <alignment wrapText="1"/>
    </xf>
    <xf numFmtId="2" fontId="9" fillId="0" borderId="23" xfId="0" applyNumberFormat="1" applyFont="1" applyFill="1" applyBorder="1" applyProtection="1">
      <protection locked="0"/>
    </xf>
    <xf numFmtId="2" fontId="5" fillId="4" borderId="20" xfId="0" applyNumberFormat="1" applyFont="1" applyFill="1" applyBorder="1" applyAlignment="1">
      <alignment horizontal="center" wrapText="1"/>
    </xf>
    <xf numFmtId="2" fontId="6" fillId="4" borderId="19" xfId="0" applyNumberFormat="1" applyFont="1" applyFill="1" applyBorder="1"/>
    <xf numFmtId="0" fontId="0" fillId="5" borderId="11" xfId="0" applyFill="1" applyBorder="1" applyAlignment="1">
      <alignment wrapText="1"/>
    </xf>
    <xf numFmtId="0" fontId="0" fillId="5" borderId="11" xfId="0" applyFill="1" applyBorder="1" applyAlignment="1">
      <alignment horizontal="center" wrapText="1"/>
    </xf>
    <xf numFmtId="0" fontId="0" fillId="0" borderId="11" xfId="0" applyBorder="1"/>
    <xf numFmtId="0" fontId="0" fillId="0" borderId="11" xfId="0" applyBorder="1" applyAlignment="1">
      <alignment horizontal="center"/>
    </xf>
    <xf numFmtId="0" fontId="0" fillId="6" borderId="11" xfId="0" applyFill="1" applyBorder="1" applyAlignment="1">
      <alignment horizontal="center" wrapText="1"/>
    </xf>
    <xf numFmtId="0" fontId="0" fillId="6" borderId="11" xfId="0" applyFill="1" applyBorder="1" applyAlignment="1">
      <alignment horizontal="center"/>
    </xf>
    <xf numFmtId="9" fontId="0" fillId="6" borderId="11" xfId="0" applyNumberForma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0" fillId="6" borderId="11" xfId="0" applyFill="1" applyBorder="1" applyAlignment="1">
      <alignment wrapText="1"/>
    </xf>
    <xf numFmtId="0" fontId="0" fillId="6" borderId="11" xfId="0" applyFill="1" applyBorder="1"/>
    <xf numFmtId="0" fontId="0" fillId="6" borderId="0" xfId="0" applyFill="1"/>
    <xf numFmtId="0" fontId="6" fillId="4" borderId="0" xfId="0" applyFont="1" applyFill="1" applyAlignment="1">
      <alignment horizontal="center" wrapText="1"/>
    </xf>
    <xf numFmtId="0" fontId="5" fillId="0" borderId="8" xfId="0" applyFont="1" applyBorder="1"/>
    <xf numFmtId="9" fontId="1" fillId="0" borderId="11" xfId="0" applyNumberFormat="1" applyFont="1" applyFill="1" applyBorder="1" applyAlignment="1">
      <alignment horizontal="center"/>
    </xf>
    <xf numFmtId="10" fontId="1" fillId="0" borderId="11" xfId="0" applyNumberFormat="1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9" fontId="1" fillId="7" borderId="40" xfId="0" applyNumberFormat="1" applyFont="1" applyFill="1" applyBorder="1" applyAlignment="1">
      <alignment horizontal="center"/>
    </xf>
    <xf numFmtId="9" fontId="1" fillId="7" borderId="41" xfId="0" applyNumberFormat="1" applyFont="1" applyFill="1" applyBorder="1" applyAlignment="1">
      <alignment horizontal="center"/>
    </xf>
    <xf numFmtId="9" fontId="1" fillId="7" borderId="42" xfId="0" applyNumberFormat="1" applyFont="1" applyFill="1" applyBorder="1" applyAlignment="1">
      <alignment horizontal="center"/>
    </xf>
    <xf numFmtId="10" fontId="1" fillId="7" borderId="39" xfId="0" applyNumberFormat="1" applyFont="1" applyFill="1" applyBorder="1" applyAlignment="1">
      <alignment horizontal="center"/>
    </xf>
    <xf numFmtId="0" fontId="1" fillId="7" borderId="39" xfId="0" applyFont="1" applyFill="1" applyBorder="1" applyAlignment="1">
      <alignment horizontal="center"/>
    </xf>
    <xf numFmtId="9" fontId="1" fillId="7" borderId="43" xfId="0" applyNumberFormat="1" applyFont="1" applyFill="1" applyBorder="1" applyAlignment="1">
      <alignment horizontal="center"/>
    </xf>
    <xf numFmtId="10" fontId="1" fillId="7" borderId="40" xfId="0" applyNumberFormat="1" applyFont="1" applyFill="1" applyBorder="1" applyAlignment="1">
      <alignment horizontal="center"/>
    </xf>
    <xf numFmtId="9" fontId="1" fillId="0" borderId="25" xfId="0" applyNumberFormat="1" applyFont="1" applyFill="1" applyBorder="1" applyAlignment="1">
      <alignment horizontal="center"/>
    </xf>
    <xf numFmtId="9" fontId="1" fillId="0" borderId="26" xfId="0" applyNumberFormat="1" applyFont="1" applyFill="1" applyBorder="1" applyAlignment="1">
      <alignment horizontal="center"/>
    </xf>
    <xf numFmtId="9" fontId="1" fillId="0" borderId="32" xfId="0" applyNumberFormat="1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9" fontId="1" fillId="0" borderId="12" xfId="0" applyNumberFormat="1" applyFont="1" applyFill="1" applyBorder="1" applyAlignment="1">
      <alignment horizontal="center"/>
    </xf>
    <xf numFmtId="0" fontId="1" fillId="7" borderId="11" xfId="0" applyFont="1" applyFill="1" applyBorder="1" applyAlignment="1">
      <alignment horizontal="center"/>
    </xf>
    <xf numFmtId="9" fontId="1" fillId="7" borderId="26" xfId="0" applyNumberFormat="1" applyFont="1" applyFill="1" applyBorder="1" applyAlignment="1">
      <alignment horizontal="center"/>
    </xf>
    <xf numFmtId="9" fontId="1" fillId="7" borderId="32" xfId="0" applyNumberFormat="1" applyFont="1" applyFill="1" applyBorder="1" applyAlignment="1">
      <alignment horizontal="center"/>
    </xf>
    <xf numFmtId="10" fontId="1" fillId="7" borderId="25" xfId="0" applyNumberFormat="1" applyFont="1" applyFill="1" applyBorder="1" applyAlignment="1">
      <alignment horizontal="center"/>
    </xf>
    <xf numFmtId="0" fontId="1" fillId="7" borderId="26" xfId="0" applyFont="1" applyFill="1" applyBorder="1" applyAlignment="1">
      <alignment horizontal="center"/>
    </xf>
    <xf numFmtId="9" fontId="1" fillId="7" borderId="12" xfId="0" applyNumberFormat="1" applyFont="1" applyFill="1" applyBorder="1" applyAlignment="1">
      <alignment horizontal="center"/>
    </xf>
    <xf numFmtId="10" fontId="1" fillId="7" borderId="11" xfId="0" applyNumberFormat="1" applyFont="1" applyFill="1" applyBorder="1" applyAlignment="1">
      <alignment horizontal="center"/>
    </xf>
    <xf numFmtId="9" fontId="1" fillId="7" borderId="11" xfId="0" applyNumberFormat="1" applyFont="1" applyFill="1" applyBorder="1" applyAlignment="1">
      <alignment horizontal="center"/>
    </xf>
    <xf numFmtId="0" fontId="1" fillId="7" borderId="12" xfId="0" applyFont="1" applyFill="1" applyBorder="1" applyAlignment="1">
      <alignment horizontal="center"/>
    </xf>
    <xf numFmtId="10" fontId="1" fillId="7" borderId="26" xfId="0" applyNumberFormat="1" applyFont="1" applyFill="1" applyBorder="1" applyAlignment="1">
      <alignment horizontal="center"/>
    </xf>
    <xf numFmtId="10" fontId="1" fillId="0" borderId="25" xfId="0" applyNumberFormat="1" applyFont="1" applyFill="1" applyBorder="1" applyAlignment="1">
      <alignment horizontal="center"/>
    </xf>
    <xf numFmtId="0" fontId="1" fillId="0" borderId="26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9" fontId="1" fillId="7" borderId="25" xfId="0" applyNumberFormat="1" applyFont="1" applyFill="1" applyBorder="1" applyAlignment="1">
      <alignment horizontal="center"/>
    </xf>
    <xf numFmtId="9" fontId="1" fillId="7" borderId="36" xfId="0" applyNumberFormat="1" applyFont="1" applyFill="1" applyBorder="1" applyAlignment="1">
      <alignment horizontal="center"/>
    </xf>
    <xf numFmtId="9" fontId="1" fillId="7" borderId="13" xfId="0" applyNumberFormat="1" applyFont="1" applyFill="1" applyBorder="1" applyAlignment="1">
      <alignment horizontal="center"/>
    </xf>
    <xf numFmtId="9" fontId="1" fillId="7" borderId="37" xfId="0" applyNumberFormat="1" applyFont="1" applyFill="1" applyBorder="1" applyAlignment="1">
      <alignment horizontal="center"/>
    </xf>
    <xf numFmtId="9" fontId="1" fillId="7" borderId="38" xfId="0" applyNumberFormat="1" applyFont="1" applyFill="1" applyBorder="1" applyAlignment="1">
      <alignment horizontal="center"/>
    </xf>
    <xf numFmtId="9" fontId="1" fillId="7" borderId="14" xfId="0" applyNumberFormat="1" applyFont="1" applyFill="1" applyBorder="1" applyAlignment="1">
      <alignment horizontal="center"/>
    </xf>
    <xf numFmtId="1" fontId="9" fillId="8" borderId="22" xfId="0" applyNumberFormat="1" applyFont="1" applyFill="1" applyBorder="1" applyAlignment="1" applyProtection="1">
      <alignment horizontal="center"/>
      <protection locked="0"/>
    </xf>
    <xf numFmtId="1" fontId="9" fillId="8" borderId="24" xfId="0" applyNumberFormat="1" applyFont="1" applyFill="1" applyBorder="1" applyAlignment="1" applyProtection="1">
      <alignment horizontal="center"/>
      <protection locked="0"/>
    </xf>
    <xf numFmtId="1" fontId="9" fillId="8" borderId="33" xfId="0" applyNumberFormat="1" applyFont="1" applyFill="1" applyBorder="1" applyAlignment="1" applyProtection="1">
      <alignment horizontal="center"/>
      <protection locked="0"/>
    </xf>
    <xf numFmtId="1" fontId="9" fillId="8" borderId="21" xfId="0" applyNumberFormat="1" applyFont="1" applyFill="1" applyBorder="1" applyAlignment="1" applyProtection="1">
      <alignment horizontal="center"/>
      <protection locked="0"/>
    </xf>
    <xf numFmtId="1" fontId="9" fillId="0" borderId="11" xfId="0" applyNumberFormat="1" applyFont="1" applyFill="1" applyBorder="1" applyAlignment="1" applyProtection="1">
      <alignment horizontal="center"/>
      <protection locked="0"/>
    </xf>
    <xf numFmtId="1" fontId="9" fillId="0" borderId="26" xfId="0" applyNumberFormat="1" applyFont="1" applyFill="1" applyBorder="1" applyAlignment="1" applyProtection="1">
      <alignment horizontal="center"/>
      <protection locked="0"/>
    </xf>
    <xf numFmtId="1" fontId="9" fillId="0" borderId="34" xfId="0" applyNumberFormat="1" applyFont="1" applyFill="1" applyBorder="1" applyAlignment="1" applyProtection="1">
      <alignment horizontal="center"/>
      <protection locked="0"/>
    </xf>
    <xf numFmtId="1" fontId="9" fillId="0" borderId="25" xfId="0" applyNumberFormat="1" applyFont="1" applyFill="1" applyBorder="1" applyAlignment="1" applyProtection="1">
      <alignment horizontal="center"/>
      <protection locked="0"/>
    </xf>
    <xf numFmtId="1" fontId="9" fillId="8" borderId="11" xfId="0" applyNumberFormat="1" applyFont="1" applyFill="1" applyBorder="1" applyAlignment="1" applyProtection="1">
      <alignment horizontal="center"/>
      <protection locked="0"/>
    </xf>
    <xf numFmtId="1" fontId="9" fillId="8" borderId="26" xfId="0" applyNumberFormat="1" applyFont="1" applyFill="1" applyBorder="1" applyAlignment="1" applyProtection="1">
      <alignment horizontal="center"/>
      <protection locked="0"/>
    </xf>
    <xf numFmtId="1" fontId="9" fillId="8" borderId="34" xfId="0" applyNumberFormat="1" applyFont="1" applyFill="1" applyBorder="1" applyAlignment="1" applyProtection="1">
      <alignment horizontal="center"/>
      <protection locked="0"/>
    </xf>
    <xf numFmtId="1" fontId="9" fillId="8" borderId="25" xfId="0" applyNumberFormat="1" applyFont="1" applyFill="1" applyBorder="1" applyAlignment="1" applyProtection="1">
      <alignment horizontal="center"/>
      <protection locked="0"/>
    </xf>
    <xf numFmtId="1" fontId="9" fillId="8" borderId="28" xfId="0" applyNumberFormat="1" applyFont="1" applyFill="1" applyBorder="1" applyAlignment="1" applyProtection="1">
      <alignment horizontal="center"/>
      <protection locked="0"/>
    </xf>
    <xf numFmtId="1" fontId="9" fillId="8" borderId="30" xfId="0" applyNumberFormat="1" applyFont="1" applyFill="1" applyBorder="1" applyAlignment="1" applyProtection="1">
      <alignment horizontal="center"/>
      <protection locked="0"/>
    </xf>
    <xf numFmtId="1" fontId="9" fillId="8" borderId="35" xfId="0" applyNumberFormat="1" applyFont="1" applyFill="1" applyBorder="1" applyAlignment="1" applyProtection="1">
      <alignment horizontal="center"/>
      <protection locked="0"/>
    </xf>
    <xf numFmtId="1" fontId="9" fillId="8" borderId="27" xfId="0" applyNumberFormat="1" applyFont="1" applyFill="1" applyBorder="1" applyAlignment="1" applyProtection="1">
      <alignment horizontal="center"/>
      <protection locked="0"/>
    </xf>
    <xf numFmtId="0" fontId="17" fillId="2" borderId="19" xfId="0" applyFont="1" applyFill="1" applyBorder="1"/>
    <xf numFmtId="49" fontId="14" fillId="2" borderId="45" xfId="0" applyNumberFormat="1" applyFont="1" applyFill="1" applyBorder="1" applyAlignment="1">
      <alignment wrapText="1"/>
    </xf>
    <xf numFmtId="0" fontId="13" fillId="8" borderId="42" xfId="0" applyFont="1" applyFill="1" applyBorder="1"/>
    <xf numFmtId="0" fontId="13" fillId="0" borderId="32" xfId="0" applyFont="1" applyBorder="1"/>
    <xf numFmtId="0" fontId="13" fillId="8" borderId="32" xfId="0" applyFont="1" applyFill="1" applyBorder="1"/>
    <xf numFmtId="0" fontId="13" fillId="8" borderId="48" xfId="0" applyFont="1" applyFill="1" applyBorder="1"/>
    <xf numFmtId="1" fontId="9" fillId="8" borderId="23" xfId="0" applyNumberFormat="1" applyFont="1" applyFill="1" applyBorder="1" applyAlignment="1" applyProtection="1">
      <alignment horizontal="center"/>
      <protection locked="0"/>
    </xf>
    <xf numFmtId="1" fontId="9" fillId="0" borderId="12" xfId="0" applyNumberFormat="1" applyFont="1" applyFill="1" applyBorder="1" applyAlignment="1" applyProtection="1">
      <alignment horizontal="center"/>
      <protection locked="0"/>
    </xf>
    <xf numFmtId="1" fontId="9" fillId="8" borderId="12" xfId="0" applyNumberFormat="1" applyFont="1" applyFill="1" applyBorder="1" applyAlignment="1" applyProtection="1">
      <alignment horizontal="center"/>
      <protection locked="0"/>
    </xf>
    <xf numFmtId="1" fontId="9" fillId="8" borderId="29" xfId="0" applyNumberFormat="1" applyFont="1" applyFill="1" applyBorder="1" applyAlignment="1" applyProtection="1">
      <alignment horizontal="center"/>
      <protection locked="0"/>
    </xf>
    <xf numFmtId="0" fontId="13" fillId="0" borderId="6" xfId="0" applyFont="1" applyBorder="1"/>
    <xf numFmtId="1" fontId="9" fillId="0" borderId="17" xfId="0" applyNumberFormat="1" applyFont="1" applyFill="1" applyBorder="1" applyAlignment="1" applyProtection="1">
      <alignment horizontal="center"/>
      <protection locked="0"/>
    </xf>
    <xf numFmtId="1" fontId="9" fillId="0" borderId="18" xfId="0" applyNumberFormat="1" applyFont="1" applyFill="1" applyBorder="1" applyAlignment="1" applyProtection="1">
      <alignment horizontal="center"/>
      <protection locked="0"/>
    </xf>
    <xf numFmtId="1" fontId="9" fillId="0" borderId="19" xfId="0" applyNumberFormat="1" applyFont="1" applyFill="1" applyBorder="1" applyAlignment="1" applyProtection="1">
      <alignment horizontal="center"/>
      <protection locked="0"/>
    </xf>
    <xf numFmtId="1" fontId="9" fillId="0" borderId="16" xfId="0" applyNumberFormat="1" applyFont="1" applyFill="1" applyBorder="1" applyAlignment="1" applyProtection="1">
      <alignment horizontal="center"/>
      <protection locked="0"/>
    </xf>
    <xf numFmtId="1" fontId="9" fillId="0" borderId="31" xfId="0" applyNumberFormat="1" applyFont="1" applyFill="1" applyBorder="1" applyAlignment="1" applyProtection="1">
      <alignment horizontal="center"/>
      <protection locked="0"/>
    </xf>
    <xf numFmtId="0" fontId="13" fillId="7" borderId="42" xfId="0" applyFont="1" applyFill="1" applyBorder="1"/>
    <xf numFmtId="0" fontId="13" fillId="7" borderId="32" xfId="0" applyFont="1" applyFill="1" applyBorder="1"/>
    <xf numFmtId="0" fontId="13" fillId="7" borderId="38" xfId="0" applyFont="1" applyFill="1" applyBorder="1"/>
    <xf numFmtId="0" fontId="1" fillId="7" borderId="43" xfId="0" applyFont="1" applyFill="1" applyBorder="1" applyAlignment="1">
      <alignment horizontal="center"/>
    </xf>
    <xf numFmtId="10" fontId="1" fillId="7" borderId="12" xfId="0" applyNumberFormat="1" applyFont="1" applyFill="1" applyBorder="1" applyAlignment="1">
      <alignment horizontal="center"/>
    </xf>
    <xf numFmtId="0" fontId="9" fillId="0" borderId="6" xfId="0" applyFont="1" applyBorder="1"/>
    <xf numFmtId="9" fontId="1" fillId="0" borderId="16" xfId="0" applyNumberFormat="1" applyFont="1" applyFill="1" applyBorder="1" applyAlignment="1">
      <alignment horizontal="center"/>
    </xf>
    <xf numFmtId="9" fontId="1" fillId="0" borderId="17" xfId="0" applyNumberFormat="1" applyFont="1" applyFill="1" applyBorder="1" applyAlignment="1">
      <alignment horizontal="center"/>
    </xf>
    <xf numFmtId="9" fontId="1" fillId="0" borderId="18" xfId="0" applyNumberFormat="1" applyFont="1" applyFill="1" applyBorder="1" applyAlignment="1">
      <alignment horizontal="center"/>
    </xf>
    <xf numFmtId="9" fontId="1" fillId="0" borderId="6" xfId="0" applyNumberFormat="1" applyFont="1" applyFill="1" applyBorder="1" applyAlignment="1">
      <alignment horizontal="center"/>
    </xf>
    <xf numFmtId="9" fontId="1" fillId="0" borderId="31" xfId="0" applyNumberFormat="1" applyFont="1" applyFill="1" applyBorder="1" applyAlignment="1">
      <alignment horizontal="center"/>
    </xf>
    <xf numFmtId="0" fontId="14" fillId="2" borderId="1" xfId="0" applyFont="1" applyFill="1" applyBorder="1" applyAlignment="1">
      <alignment wrapText="1"/>
    </xf>
    <xf numFmtId="1" fontId="10" fillId="8" borderId="21" xfId="0" applyNumberFormat="1" applyFont="1" applyFill="1" applyBorder="1" applyAlignment="1" applyProtection="1">
      <alignment horizontal="center" wrapText="1"/>
      <protection locked="0"/>
    </xf>
    <xf numFmtId="1" fontId="10" fillId="0" borderId="25" xfId="0" applyNumberFormat="1" applyFont="1" applyFill="1" applyBorder="1" applyAlignment="1" applyProtection="1">
      <alignment horizontal="center" wrapText="1"/>
      <protection locked="0"/>
    </xf>
    <xf numFmtId="1" fontId="10" fillId="8" borderId="25" xfId="0" applyNumberFormat="1" applyFont="1" applyFill="1" applyBorder="1" applyAlignment="1" applyProtection="1">
      <alignment horizontal="center" wrapText="1"/>
      <protection locked="0"/>
    </xf>
    <xf numFmtId="1" fontId="10" fillId="8" borderId="27" xfId="0" applyNumberFormat="1" applyFont="1" applyFill="1" applyBorder="1" applyAlignment="1" applyProtection="1">
      <alignment horizontal="center" wrapText="1"/>
      <protection locked="0"/>
    </xf>
    <xf numFmtId="1" fontId="10" fillId="0" borderId="16" xfId="0" applyNumberFormat="1" applyFont="1" applyFill="1" applyBorder="1" applyAlignment="1" applyProtection="1">
      <alignment horizontal="center" wrapText="1"/>
      <protection locked="0"/>
    </xf>
    <xf numFmtId="9" fontId="1" fillId="7" borderId="39" xfId="0" applyNumberFormat="1" applyFont="1" applyFill="1" applyBorder="1" applyAlignment="1">
      <alignment horizontal="center" wrapText="1"/>
    </xf>
    <xf numFmtId="9" fontId="1" fillId="0" borderId="25" xfId="0" applyNumberFormat="1" applyFont="1" applyFill="1" applyBorder="1" applyAlignment="1">
      <alignment horizontal="center" wrapText="1"/>
    </xf>
    <xf numFmtId="0" fontId="1" fillId="7" borderId="25" xfId="0" applyFont="1" applyFill="1" applyBorder="1" applyAlignment="1">
      <alignment horizontal="center" wrapText="1"/>
    </xf>
    <xf numFmtId="0" fontId="1" fillId="0" borderId="25" xfId="0" applyFont="1" applyFill="1" applyBorder="1" applyAlignment="1">
      <alignment horizontal="center" wrapText="1"/>
    </xf>
    <xf numFmtId="9" fontId="1" fillId="7" borderId="25" xfId="0" applyNumberFormat="1" applyFont="1" applyFill="1" applyBorder="1" applyAlignment="1">
      <alignment horizontal="center" wrapText="1"/>
    </xf>
    <xf numFmtId="9" fontId="1" fillId="7" borderId="36" xfId="0" applyNumberFormat="1" applyFont="1" applyFill="1" applyBorder="1" applyAlignment="1">
      <alignment horizontal="center" wrapText="1"/>
    </xf>
    <xf numFmtId="9" fontId="1" fillId="0" borderId="16" xfId="0" applyNumberFormat="1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9" fillId="4" borderId="2" xfId="0" applyFont="1" applyFill="1" applyBorder="1" applyAlignment="1">
      <alignment vertical="top" wrapText="1"/>
    </xf>
    <xf numFmtId="49" fontId="9" fillId="4" borderId="1" xfId="0" applyNumberFormat="1" applyFont="1" applyFill="1" applyBorder="1" applyAlignment="1">
      <alignment horizontal="center" vertical="top" wrapText="1"/>
    </xf>
    <xf numFmtId="49" fontId="9" fillId="4" borderId="8" xfId="0" applyNumberFormat="1" applyFont="1" applyFill="1" applyBorder="1" applyAlignment="1">
      <alignment horizontal="center" vertical="top" wrapText="1"/>
    </xf>
    <xf numFmtId="49" fontId="9" fillId="4" borderId="9" xfId="0" applyNumberFormat="1" applyFont="1" applyFill="1" applyBorder="1" applyAlignment="1">
      <alignment horizontal="center" vertical="top" wrapText="1"/>
    </xf>
    <xf numFmtId="49" fontId="9" fillId="4" borderId="3" xfId="0" applyNumberFormat="1" applyFont="1" applyFill="1" applyBorder="1" applyAlignment="1">
      <alignment horizontal="center" vertical="top" wrapText="1"/>
    </xf>
    <xf numFmtId="49" fontId="9" fillId="4" borderId="10" xfId="0" applyNumberFormat="1" applyFont="1" applyFill="1" applyBorder="1" applyAlignment="1">
      <alignment horizontal="center" vertical="top" wrapText="1"/>
    </xf>
    <xf numFmtId="49" fontId="9" fillId="4" borderId="2" xfId="0" applyNumberFormat="1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vertical="top"/>
    </xf>
    <xf numFmtId="0" fontId="9" fillId="4" borderId="1" xfId="0" applyFont="1" applyFill="1" applyBorder="1" applyAlignment="1">
      <alignment vertical="top" wrapText="1"/>
    </xf>
    <xf numFmtId="0" fontId="0" fillId="0" borderId="0" xfId="0" applyAlignment="1">
      <alignment vertical="top"/>
    </xf>
    <xf numFmtId="0" fontId="0" fillId="0" borderId="0" xfId="0"/>
    <xf numFmtId="0" fontId="14" fillId="2" borderId="6" xfId="0" applyFont="1" applyFill="1" applyBorder="1" applyAlignment="1">
      <alignment horizontal="center" wrapText="1"/>
    </xf>
    <xf numFmtId="0" fontId="14" fillId="2" borderId="7" xfId="0" applyFont="1" applyFill="1" applyBorder="1" applyAlignment="1">
      <alignment horizontal="center" wrapText="1"/>
    </xf>
    <xf numFmtId="0" fontId="14" fillId="2" borderId="2" xfId="0" applyFont="1" applyFill="1" applyBorder="1" applyAlignment="1">
      <alignment horizontal="center" wrapText="1"/>
    </xf>
    <xf numFmtId="0" fontId="14" fillId="2" borderId="4" xfId="0" applyFont="1" applyFill="1" applyBorder="1" applyAlignment="1">
      <alignment horizontal="center" wrapText="1"/>
    </xf>
    <xf numFmtId="0" fontId="14" fillId="2" borderId="3" xfId="0" applyFont="1" applyFill="1" applyBorder="1" applyAlignment="1">
      <alignment horizontal="center" wrapText="1"/>
    </xf>
    <xf numFmtId="0" fontId="14" fillId="2" borderId="2" xfId="0" applyFont="1" applyFill="1" applyBorder="1" applyAlignment="1">
      <alignment wrapText="1"/>
    </xf>
    <xf numFmtId="0" fontId="14" fillId="2" borderId="3" xfId="0" applyFont="1" applyFill="1" applyBorder="1" applyAlignment="1">
      <alignment wrapText="1"/>
    </xf>
    <xf numFmtId="0" fontId="14" fillId="2" borderId="4" xfId="0" applyFont="1" applyFill="1" applyBorder="1" applyAlignment="1">
      <alignment wrapText="1"/>
    </xf>
    <xf numFmtId="49" fontId="0" fillId="0" borderId="6" xfId="0" applyNumberFormat="1" applyBorder="1" applyAlignment="1">
      <alignment wrapText="1"/>
    </xf>
    <xf numFmtId="0" fontId="19" fillId="0" borderId="47" xfId="2"/>
    <xf numFmtId="0" fontId="0" fillId="0" borderId="44" xfId="0" applyBorder="1" applyAlignment="1">
      <alignment vertical="top" wrapText="1"/>
    </xf>
    <xf numFmtId="0" fontId="15" fillId="0" borderId="0" xfId="0" applyFont="1" applyFill="1" applyBorder="1" applyAlignment="1">
      <alignment horizontal="left" vertical="center" wrapText="1"/>
    </xf>
    <xf numFmtId="0" fontId="16" fillId="9" borderId="46" xfId="1" applyAlignment="1">
      <alignment horizontal="center" wrapText="1"/>
    </xf>
    <xf numFmtId="0" fontId="16" fillId="9" borderId="46" xfId="1" applyAlignment="1">
      <alignment horizontal="center"/>
    </xf>
    <xf numFmtId="0" fontId="19" fillId="3" borderId="47" xfId="2" applyFill="1" applyAlignment="1">
      <alignment horizontal="left"/>
    </xf>
    <xf numFmtId="49" fontId="0" fillId="0" borderId="0" xfId="0" applyNumberFormat="1" applyAlignment="1">
      <alignment wrapText="1"/>
    </xf>
    <xf numFmtId="49" fontId="0" fillId="0" borderId="0" xfId="0" applyNumberFormat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</cellXfs>
  <cellStyles count="3">
    <cellStyle name="Heading 1" xfId="1" builtinId="16" customBuiltin="1"/>
    <cellStyle name="Heading 2" xfId="2" builtinId="17" customBuiltin="1"/>
    <cellStyle name="Normal" xfId="0" builtinId="0"/>
  </cellStyles>
  <dxfs count="56"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alignment textRotation="0" wrapText="1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 outline="0">
        <bottom style="medium">
          <color indexed="64"/>
        </bottom>
      </border>
    </dxf>
    <dxf>
      <alignment textRotation="0" wrapText="1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 outline="0">
        <bottom style="medium">
          <color indexed="64"/>
        </bottom>
      </border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2F75B5"/>
      <color rgb="FF2F93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978E96E-D2CD-45D8-869B-329744453DA8}" name="Numbers" displayName="Numbers" ref="A6:N20" totalsRowShown="0" headerRowBorderDxfId="30" tableBorderDxfId="29">
  <autoFilter ref="A6:N20" xr:uid="{5DD6AED0-EF25-412B-925D-67664043170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897F737C-AB43-4262-B39E-CEC116A33143}" name=" Disability Category"/>
    <tableColumn id="2" xr3:uid="{F3DE92FA-5901-44EC-8C42-9EF4AEEA9913}" name="Number of Children (FS005)" dataDxfId="28"/>
    <tableColumn id="3" xr3:uid="{0FAD242A-A59E-4601-AB5B-440F9DF21DBC}" name="Drugs"/>
    <tableColumn id="4" xr3:uid="{FFD985E3-8A95-4D96-AC6D-C4A311F8AB3C}" name="Weapons"/>
    <tableColumn id="5" xr3:uid="{E14F8991-DE17-41B7-BDE5-2A094A729ABC}" name="Serious Bodily Injury"/>
    <tableColumn id="6" xr3:uid="{0F93F0C9-BFA6-4D8A-9B44-5C6746DB4258}" name="Number of Children"/>
    <tableColumn id="7" xr3:uid="{95C5AA0F-D41C-4ACD-B443-B95BBEC2A3C2}" name="10 Days or Less"/>
    <tableColumn id="8" xr3:uid="{8BB0742F-AFA8-498E-8664-50DDFAB3EED3}" name="&gt;10 Days"/>
    <tableColumn id="9" xr3:uid="{A1425B36-A5BA-48F8-AD37-A0C0422217A0}" name="10 Days or Less_x000a__x000a_In-school"/>
    <tableColumn id="10" xr3:uid="{48BD3BA0-ED84-4F5A-B7BF-16816176C6C0}" name="&gt;10 Days_x000a__x000a_in-school_x000a_"/>
    <tableColumn id="11" xr3:uid="{CC1CAD1C-894A-4EB3-87CD-D5EEEBE00BD9}" name="Total"/>
    <tableColumn id="12" xr3:uid="{3A2474C0-DA47-4B2C-89EB-D3465D8165BE}" name="1 Day "/>
    <tableColumn id="13" xr3:uid="{935DB115-AABE-4FE5-ADE7-B6657D9A92A4}" name="2–10 Days "/>
    <tableColumn id="14" xr3:uid="{2C913E89-D7B4-4E6D-A72F-D3DB98160E7A}" name="&gt; 10 Days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DBC8084-ECFF-4D56-A2F7-96716AA8DCD7}" name="Percentages" displayName="Percentages" ref="A24:N38" totalsRowShown="0" headerRowBorderDxfId="27" tableBorderDxfId="26">
  <autoFilter ref="A24:N38" xr:uid="{075958B7-E74C-48F9-BE0B-58EDF227927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7E6606C2-B004-42A4-B703-A901138B5B69}" name=" Disability Category"/>
    <tableColumn id="2" xr3:uid="{8C6BF453-319C-4D60-BDCA-6AE5FCD09152}" name="Number of Children (FS005)" dataDxfId="25"/>
    <tableColumn id="3" xr3:uid="{5F90C490-3925-4E3B-AA04-EDEA012C779E}" name="Drugs"/>
    <tableColumn id="4" xr3:uid="{9EDE4473-4AD0-4A76-8BF1-C6667A4228CC}" name="Weapons"/>
    <tableColumn id="5" xr3:uid="{3775CABB-644D-4DD2-94DD-AED2582F94B6}" name="Serious Bodily Injury"/>
    <tableColumn id="6" xr3:uid="{2840E96B-BA92-43CE-AF61-35F0BF4209B2}" name="Number of Children"/>
    <tableColumn id="7" xr3:uid="{356F2E05-FC26-47F0-86DD-F9DE983EA86F}" name="10 Days or Less"/>
    <tableColumn id="8" xr3:uid="{3CFF976F-A126-4FE9-96EE-2E7B5C4DCCA8}" name="&gt;10 Days"/>
    <tableColumn id="9" xr3:uid="{5C72C310-F4AE-4578-9E9F-E6E989C49768}" name="10 Days or Less_x000a__x000a_(in-school)"/>
    <tableColumn id="10" xr3:uid="{F5705113-2894-427E-8173-8D9AE6975E0D}" name="&gt;10 Days_x000a__x000a_in-school"/>
    <tableColumn id="11" xr3:uid="{03192057-D2DE-48D0-8A92-131E9800C14B}" name="Total"/>
    <tableColumn id="12" xr3:uid="{C018FDC4-E8BD-4A93-92A2-C54A248DBE4E}" name="1 Day "/>
    <tableColumn id="13" xr3:uid="{E8C5BA7E-6A77-4488-BDB7-EAA9EF6EF16D}" name="2–10 Days "/>
    <tableColumn id="14" xr3:uid="{78585C60-FA39-46FC-88FB-B76B6F377C5B}" name="&gt; 10 Days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F90C6-571D-4207-A1D9-740433BA7431}">
  <dimension ref="A1:N398"/>
  <sheetViews>
    <sheetView tabSelected="1" zoomScaleNormal="100" workbookViewId="0">
      <selection sqref="A1:N1"/>
    </sheetView>
  </sheetViews>
  <sheetFormatPr defaultColWidth="0" defaultRowHeight="15" zeroHeight="1" x14ac:dyDescent="0.25"/>
  <cols>
    <col min="1" max="1" width="33.140625" bestFit="1" customWidth="1"/>
    <col min="2" max="2" width="20.140625" style="149" customWidth="1"/>
    <col min="3" max="3" width="9.28515625" customWidth="1"/>
    <col min="4" max="4" width="12.42578125" customWidth="1"/>
    <col min="5" max="5" width="17" customWidth="1"/>
    <col min="6" max="6" width="31.5703125" customWidth="1"/>
    <col min="7" max="7" width="17.140625" customWidth="1"/>
    <col min="8" max="8" width="12.140625" customWidth="1"/>
    <col min="9" max="9" width="18.28515625" customWidth="1"/>
    <col min="10" max="10" width="13.28515625" customWidth="1"/>
    <col min="11" max="11" width="11.5703125" customWidth="1"/>
    <col min="12" max="12" width="10.5703125" customWidth="1"/>
    <col min="13" max="13" width="13.7109375" customWidth="1"/>
    <col min="14" max="14" width="12.7109375" customWidth="1"/>
    <col min="15" max="16384" width="9.140625" hidden="1"/>
  </cols>
  <sheetData>
    <row r="1" spans="1:14" ht="63" customHeight="1" thickBot="1" x14ac:dyDescent="0.3">
      <c r="A1" s="171" t="s">
        <v>60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</row>
    <row r="2" spans="1:14" ht="73.5" customHeight="1" thickBot="1" x14ac:dyDescent="0.4">
      <c r="A2" s="173" t="s">
        <v>50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</row>
    <row r="3" spans="1:14" ht="87.75" customHeight="1" thickTop="1" x14ac:dyDescent="0.25">
      <c r="A3" s="172" t="s">
        <v>53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</row>
    <row r="4" spans="1:14" ht="24.75" customHeight="1" thickBot="1" x14ac:dyDescent="0.4">
      <c r="A4" s="175" t="s">
        <v>62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</row>
    <row r="5" spans="1:14" ht="135" customHeight="1" thickTop="1" thickBot="1" x14ac:dyDescent="0.3">
      <c r="A5" s="109"/>
      <c r="B5" s="161" t="s">
        <v>49</v>
      </c>
      <c r="C5" s="161"/>
      <c r="D5" s="161"/>
      <c r="E5" s="162"/>
      <c r="F5" s="136" t="s">
        <v>51</v>
      </c>
      <c r="G5" s="163" t="s">
        <v>52</v>
      </c>
      <c r="H5" s="164"/>
      <c r="I5" s="163" t="s">
        <v>48</v>
      </c>
      <c r="J5" s="165"/>
      <c r="K5" s="166" t="s">
        <v>4</v>
      </c>
      <c r="L5" s="167"/>
      <c r="M5" s="167"/>
      <c r="N5" s="168"/>
    </row>
    <row r="6" spans="1:14" s="159" customFormat="1" ht="32.25" customHeight="1" thickBot="1" x14ac:dyDescent="0.3">
      <c r="A6" s="110" t="s">
        <v>5</v>
      </c>
      <c r="B6" s="152" t="s">
        <v>6</v>
      </c>
      <c r="C6" s="153" t="s">
        <v>7</v>
      </c>
      <c r="D6" s="154" t="s">
        <v>8</v>
      </c>
      <c r="E6" s="155" t="s">
        <v>9</v>
      </c>
      <c r="F6" s="156" t="s">
        <v>10</v>
      </c>
      <c r="G6" s="150" t="s">
        <v>11</v>
      </c>
      <c r="H6" s="151" t="s">
        <v>12</v>
      </c>
      <c r="I6" s="150" t="s">
        <v>55</v>
      </c>
      <c r="J6" s="151" t="s">
        <v>56</v>
      </c>
      <c r="K6" s="157" t="s">
        <v>13</v>
      </c>
      <c r="L6" s="157" t="s">
        <v>14</v>
      </c>
      <c r="M6" s="158" t="s">
        <v>15</v>
      </c>
      <c r="N6" s="150" t="s">
        <v>16</v>
      </c>
    </row>
    <row r="7" spans="1:14" x14ac:dyDescent="0.25">
      <c r="A7" s="111" t="s">
        <v>17</v>
      </c>
      <c r="B7" s="137">
        <v>0</v>
      </c>
      <c r="C7" s="93">
        <v>0</v>
      </c>
      <c r="D7" s="93">
        <v>0</v>
      </c>
      <c r="E7" s="94">
        <v>0</v>
      </c>
      <c r="F7" s="95">
        <v>0</v>
      </c>
      <c r="G7" s="96">
        <v>28</v>
      </c>
      <c r="H7" s="94">
        <v>0</v>
      </c>
      <c r="I7" s="96" t="s">
        <v>18</v>
      </c>
      <c r="J7" s="94">
        <v>0</v>
      </c>
      <c r="K7" s="96">
        <v>50</v>
      </c>
      <c r="L7" s="93">
        <v>12</v>
      </c>
      <c r="M7" s="93">
        <v>21</v>
      </c>
      <c r="N7" s="115" t="s">
        <v>18</v>
      </c>
    </row>
    <row r="8" spans="1:14" x14ac:dyDescent="0.25">
      <c r="A8" s="112" t="s">
        <v>19</v>
      </c>
      <c r="B8" s="138">
        <v>0</v>
      </c>
      <c r="C8" s="97">
        <v>0</v>
      </c>
      <c r="D8" s="97">
        <v>0</v>
      </c>
      <c r="E8" s="98">
        <v>0</v>
      </c>
      <c r="F8" s="99">
        <v>0</v>
      </c>
      <c r="G8" s="100" t="s">
        <v>18</v>
      </c>
      <c r="H8" s="98">
        <v>0</v>
      </c>
      <c r="I8" s="100" t="s">
        <v>18</v>
      </c>
      <c r="J8" s="98">
        <v>0</v>
      </c>
      <c r="K8" s="100" t="s">
        <v>18</v>
      </c>
      <c r="L8" s="97" t="s">
        <v>18</v>
      </c>
      <c r="M8" s="97" t="s">
        <v>18</v>
      </c>
      <c r="N8" s="116">
        <v>0</v>
      </c>
    </row>
    <row r="9" spans="1:14" x14ac:dyDescent="0.25">
      <c r="A9" s="113" t="s">
        <v>20</v>
      </c>
      <c r="B9" s="139" t="s">
        <v>18</v>
      </c>
      <c r="C9" s="101" t="s">
        <v>18</v>
      </c>
      <c r="D9" s="101" t="s">
        <v>18</v>
      </c>
      <c r="E9" s="102">
        <v>0</v>
      </c>
      <c r="F9" s="103">
        <v>0</v>
      </c>
      <c r="G9" s="104">
        <v>82</v>
      </c>
      <c r="H9" s="102" t="s">
        <v>18</v>
      </c>
      <c r="I9" s="104">
        <v>52</v>
      </c>
      <c r="J9" s="102">
        <v>0</v>
      </c>
      <c r="K9" s="104">
        <v>161</v>
      </c>
      <c r="L9" s="101">
        <v>47</v>
      </c>
      <c r="M9" s="101">
        <v>76</v>
      </c>
      <c r="N9" s="117" t="s">
        <v>18</v>
      </c>
    </row>
    <row r="10" spans="1:14" x14ac:dyDescent="0.25">
      <c r="A10" s="112" t="s">
        <v>21</v>
      </c>
      <c r="B10" s="138">
        <v>0</v>
      </c>
      <c r="C10" s="97">
        <v>0</v>
      </c>
      <c r="D10" s="97">
        <v>0</v>
      </c>
      <c r="E10" s="98">
        <v>0</v>
      </c>
      <c r="F10" s="99">
        <v>0</v>
      </c>
      <c r="G10" s="100">
        <v>0</v>
      </c>
      <c r="H10" s="98">
        <v>0</v>
      </c>
      <c r="I10" s="100">
        <v>0</v>
      </c>
      <c r="J10" s="98">
        <v>0</v>
      </c>
      <c r="K10" s="100">
        <v>0</v>
      </c>
      <c r="L10" s="97">
        <v>0</v>
      </c>
      <c r="M10" s="97">
        <v>0</v>
      </c>
      <c r="N10" s="116">
        <v>0</v>
      </c>
    </row>
    <row r="11" spans="1:14" x14ac:dyDescent="0.25">
      <c r="A11" s="113" t="s">
        <v>22</v>
      </c>
      <c r="B11" s="139" t="s">
        <v>18</v>
      </c>
      <c r="C11" s="101" t="s">
        <v>18</v>
      </c>
      <c r="D11" s="101">
        <v>0</v>
      </c>
      <c r="E11" s="102">
        <v>0</v>
      </c>
      <c r="F11" s="103">
        <v>0</v>
      </c>
      <c r="G11" s="104">
        <v>211</v>
      </c>
      <c r="H11" s="102" t="s">
        <v>18</v>
      </c>
      <c r="I11" s="104">
        <v>63</v>
      </c>
      <c r="J11" s="102" t="s">
        <v>18</v>
      </c>
      <c r="K11" s="104">
        <v>388</v>
      </c>
      <c r="L11" s="101">
        <v>81</v>
      </c>
      <c r="M11" s="101">
        <v>166</v>
      </c>
      <c r="N11" s="117" t="s">
        <v>18</v>
      </c>
    </row>
    <row r="12" spans="1:14" x14ac:dyDescent="0.25">
      <c r="A12" s="112" t="s">
        <v>23</v>
      </c>
      <c r="B12" s="138" t="s">
        <v>18</v>
      </c>
      <c r="C12" s="97">
        <v>0</v>
      </c>
      <c r="D12" s="97">
        <v>0</v>
      </c>
      <c r="E12" s="98">
        <v>0</v>
      </c>
      <c r="F12" s="99">
        <v>0</v>
      </c>
      <c r="G12" s="100">
        <v>0</v>
      </c>
      <c r="H12" s="98">
        <v>0</v>
      </c>
      <c r="I12" s="100">
        <v>0</v>
      </c>
      <c r="J12" s="98">
        <v>0</v>
      </c>
      <c r="K12" s="100">
        <v>0</v>
      </c>
      <c r="L12" s="97">
        <v>0</v>
      </c>
      <c r="M12" s="97">
        <v>0</v>
      </c>
      <c r="N12" s="116">
        <v>0</v>
      </c>
    </row>
    <row r="13" spans="1:14" x14ac:dyDescent="0.25">
      <c r="A13" s="113" t="s">
        <v>24</v>
      </c>
      <c r="B13" s="139" t="s">
        <v>18</v>
      </c>
      <c r="C13" s="101">
        <v>0</v>
      </c>
      <c r="D13" s="101" t="s">
        <v>18</v>
      </c>
      <c r="E13" s="102">
        <v>0</v>
      </c>
      <c r="F13" s="103">
        <v>0</v>
      </c>
      <c r="G13" s="104">
        <v>536</v>
      </c>
      <c r="H13" s="102">
        <v>19</v>
      </c>
      <c r="I13" s="104">
        <v>227</v>
      </c>
      <c r="J13" s="102">
        <v>0</v>
      </c>
      <c r="K13" s="104">
        <v>1003</v>
      </c>
      <c r="L13" s="101">
        <v>244</v>
      </c>
      <c r="M13" s="101">
        <v>458</v>
      </c>
      <c r="N13" s="117">
        <v>23</v>
      </c>
    </row>
    <row r="14" spans="1:14" x14ac:dyDescent="0.25">
      <c r="A14" s="112" t="s">
        <v>25</v>
      </c>
      <c r="B14" s="138" t="s">
        <v>18</v>
      </c>
      <c r="C14" s="97" t="s">
        <v>18</v>
      </c>
      <c r="D14" s="97" t="s">
        <v>18</v>
      </c>
      <c r="E14" s="98">
        <v>0</v>
      </c>
      <c r="F14" s="99">
        <v>0</v>
      </c>
      <c r="G14" s="100">
        <v>329</v>
      </c>
      <c r="H14" s="98" t="s">
        <v>18</v>
      </c>
      <c r="I14" s="100">
        <v>202</v>
      </c>
      <c r="J14" s="98" t="s">
        <v>18</v>
      </c>
      <c r="K14" s="100">
        <v>617</v>
      </c>
      <c r="L14" s="97">
        <v>173</v>
      </c>
      <c r="M14" s="97">
        <v>312</v>
      </c>
      <c r="N14" s="116">
        <v>10</v>
      </c>
    </row>
    <row r="15" spans="1:14" x14ac:dyDescent="0.25">
      <c r="A15" s="113" t="s">
        <v>26</v>
      </c>
      <c r="B15" s="139">
        <v>0</v>
      </c>
      <c r="C15" s="101">
        <v>0</v>
      </c>
      <c r="D15" s="101">
        <v>0</v>
      </c>
      <c r="E15" s="102">
        <v>0</v>
      </c>
      <c r="F15" s="103">
        <v>0</v>
      </c>
      <c r="G15" s="104">
        <v>0</v>
      </c>
      <c r="H15" s="102">
        <v>0</v>
      </c>
      <c r="I15" s="104">
        <v>0</v>
      </c>
      <c r="J15" s="102">
        <v>0</v>
      </c>
      <c r="K15" s="104">
        <v>0</v>
      </c>
      <c r="L15" s="101">
        <v>0</v>
      </c>
      <c r="M15" s="101">
        <v>0</v>
      </c>
      <c r="N15" s="117">
        <v>0</v>
      </c>
    </row>
    <row r="16" spans="1:14" x14ac:dyDescent="0.25">
      <c r="A16" s="112" t="s">
        <v>27</v>
      </c>
      <c r="B16" s="138">
        <v>0</v>
      </c>
      <c r="C16" s="97">
        <v>0</v>
      </c>
      <c r="D16" s="97">
        <v>0</v>
      </c>
      <c r="E16" s="98">
        <v>0</v>
      </c>
      <c r="F16" s="99">
        <v>0</v>
      </c>
      <c r="G16" s="100">
        <v>129</v>
      </c>
      <c r="H16" s="98" t="s">
        <v>18</v>
      </c>
      <c r="I16" s="100">
        <v>40</v>
      </c>
      <c r="J16" s="98">
        <v>0</v>
      </c>
      <c r="K16" s="100">
        <v>236</v>
      </c>
      <c r="L16" s="97">
        <v>47</v>
      </c>
      <c r="M16" s="97">
        <v>105</v>
      </c>
      <c r="N16" s="116" t="s">
        <v>18</v>
      </c>
    </row>
    <row r="17" spans="1:14" x14ac:dyDescent="0.25">
      <c r="A17" s="113" t="s">
        <v>28</v>
      </c>
      <c r="B17" s="139" t="s">
        <v>18</v>
      </c>
      <c r="C17" s="101">
        <v>0</v>
      </c>
      <c r="D17" s="101" t="s">
        <v>18</v>
      </c>
      <c r="E17" s="102">
        <v>0</v>
      </c>
      <c r="F17" s="103">
        <v>0</v>
      </c>
      <c r="G17" s="104">
        <v>60</v>
      </c>
      <c r="H17" s="102" t="s">
        <v>18</v>
      </c>
      <c r="I17" s="104">
        <v>20</v>
      </c>
      <c r="J17" s="102">
        <v>0</v>
      </c>
      <c r="K17" s="104">
        <v>104</v>
      </c>
      <c r="L17" s="101">
        <v>37</v>
      </c>
      <c r="M17" s="101">
        <v>39</v>
      </c>
      <c r="N17" s="117" t="s">
        <v>18</v>
      </c>
    </row>
    <row r="18" spans="1:14" x14ac:dyDescent="0.25">
      <c r="A18" s="112" t="s">
        <v>29</v>
      </c>
      <c r="B18" s="138">
        <v>0</v>
      </c>
      <c r="C18" s="97">
        <v>0</v>
      </c>
      <c r="D18" s="97">
        <v>0</v>
      </c>
      <c r="E18" s="98">
        <v>0</v>
      </c>
      <c r="F18" s="99">
        <v>0</v>
      </c>
      <c r="G18" s="100" t="s">
        <v>18</v>
      </c>
      <c r="H18" s="98">
        <v>0</v>
      </c>
      <c r="I18" s="100">
        <v>0</v>
      </c>
      <c r="J18" s="98">
        <v>0</v>
      </c>
      <c r="K18" s="100" t="s">
        <v>18</v>
      </c>
      <c r="L18" s="97">
        <v>0</v>
      </c>
      <c r="M18" s="97" t="s">
        <v>18</v>
      </c>
      <c r="N18" s="116">
        <v>0</v>
      </c>
    </row>
    <row r="19" spans="1:14" ht="15.75" thickBot="1" x14ac:dyDescent="0.3">
      <c r="A19" s="114" t="s">
        <v>59</v>
      </c>
      <c r="B19" s="140">
        <v>0</v>
      </c>
      <c r="C19" s="105">
        <v>0</v>
      </c>
      <c r="D19" s="105">
        <v>0</v>
      </c>
      <c r="E19" s="106">
        <v>0</v>
      </c>
      <c r="F19" s="107">
        <v>0</v>
      </c>
      <c r="G19" s="108">
        <v>0</v>
      </c>
      <c r="H19" s="106">
        <v>0</v>
      </c>
      <c r="I19" s="108">
        <v>0</v>
      </c>
      <c r="J19" s="106">
        <v>0</v>
      </c>
      <c r="K19" s="108">
        <v>0</v>
      </c>
      <c r="L19" s="105">
        <v>0</v>
      </c>
      <c r="M19" s="105">
        <v>0</v>
      </c>
      <c r="N19" s="118">
        <v>0</v>
      </c>
    </row>
    <row r="20" spans="1:14" ht="15.75" thickBot="1" x14ac:dyDescent="0.3">
      <c r="A20" s="119" t="s">
        <v>13</v>
      </c>
      <c r="B20" s="141">
        <v>11</v>
      </c>
      <c r="C20" s="120">
        <v>6</v>
      </c>
      <c r="D20" s="120">
        <v>5</v>
      </c>
      <c r="E20" s="121">
        <v>0</v>
      </c>
      <c r="F20" s="122">
        <v>0</v>
      </c>
      <c r="G20" s="123">
        <v>1380</v>
      </c>
      <c r="H20" s="121">
        <v>34</v>
      </c>
      <c r="I20" s="123">
        <v>615</v>
      </c>
      <c r="J20" s="121">
        <v>2</v>
      </c>
      <c r="K20" s="123">
        <v>2566</v>
      </c>
      <c r="L20" s="120">
        <v>642</v>
      </c>
      <c r="M20" s="120">
        <v>1182</v>
      </c>
      <c r="N20" s="124">
        <v>47</v>
      </c>
    </row>
    <row r="21" spans="1:14" ht="15.6" customHeight="1" x14ac:dyDescent="0.25">
      <c r="A21" s="169"/>
      <c r="B21" s="169"/>
      <c r="C21" s="169"/>
      <c r="D21" s="169"/>
      <c r="E21" s="169"/>
      <c r="F21" s="169"/>
      <c r="G21" s="169"/>
      <c r="H21" s="169"/>
      <c r="I21" s="169"/>
      <c r="J21" s="169"/>
      <c r="K21" s="169"/>
      <c r="L21" s="169"/>
      <c r="M21" s="169"/>
      <c r="N21" s="169"/>
    </row>
    <row r="22" spans="1:14" ht="21.75" customHeight="1" thickBot="1" x14ac:dyDescent="0.4">
      <c r="A22" s="170" t="s">
        <v>61</v>
      </c>
      <c r="B22" s="170"/>
      <c r="C22" s="170"/>
      <c r="D22" s="170"/>
      <c r="E22" s="170"/>
      <c r="F22" s="170"/>
      <c r="G22" s="170"/>
      <c r="H22" s="170"/>
      <c r="I22" s="170"/>
      <c r="J22" s="170"/>
      <c r="K22" s="170"/>
      <c r="L22" s="170"/>
      <c r="M22" s="170"/>
      <c r="N22" s="170"/>
    </row>
    <row r="23" spans="1:14" ht="138" customHeight="1" thickTop="1" thickBot="1" x14ac:dyDescent="0.3">
      <c r="A23" s="109"/>
      <c r="B23" s="161" t="s">
        <v>49</v>
      </c>
      <c r="C23" s="161"/>
      <c r="D23" s="161"/>
      <c r="E23" s="162"/>
      <c r="F23" s="136" t="s">
        <v>51</v>
      </c>
      <c r="G23" s="163" t="s">
        <v>52</v>
      </c>
      <c r="H23" s="164"/>
      <c r="I23" s="163" t="s">
        <v>48</v>
      </c>
      <c r="J23" s="165"/>
      <c r="K23" s="166" t="s">
        <v>4</v>
      </c>
      <c r="L23" s="167"/>
      <c r="M23" s="167"/>
      <c r="N23" s="168"/>
    </row>
    <row r="24" spans="1:14" ht="32.25" customHeight="1" thickBot="1" x14ac:dyDescent="0.3">
      <c r="A24" s="110" t="s">
        <v>5</v>
      </c>
      <c r="B24" s="152" t="s">
        <v>6</v>
      </c>
      <c r="C24" s="153" t="s">
        <v>7</v>
      </c>
      <c r="D24" s="154" t="s">
        <v>8</v>
      </c>
      <c r="E24" s="155" t="s">
        <v>9</v>
      </c>
      <c r="F24" s="156" t="s">
        <v>10</v>
      </c>
      <c r="G24" s="150" t="s">
        <v>11</v>
      </c>
      <c r="H24" s="151" t="s">
        <v>12</v>
      </c>
      <c r="I24" s="150" t="s">
        <v>57</v>
      </c>
      <c r="J24" s="151" t="s">
        <v>58</v>
      </c>
      <c r="K24" s="157" t="s">
        <v>13</v>
      </c>
      <c r="L24" s="157" t="s">
        <v>14</v>
      </c>
      <c r="M24" s="158" t="s">
        <v>15</v>
      </c>
      <c r="N24" s="150" t="s">
        <v>16</v>
      </c>
    </row>
    <row r="25" spans="1:14" x14ac:dyDescent="0.25">
      <c r="A25" s="125" t="s">
        <v>17</v>
      </c>
      <c r="B25" s="142">
        <v>0</v>
      </c>
      <c r="C25" s="62">
        <v>0</v>
      </c>
      <c r="D25" s="62">
        <v>0</v>
      </c>
      <c r="E25" s="63">
        <v>0</v>
      </c>
      <c r="F25" s="64">
        <v>0</v>
      </c>
      <c r="G25" s="65">
        <v>2.0299999999999999E-2</v>
      </c>
      <c r="H25" s="63">
        <v>0</v>
      </c>
      <c r="I25" s="66" t="s">
        <v>18</v>
      </c>
      <c r="J25" s="67">
        <v>0</v>
      </c>
      <c r="K25" s="65">
        <v>1.95E-2</v>
      </c>
      <c r="L25" s="68">
        <v>1.8700000000000001E-2</v>
      </c>
      <c r="M25" s="68">
        <v>1.78E-2</v>
      </c>
      <c r="N25" s="128" t="s">
        <v>18</v>
      </c>
    </row>
    <row r="26" spans="1:14" x14ac:dyDescent="0.25">
      <c r="A26" s="112" t="s">
        <v>19</v>
      </c>
      <c r="B26" s="143">
        <v>0</v>
      </c>
      <c r="C26" s="59">
        <v>0</v>
      </c>
      <c r="D26" s="59">
        <v>0</v>
      </c>
      <c r="E26" s="70">
        <v>0</v>
      </c>
      <c r="F26" s="71">
        <v>0</v>
      </c>
      <c r="G26" s="72" t="s">
        <v>18</v>
      </c>
      <c r="H26" s="70">
        <v>0</v>
      </c>
      <c r="I26" s="72" t="s">
        <v>18</v>
      </c>
      <c r="J26" s="73">
        <v>0</v>
      </c>
      <c r="K26" s="72" t="s">
        <v>18</v>
      </c>
      <c r="L26" s="61" t="s">
        <v>18</v>
      </c>
      <c r="M26" s="61" t="s">
        <v>18</v>
      </c>
      <c r="N26" s="73">
        <v>0</v>
      </c>
    </row>
    <row r="27" spans="1:14" x14ac:dyDescent="0.25">
      <c r="A27" s="126" t="s">
        <v>20</v>
      </c>
      <c r="B27" s="144" t="s">
        <v>18</v>
      </c>
      <c r="C27" s="74" t="s">
        <v>18</v>
      </c>
      <c r="D27" s="74" t="s">
        <v>18</v>
      </c>
      <c r="E27" s="75">
        <v>0</v>
      </c>
      <c r="F27" s="76">
        <v>0</v>
      </c>
      <c r="G27" s="77">
        <v>5.9400000000000001E-2</v>
      </c>
      <c r="H27" s="78" t="s">
        <v>18</v>
      </c>
      <c r="I27" s="77">
        <v>8.4599999999999995E-2</v>
      </c>
      <c r="J27" s="79">
        <v>0</v>
      </c>
      <c r="K27" s="77">
        <v>6.2700000000000006E-2</v>
      </c>
      <c r="L27" s="80">
        <v>7.3200000000000001E-2</v>
      </c>
      <c r="M27" s="80">
        <v>6.4299999999999996E-2</v>
      </c>
      <c r="N27" s="82" t="s">
        <v>18</v>
      </c>
    </row>
    <row r="28" spans="1:14" x14ac:dyDescent="0.25">
      <c r="A28" s="112" t="s">
        <v>21</v>
      </c>
      <c r="B28" s="143">
        <v>0</v>
      </c>
      <c r="C28" s="59">
        <v>0</v>
      </c>
      <c r="D28" s="59">
        <v>0</v>
      </c>
      <c r="E28" s="70">
        <v>0</v>
      </c>
      <c r="F28" s="71">
        <v>0</v>
      </c>
      <c r="G28" s="69">
        <v>0</v>
      </c>
      <c r="H28" s="70">
        <v>0</v>
      </c>
      <c r="I28" s="69">
        <v>0</v>
      </c>
      <c r="J28" s="73">
        <v>0</v>
      </c>
      <c r="K28" s="69">
        <v>0</v>
      </c>
      <c r="L28" s="59">
        <v>0</v>
      </c>
      <c r="M28" s="59">
        <v>0</v>
      </c>
      <c r="N28" s="73">
        <v>0</v>
      </c>
    </row>
    <row r="29" spans="1:14" x14ac:dyDescent="0.25">
      <c r="A29" s="126" t="s">
        <v>22</v>
      </c>
      <c r="B29" s="144" t="s">
        <v>18</v>
      </c>
      <c r="C29" s="74" t="s">
        <v>18</v>
      </c>
      <c r="D29" s="81">
        <v>0</v>
      </c>
      <c r="E29" s="75">
        <v>0</v>
      </c>
      <c r="F29" s="76">
        <v>0</v>
      </c>
      <c r="G29" s="77">
        <v>0.15290000000000001</v>
      </c>
      <c r="H29" s="78" t="s">
        <v>18</v>
      </c>
      <c r="I29" s="77">
        <v>0.1024</v>
      </c>
      <c r="J29" s="82" t="s">
        <v>18</v>
      </c>
      <c r="K29" s="77">
        <v>0.1512</v>
      </c>
      <c r="L29" s="80">
        <v>0.12620000000000001</v>
      </c>
      <c r="M29" s="80">
        <v>0.1404</v>
      </c>
      <c r="N29" s="82" t="s">
        <v>18</v>
      </c>
    </row>
    <row r="30" spans="1:14" x14ac:dyDescent="0.25">
      <c r="A30" s="112" t="s">
        <v>23</v>
      </c>
      <c r="B30" s="143">
        <v>0</v>
      </c>
      <c r="C30" s="59">
        <v>0</v>
      </c>
      <c r="D30" s="59">
        <v>0</v>
      </c>
      <c r="E30" s="70">
        <v>0</v>
      </c>
      <c r="F30" s="71">
        <v>0</v>
      </c>
      <c r="G30" s="69">
        <v>0</v>
      </c>
      <c r="H30" s="70">
        <v>0</v>
      </c>
      <c r="I30" s="69">
        <v>0</v>
      </c>
      <c r="J30" s="73">
        <v>0</v>
      </c>
      <c r="K30" s="69">
        <v>0</v>
      </c>
      <c r="L30" s="59">
        <v>0</v>
      </c>
      <c r="M30" s="59">
        <v>0</v>
      </c>
      <c r="N30" s="73">
        <v>0</v>
      </c>
    </row>
    <row r="31" spans="1:14" x14ac:dyDescent="0.25">
      <c r="A31" s="126" t="s">
        <v>24</v>
      </c>
      <c r="B31" s="144" t="s">
        <v>18</v>
      </c>
      <c r="C31" s="81">
        <v>0</v>
      </c>
      <c r="D31" s="74" t="s">
        <v>18</v>
      </c>
      <c r="E31" s="75">
        <v>0</v>
      </c>
      <c r="F31" s="76">
        <v>0</v>
      </c>
      <c r="G31" s="77">
        <v>0.38840000000000002</v>
      </c>
      <c r="H31" s="83">
        <v>0.55879999999999996</v>
      </c>
      <c r="I31" s="77">
        <v>0.36909999999999998</v>
      </c>
      <c r="J31" s="79">
        <v>0</v>
      </c>
      <c r="K31" s="77">
        <v>0.39090000000000003</v>
      </c>
      <c r="L31" s="80">
        <v>0.38009999999999999</v>
      </c>
      <c r="M31" s="80">
        <v>0.38750000000000001</v>
      </c>
      <c r="N31" s="129">
        <v>0.4894</v>
      </c>
    </row>
    <row r="32" spans="1:14" x14ac:dyDescent="0.25">
      <c r="A32" s="112" t="s">
        <v>25</v>
      </c>
      <c r="B32" s="145" t="s">
        <v>18</v>
      </c>
      <c r="C32" s="61" t="s">
        <v>18</v>
      </c>
      <c r="D32" s="61" t="s">
        <v>18</v>
      </c>
      <c r="E32" s="70">
        <v>0</v>
      </c>
      <c r="F32" s="71">
        <v>0</v>
      </c>
      <c r="G32" s="84">
        <v>0.2384</v>
      </c>
      <c r="H32" s="85" t="s">
        <v>18</v>
      </c>
      <c r="I32" s="84">
        <v>0.32850000000000001</v>
      </c>
      <c r="J32" s="86" t="s">
        <v>18</v>
      </c>
      <c r="K32" s="84">
        <v>0.24049999999999999</v>
      </c>
      <c r="L32" s="60">
        <v>0.26950000000000002</v>
      </c>
      <c r="M32" s="60">
        <v>0.26400000000000001</v>
      </c>
      <c r="N32" s="86" t="s">
        <v>18</v>
      </c>
    </row>
    <row r="33" spans="1:14" x14ac:dyDescent="0.25">
      <c r="A33" s="126" t="s">
        <v>26</v>
      </c>
      <c r="B33" s="146">
        <v>0</v>
      </c>
      <c r="C33" s="81">
        <v>0</v>
      </c>
      <c r="D33" s="81">
        <v>0</v>
      </c>
      <c r="E33" s="75">
        <v>0</v>
      </c>
      <c r="F33" s="76">
        <v>0</v>
      </c>
      <c r="G33" s="87">
        <v>0</v>
      </c>
      <c r="H33" s="75">
        <v>0</v>
      </c>
      <c r="I33" s="87">
        <v>0</v>
      </c>
      <c r="J33" s="79">
        <v>0</v>
      </c>
      <c r="K33" s="87">
        <v>0</v>
      </c>
      <c r="L33" s="81">
        <v>0</v>
      </c>
      <c r="M33" s="81">
        <v>0</v>
      </c>
      <c r="N33" s="79">
        <v>0</v>
      </c>
    </row>
    <row r="34" spans="1:14" x14ac:dyDescent="0.25">
      <c r="A34" s="112" t="s">
        <v>27</v>
      </c>
      <c r="B34" s="143">
        <v>0</v>
      </c>
      <c r="C34" s="59">
        <v>0</v>
      </c>
      <c r="D34" s="59">
        <v>0</v>
      </c>
      <c r="E34" s="70">
        <v>0</v>
      </c>
      <c r="F34" s="71">
        <v>0</v>
      </c>
      <c r="G34" s="84">
        <v>9.35E-2</v>
      </c>
      <c r="H34" s="85" t="s">
        <v>18</v>
      </c>
      <c r="I34" s="84">
        <v>6.5000000000000002E-2</v>
      </c>
      <c r="J34" s="73">
        <v>0</v>
      </c>
      <c r="K34" s="84">
        <v>9.1999999999999998E-2</v>
      </c>
      <c r="L34" s="60">
        <v>7.3200000000000001E-2</v>
      </c>
      <c r="M34" s="60">
        <v>8.8800000000000004E-2</v>
      </c>
      <c r="N34" s="86" t="s">
        <v>18</v>
      </c>
    </row>
    <row r="35" spans="1:14" x14ac:dyDescent="0.25">
      <c r="A35" s="126" t="s">
        <v>28</v>
      </c>
      <c r="B35" s="144" t="s">
        <v>18</v>
      </c>
      <c r="C35" s="81">
        <v>0</v>
      </c>
      <c r="D35" s="74" t="s">
        <v>18</v>
      </c>
      <c r="E35" s="75">
        <v>0</v>
      </c>
      <c r="F35" s="76">
        <v>0</v>
      </c>
      <c r="G35" s="77">
        <v>4.3499999999999997E-2</v>
      </c>
      <c r="H35" s="78" t="s">
        <v>18</v>
      </c>
      <c r="I35" s="77">
        <v>3.2500000000000001E-2</v>
      </c>
      <c r="J35" s="79">
        <v>0</v>
      </c>
      <c r="K35" s="77">
        <v>4.0500000000000001E-2</v>
      </c>
      <c r="L35" s="80">
        <v>5.7599999999999998E-2</v>
      </c>
      <c r="M35" s="80">
        <v>3.3000000000000002E-2</v>
      </c>
      <c r="N35" s="82" t="s">
        <v>18</v>
      </c>
    </row>
    <row r="36" spans="1:14" x14ac:dyDescent="0.25">
      <c r="A36" s="112" t="s">
        <v>29</v>
      </c>
      <c r="B36" s="143">
        <v>0</v>
      </c>
      <c r="C36" s="59">
        <v>0</v>
      </c>
      <c r="D36" s="59">
        <v>0</v>
      </c>
      <c r="E36" s="70">
        <v>0</v>
      </c>
      <c r="F36" s="71">
        <v>0</v>
      </c>
      <c r="G36" s="72" t="s">
        <v>18</v>
      </c>
      <c r="H36" s="70">
        <v>0</v>
      </c>
      <c r="I36" s="69">
        <v>0</v>
      </c>
      <c r="J36" s="73">
        <v>0</v>
      </c>
      <c r="K36" s="72" t="s">
        <v>18</v>
      </c>
      <c r="L36" s="59">
        <v>0</v>
      </c>
      <c r="M36" s="61" t="s">
        <v>18</v>
      </c>
      <c r="N36" s="73">
        <v>0</v>
      </c>
    </row>
    <row r="37" spans="1:14" ht="15.75" thickBot="1" x14ac:dyDescent="0.3">
      <c r="A37" s="127" t="s">
        <v>59</v>
      </c>
      <c r="B37" s="147">
        <v>0</v>
      </c>
      <c r="C37" s="89">
        <v>0</v>
      </c>
      <c r="D37" s="89">
        <v>0</v>
      </c>
      <c r="E37" s="90">
        <v>0</v>
      </c>
      <c r="F37" s="91">
        <v>0</v>
      </c>
      <c r="G37" s="88">
        <v>0</v>
      </c>
      <c r="H37" s="90">
        <v>0</v>
      </c>
      <c r="I37" s="88">
        <v>0</v>
      </c>
      <c r="J37" s="92">
        <v>0</v>
      </c>
      <c r="K37" s="88">
        <v>0</v>
      </c>
      <c r="L37" s="89">
        <v>0</v>
      </c>
      <c r="M37" s="89">
        <v>0</v>
      </c>
      <c r="N37" s="92">
        <v>0</v>
      </c>
    </row>
    <row r="38" spans="1:14" x14ac:dyDescent="0.25">
      <c r="A38" s="130" t="s">
        <v>13</v>
      </c>
      <c r="B38" s="148">
        <v>1</v>
      </c>
      <c r="C38" s="132">
        <v>1</v>
      </c>
      <c r="D38" s="132">
        <v>1</v>
      </c>
      <c r="E38" s="133">
        <v>1</v>
      </c>
      <c r="F38" s="134">
        <v>1</v>
      </c>
      <c r="G38" s="131">
        <v>1</v>
      </c>
      <c r="H38" s="133">
        <v>1</v>
      </c>
      <c r="I38" s="131">
        <v>1</v>
      </c>
      <c r="J38" s="135">
        <v>1</v>
      </c>
      <c r="K38" s="131">
        <v>1</v>
      </c>
      <c r="L38" s="132">
        <v>1</v>
      </c>
      <c r="M38" s="132">
        <v>1</v>
      </c>
      <c r="N38" s="135">
        <v>1</v>
      </c>
    </row>
    <row r="39" spans="1:14" ht="45" customHeight="1" x14ac:dyDescent="0.25">
      <c r="A39" s="160" t="s">
        <v>54</v>
      </c>
      <c r="B39" s="160"/>
      <c r="C39" s="160"/>
      <c r="D39" s="160"/>
      <c r="E39" s="160"/>
      <c r="F39" s="160"/>
      <c r="G39" s="160"/>
      <c r="H39" s="160"/>
      <c r="I39" s="160"/>
      <c r="J39" s="160"/>
      <c r="K39" s="160"/>
      <c r="L39" s="160"/>
      <c r="M39" s="160"/>
      <c r="N39" s="160"/>
    </row>
    <row r="40" spans="1:14" hidden="1" x14ac:dyDescent="0.25"/>
    <row r="41" spans="1:14" hidden="1" x14ac:dyDescent="0.25"/>
    <row r="42" spans="1:14" hidden="1" x14ac:dyDescent="0.25"/>
    <row r="43" spans="1:14" hidden="1" x14ac:dyDescent="0.25"/>
    <row r="44" spans="1:14" hidden="1" x14ac:dyDescent="0.25"/>
    <row r="45" spans="1:14" hidden="1" x14ac:dyDescent="0.25"/>
    <row r="46" spans="1:14" hidden="1" x14ac:dyDescent="0.25"/>
    <row r="47" spans="1:14" hidden="1" x14ac:dyDescent="0.25"/>
    <row r="48" spans="1:14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</sheetData>
  <sheetProtection sheet="1" objects="1" scenarios="1" sort="0" autoFilter="0"/>
  <mergeCells count="15">
    <mergeCell ref="A21:N21"/>
    <mergeCell ref="A22:N22"/>
    <mergeCell ref="A1:N1"/>
    <mergeCell ref="A3:N3"/>
    <mergeCell ref="A2:N2"/>
    <mergeCell ref="B5:E5"/>
    <mergeCell ref="G5:H5"/>
    <mergeCell ref="I5:J5"/>
    <mergeCell ref="K5:N5"/>
    <mergeCell ref="A4:N4"/>
    <mergeCell ref="A39:N39"/>
    <mergeCell ref="B23:E23"/>
    <mergeCell ref="G23:H23"/>
    <mergeCell ref="I23:J23"/>
    <mergeCell ref="K23:N23"/>
  </mergeCells>
  <phoneticPr fontId="12" type="noConversion"/>
  <conditionalFormatting sqref="L36:L37">
    <cfRule type="expression" dxfId="55" priority="1" stopIfTrue="1">
      <formula>LEN(TRIM(L36))=0</formula>
    </cfRule>
  </conditionalFormatting>
  <conditionalFormatting sqref="K7:N20">
    <cfRule type="expression" dxfId="54" priority="19" stopIfTrue="1">
      <formula>LEN(TRIM(K7))=0</formula>
    </cfRule>
  </conditionalFormatting>
  <conditionalFormatting sqref="C25:C26">
    <cfRule type="expression" dxfId="53" priority="11" stopIfTrue="1">
      <formula>LEN(TRIM(C25))=0</formula>
    </cfRule>
  </conditionalFormatting>
  <conditionalFormatting sqref="C28">
    <cfRule type="expression" dxfId="52" priority="10" stopIfTrue="1">
      <formula>LEN(TRIM(C28))=0</formula>
    </cfRule>
  </conditionalFormatting>
  <conditionalFormatting sqref="B7:B20">
    <cfRule type="expression" dxfId="51" priority="25" stopIfTrue="1">
      <formula>LEN(TRIM(B7))=0</formula>
    </cfRule>
  </conditionalFormatting>
  <conditionalFormatting sqref="C7:C20">
    <cfRule type="expression" dxfId="50" priority="24" stopIfTrue="1">
      <formula>LEN(TRIM(C7))=0</formula>
    </cfRule>
  </conditionalFormatting>
  <conditionalFormatting sqref="D7:D20">
    <cfRule type="expression" dxfId="49" priority="23" stopIfTrue="1">
      <formula>LEN(TRIM(D7))=0</formula>
    </cfRule>
  </conditionalFormatting>
  <conditionalFormatting sqref="E7:E20">
    <cfRule type="expression" dxfId="48" priority="22" stopIfTrue="1">
      <formula>LEN(TRIM(E7))=0</formula>
    </cfRule>
  </conditionalFormatting>
  <conditionalFormatting sqref="F7:F20">
    <cfRule type="expression" dxfId="47" priority="21" stopIfTrue="1">
      <formula>LEN(TRIM(F7))=0</formula>
    </cfRule>
  </conditionalFormatting>
  <conditionalFormatting sqref="G7:J20">
    <cfRule type="expression" dxfId="46" priority="20" stopIfTrue="1">
      <formula>LEN(TRIM(G7))=0</formula>
    </cfRule>
  </conditionalFormatting>
  <conditionalFormatting sqref="K25:N35 K38:N38 K36:K37 M36:N37">
    <cfRule type="expression" dxfId="45" priority="12" stopIfTrue="1">
      <formula>LEN(TRIM(K25))=0</formula>
    </cfRule>
  </conditionalFormatting>
  <conditionalFormatting sqref="B25:B38">
    <cfRule type="expression" dxfId="44" priority="18" stopIfTrue="1">
      <formula>LEN(TRIM(B25))=0</formula>
    </cfRule>
  </conditionalFormatting>
  <conditionalFormatting sqref="C27 C29 C32 C38">
    <cfRule type="expression" dxfId="43" priority="17" stopIfTrue="1">
      <formula>LEN(TRIM(C27))=0</formula>
    </cfRule>
  </conditionalFormatting>
  <conditionalFormatting sqref="D27 D31:D32 D35 D38">
    <cfRule type="expression" dxfId="42" priority="16" stopIfTrue="1">
      <formula>LEN(TRIM(D27))=0</formula>
    </cfRule>
  </conditionalFormatting>
  <conditionalFormatting sqref="E25:E38">
    <cfRule type="expression" dxfId="41" priority="15" stopIfTrue="1">
      <formula>LEN(TRIM(E25))=0</formula>
    </cfRule>
  </conditionalFormatting>
  <conditionalFormatting sqref="F38">
    <cfRule type="expression" dxfId="40" priority="14" stopIfTrue="1">
      <formula>LEN(TRIM(F38))=0</formula>
    </cfRule>
  </conditionalFormatting>
  <conditionalFormatting sqref="G25:J38">
    <cfRule type="expression" dxfId="39" priority="13" stopIfTrue="1">
      <formula>LEN(TRIM(G25))=0</formula>
    </cfRule>
  </conditionalFormatting>
  <conditionalFormatting sqref="C30:C31">
    <cfRule type="expression" dxfId="38" priority="9" stopIfTrue="1">
      <formula>LEN(TRIM(C30))=0</formula>
    </cfRule>
  </conditionalFormatting>
  <conditionalFormatting sqref="C33:C37">
    <cfRule type="expression" dxfId="37" priority="8" stopIfTrue="1">
      <formula>LEN(TRIM(C33))=0</formula>
    </cfRule>
  </conditionalFormatting>
  <conditionalFormatting sqref="D25">
    <cfRule type="expression" dxfId="36" priority="7" stopIfTrue="1">
      <formula>LEN(TRIM(D25))=0</formula>
    </cfRule>
  </conditionalFormatting>
  <conditionalFormatting sqref="D26">
    <cfRule type="expression" dxfId="35" priority="6" stopIfTrue="1">
      <formula>LEN(TRIM(D26))=0</formula>
    </cfRule>
  </conditionalFormatting>
  <conditionalFormatting sqref="D28:D30">
    <cfRule type="expression" dxfId="34" priority="5" stopIfTrue="1">
      <formula>LEN(TRIM(D28))=0</formula>
    </cfRule>
  </conditionalFormatting>
  <conditionalFormatting sqref="D33:D34">
    <cfRule type="expression" dxfId="33" priority="4" stopIfTrue="1">
      <formula>LEN(TRIM(D33))=0</formula>
    </cfRule>
  </conditionalFormatting>
  <conditionalFormatting sqref="D36:D37">
    <cfRule type="expression" dxfId="32" priority="3" stopIfTrue="1">
      <formula>LEN(TRIM(D36))=0</formula>
    </cfRule>
  </conditionalFormatting>
  <conditionalFormatting sqref="F25:F37">
    <cfRule type="expression" dxfId="31" priority="2" stopIfTrue="1">
      <formula>LEN(TRIM(F25))=0</formula>
    </cfRule>
  </conditionalFormatting>
  <dataValidations count="9">
    <dataValidation allowBlank="1" showInputMessage="1" showErrorMessage="1" prompt="Applies to columns B through E." sqref="B5:E5 B23:E23" xr:uid="{F2DA5AC2-48F8-481C-9FDE-14EEE1BEE753}"/>
    <dataValidation allowBlank="1" showInputMessage="1" showErrorMessage="1" prompt="Unilateral removals to an interim alternative educational setting by school personnel" sqref="B6:E6 B24:E24" xr:uid="{26A7E933-D73C-4D41-9539-8C72CC60EFDF}"/>
    <dataValidation allowBlank="1" showInputMessage="1" showErrorMessage="1" prompt="Removals to an Alternative Educational Setting Based on a Hearing Officer Determination Regarding Likely Injury" sqref="F6 F24" xr:uid="{477BE80F-078E-487E-AAF2-20D4FEFF1B3B}"/>
    <dataValidation allowBlank="1" showInputMessage="1" showErrorMessage="1" prompt="Numberof Children with Out of School Suspensions/Expulsions Totaling" sqref="G6:H6 G24:H24" xr:uid="{6FC12CE5-A07C-4E18-9100-076EFC64E238}"/>
    <dataValidation allowBlank="1" showInputMessage="1" showErrorMessage="1" prompt="Number of Children with In -school Suspensions Totaling " sqref="I6:J6 I24:J24" xr:uid="{2DEB3108-9EB1-44B0-97FE-C2103564A081}"/>
    <dataValidation allowBlank="1" showInputMessage="1" showErrorMessage="1" prompt="Number of Children with Disciplinary Removals Totaling" sqref="K6:N6 K24:N24" xr:uid="{B23C9E9B-9C96-49A0-A7B2-7F62532AC8AF}"/>
    <dataValidation allowBlank="1" showInputMessage="1" showErrorMessage="1" prompt="Applies to columns G and H." sqref="G5:H5 G23:H23" xr:uid="{916A1C04-1D8A-42E1-AB82-FD66AF7C3B86}"/>
    <dataValidation allowBlank="1" showInputMessage="1" showErrorMessage="1" prompt="Applies to columns I and J." sqref="I5:J5 I23:J23" xr:uid="{F446633D-4060-4D9B-9AA7-D23F4AAFB123}"/>
    <dataValidation allowBlank="1" showInputMessage="1" showErrorMessage="1" prompt="Applies to columns K through N." sqref="K5:N5 K23:N23" xr:uid="{1706EF96-6727-408A-9B59-3E51E4094A8B}"/>
  </dataValidations>
  <pageMargins left="0.45" right="0.45" top="0.5" bottom="0.5" header="0.3" footer="0.3"/>
  <pageSetup orientation="landscape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43A6F-A4DB-443C-898F-8F441EEB6E8B}">
  <dimension ref="A1:N21"/>
  <sheetViews>
    <sheetView topLeftCell="A6" workbookViewId="0">
      <selection sqref="A1:N21"/>
    </sheetView>
  </sheetViews>
  <sheetFormatPr defaultRowHeight="15" x14ac:dyDescent="0.25"/>
  <cols>
    <col min="1" max="1" width="25.5703125" customWidth="1"/>
    <col min="3" max="3" width="8.7109375" style="1"/>
    <col min="6" max="6" width="16.140625" customWidth="1"/>
  </cols>
  <sheetData>
    <row r="1" spans="1:14" ht="21.75" thickBot="1" x14ac:dyDescent="0.4">
      <c r="A1" s="178" t="s">
        <v>32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80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5.75" thickBo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31.44999999999999" customHeight="1" thickBot="1" x14ac:dyDescent="0.3">
      <c r="A4" s="3"/>
      <c r="B4" s="181" t="s">
        <v>0</v>
      </c>
      <c r="C4" s="182"/>
      <c r="D4" s="182"/>
      <c r="E4" s="183"/>
      <c r="F4" s="4" t="s">
        <v>1</v>
      </c>
      <c r="G4" s="184" t="s">
        <v>2</v>
      </c>
      <c r="H4" s="185"/>
      <c r="I4" s="184" t="s">
        <v>3</v>
      </c>
      <c r="J4" s="185"/>
      <c r="K4" s="186" t="s">
        <v>4</v>
      </c>
      <c r="L4" s="187"/>
      <c r="M4" s="187"/>
      <c r="N4" s="188"/>
    </row>
    <row r="5" spans="1:14" ht="49.5" thickBot="1" x14ac:dyDescent="0.3">
      <c r="A5" s="15" t="s">
        <v>5</v>
      </c>
      <c r="B5" s="16" t="s">
        <v>6</v>
      </c>
      <c r="C5" s="16" t="s">
        <v>7</v>
      </c>
      <c r="D5" s="17" t="s">
        <v>8</v>
      </c>
      <c r="E5" s="18" t="s">
        <v>9</v>
      </c>
      <c r="F5" s="19" t="s">
        <v>10</v>
      </c>
      <c r="G5" s="57" t="s">
        <v>11</v>
      </c>
      <c r="H5" s="19" t="s">
        <v>12</v>
      </c>
      <c r="I5" s="6" t="s">
        <v>11</v>
      </c>
      <c r="J5" s="20" t="s">
        <v>12</v>
      </c>
      <c r="K5" s="21" t="s">
        <v>13</v>
      </c>
      <c r="L5" s="21" t="s">
        <v>14</v>
      </c>
      <c r="M5" s="21" t="s">
        <v>15</v>
      </c>
      <c r="N5" s="21" t="s">
        <v>16</v>
      </c>
    </row>
    <row r="6" spans="1:14" x14ac:dyDescent="0.25">
      <c r="A6" s="22" t="s">
        <v>17</v>
      </c>
      <c r="B6" s="59">
        <v>0</v>
      </c>
      <c r="C6" s="59">
        <v>0</v>
      </c>
      <c r="D6" s="59">
        <v>0</v>
      </c>
      <c r="E6" s="59">
        <v>0</v>
      </c>
      <c r="F6" s="59">
        <v>0</v>
      </c>
      <c r="G6" s="60">
        <v>2.0299999999999999E-2</v>
      </c>
      <c r="H6" s="59">
        <v>0</v>
      </c>
      <c r="I6" s="61" t="s">
        <v>18</v>
      </c>
      <c r="J6" s="59">
        <v>0</v>
      </c>
      <c r="K6" s="60">
        <v>1.95E-2</v>
      </c>
      <c r="L6" s="60">
        <v>1.8700000000000001E-2</v>
      </c>
      <c r="M6" s="60">
        <v>1.78E-2</v>
      </c>
      <c r="N6" s="61" t="s">
        <v>18</v>
      </c>
    </row>
    <row r="7" spans="1:14" x14ac:dyDescent="0.25">
      <c r="A7" s="27" t="s">
        <v>19</v>
      </c>
      <c r="B7" s="59">
        <v>0</v>
      </c>
      <c r="C7" s="59">
        <v>0</v>
      </c>
      <c r="D7" s="59">
        <v>0</v>
      </c>
      <c r="E7" s="59">
        <v>0</v>
      </c>
      <c r="F7" s="59">
        <v>0</v>
      </c>
      <c r="G7" s="61" t="s">
        <v>18</v>
      </c>
      <c r="H7" s="59">
        <v>0</v>
      </c>
      <c r="I7" s="61" t="s">
        <v>18</v>
      </c>
      <c r="J7" s="59">
        <v>0</v>
      </c>
      <c r="K7" s="61" t="s">
        <v>18</v>
      </c>
      <c r="L7" s="61" t="s">
        <v>18</v>
      </c>
      <c r="M7" s="61" t="s">
        <v>18</v>
      </c>
      <c r="N7" s="59">
        <v>0</v>
      </c>
    </row>
    <row r="8" spans="1:14" x14ac:dyDescent="0.25">
      <c r="A8" s="27" t="s">
        <v>20</v>
      </c>
      <c r="B8" s="61" t="s">
        <v>18</v>
      </c>
      <c r="C8" s="61" t="s">
        <v>18</v>
      </c>
      <c r="D8" s="61" t="s">
        <v>18</v>
      </c>
      <c r="E8" s="59">
        <v>0</v>
      </c>
      <c r="F8" s="59">
        <v>0</v>
      </c>
      <c r="G8" s="60">
        <v>5.9400000000000001E-2</v>
      </c>
      <c r="H8" s="61" t="s">
        <v>18</v>
      </c>
      <c r="I8" s="60">
        <v>8.4599999999999995E-2</v>
      </c>
      <c r="J8" s="59">
        <v>0</v>
      </c>
      <c r="K8" s="60">
        <v>6.2700000000000006E-2</v>
      </c>
      <c r="L8" s="60">
        <v>7.3200000000000001E-2</v>
      </c>
      <c r="M8" s="60">
        <v>6.4299999999999996E-2</v>
      </c>
      <c r="N8" s="61" t="s">
        <v>18</v>
      </c>
    </row>
    <row r="9" spans="1:14" x14ac:dyDescent="0.25">
      <c r="A9" s="27" t="s">
        <v>21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  <c r="H9" s="59">
        <v>0</v>
      </c>
      <c r="I9" s="59">
        <v>0</v>
      </c>
      <c r="J9" s="59">
        <v>0</v>
      </c>
      <c r="K9" s="59">
        <v>0</v>
      </c>
      <c r="L9" s="59">
        <v>0</v>
      </c>
      <c r="M9" s="59">
        <v>0</v>
      </c>
      <c r="N9" s="59">
        <v>0</v>
      </c>
    </row>
    <row r="10" spans="1:14" x14ac:dyDescent="0.25">
      <c r="A10" s="27" t="s">
        <v>22</v>
      </c>
      <c r="B10" s="61" t="s">
        <v>18</v>
      </c>
      <c r="C10" s="61" t="s">
        <v>18</v>
      </c>
      <c r="D10" s="59">
        <v>0</v>
      </c>
      <c r="E10" s="59">
        <v>0</v>
      </c>
      <c r="F10" s="59">
        <v>0</v>
      </c>
      <c r="G10" s="60">
        <v>0.15290000000000001</v>
      </c>
      <c r="H10" s="61" t="s">
        <v>18</v>
      </c>
      <c r="I10" s="60">
        <v>0.1024</v>
      </c>
      <c r="J10" s="61" t="s">
        <v>18</v>
      </c>
      <c r="K10" s="60">
        <v>0.1512</v>
      </c>
      <c r="L10" s="60">
        <v>0.12620000000000001</v>
      </c>
      <c r="M10" s="60">
        <v>0.1404</v>
      </c>
      <c r="N10" s="61" t="s">
        <v>18</v>
      </c>
    </row>
    <row r="11" spans="1:14" x14ac:dyDescent="0.25">
      <c r="A11" s="27" t="s">
        <v>23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  <c r="H11" s="59">
        <v>0</v>
      </c>
      <c r="I11" s="59">
        <v>0</v>
      </c>
      <c r="J11" s="59">
        <v>0</v>
      </c>
      <c r="K11" s="59">
        <v>0</v>
      </c>
      <c r="L11" s="59">
        <v>0</v>
      </c>
      <c r="M11" s="59">
        <v>0</v>
      </c>
      <c r="N11" s="59">
        <v>0</v>
      </c>
    </row>
    <row r="12" spans="1:14" x14ac:dyDescent="0.25">
      <c r="A12" s="27" t="s">
        <v>24</v>
      </c>
      <c r="B12" s="61" t="s">
        <v>18</v>
      </c>
      <c r="C12" s="59">
        <v>0</v>
      </c>
      <c r="D12" s="61" t="s">
        <v>18</v>
      </c>
      <c r="E12" s="59">
        <v>0</v>
      </c>
      <c r="F12" s="59">
        <v>0</v>
      </c>
      <c r="G12" s="60">
        <v>0.38840000000000002</v>
      </c>
      <c r="H12" s="60">
        <v>0.55879999999999996</v>
      </c>
      <c r="I12" s="60">
        <v>0.36909999999999998</v>
      </c>
      <c r="J12" s="59">
        <v>0</v>
      </c>
      <c r="K12" s="60">
        <v>0.39090000000000003</v>
      </c>
      <c r="L12" s="60">
        <v>0.38009999999999999</v>
      </c>
      <c r="M12" s="60">
        <v>0.38750000000000001</v>
      </c>
      <c r="N12" s="60">
        <v>0.4894</v>
      </c>
    </row>
    <row r="13" spans="1:14" x14ac:dyDescent="0.25">
      <c r="A13" s="27" t="s">
        <v>25</v>
      </c>
      <c r="B13" s="61" t="s">
        <v>18</v>
      </c>
      <c r="C13" s="61" t="s">
        <v>18</v>
      </c>
      <c r="D13" s="61" t="s">
        <v>18</v>
      </c>
      <c r="E13" s="59">
        <v>0</v>
      </c>
      <c r="F13" s="59">
        <v>0</v>
      </c>
      <c r="G13" s="60">
        <v>0.2384</v>
      </c>
      <c r="H13" s="61" t="s">
        <v>18</v>
      </c>
      <c r="I13" s="60">
        <v>0.32850000000000001</v>
      </c>
      <c r="J13" s="61" t="s">
        <v>18</v>
      </c>
      <c r="K13" s="60">
        <v>0.24049999999999999</v>
      </c>
      <c r="L13" s="60">
        <v>0.26950000000000002</v>
      </c>
      <c r="M13" s="60">
        <v>0.26400000000000001</v>
      </c>
      <c r="N13" s="61" t="s">
        <v>18</v>
      </c>
    </row>
    <row r="14" spans="1:14" x14ac:dyDescent="0.25">
      <c r="A14" s="27" t="s">
        <v>26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  <c r="H14" s="59">
        <v>0</v>
      </c>
      <c r="I14" s="59">
        <v>0</v>
      </c>
      <c r="J14" s="59">
        <v>0</v>
      </c>
      <c r="K14" s="59">
        <v>0</v>
      </c>
      <c r="L14" s="59">
        <v>0</v>
      </c>
      <c r="M14" s="59">
        <v>0</v>
      </c>
      <c r="N14" s="59">
        <v>0</v>
      </c>
    </row>
    <row r="15" spans="1:14" x14ac:dyDescent="0.25">
      <c r="A15" s="27" t="s">
        <v>27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60">
        <v>9.35E-2</v>
      </c>
      <c r="H15" s="61" t="s">
        <v>18</v>
      </c>
      <c r="I15" s="60">
        <v>6.5000000000000002E-2</v>
      </c>
      <c r="J15" s="59">
        <v>0</v>
      </c>
      <c r="K15" s="60">
        <v>9.1999999999999998E-2</v>
      </c>
      <c r="L15" s="60">
        <v>7.3200000000000001E-2</v>
      </c>
      <c r="M15" s="60">
        <v>8.8800000000000004E-2</v>
      </c>
      <c r="N15" s="61" t="s">
        <v>18</v>
      </c>
    </row>
    <row r="16" spans="1:14" x14ac:dyDescent="0.25">
      <c r="A16" s="27" t="s">
        <v>28</v>
      </c>
      <c r="B16" s="61" t="s">
        <v>18</v>
      </c>
      <c r="C16" s="59">
        <v>0</v>
      </c>
      <c r="D16" s="61" t="s">
        <v>18</v>
      </c>
      <c r="E16" s="59">
        <v>0</v>
      </c>
      <c r="F16" s="59">
        <v>0</v>
      </c>
      <c r="G16" s="60">
        <v>4.3499999999999997E-2</v>
      </c>
      <c r="H16" s="61" t="s">
        <v>18</v>
      </c>
      <c r="I16" s="60">
        <v>3.2500000000000001E-2</v>
      </c>
      <c r="J16" s="59">
        <v>0</v>
      </c>
      <c r="K16" s="60">
        <v>4.0500000000000001E-2</v>
      </c>
      <c r="L16" s="60">
        <v>5.7599999999999998E-2</v>
      </c>
      <c r="M16" s="60">
        <v>3.3000000000000002E-2</v>
      </c>
      <c r="N16" s="61" t="s">
        <v>18</v>
      </c>
    </row>
    <row r="17" spans="1:14" x14ac:dyDescent="0.25">
      <c r="A17" s="27" t="s">
        <v>29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61" t="s">
        <v>18</v>
      </c>
      <c r="H17" s="59">
        <v>0</v>
      </c>
      <c r="I17" s="59">
        <v>0</v>
      </c>
      <c r="J17" s="59">
        <v>0</v>
      </c>
      <c r="K17" s="61" t="s">
        <v>18</v>
      </c>
      <c r="L17" s="59">
        <v>0</v>
      </c>
      <c r="M17" s="61" t="s">
        <v>18</v>
      </c>
      <c r="N17" s="59">
        <v>0</v>
      </c>
    </row>
    <row r="18" spans="1:14" ht="15.75" thickBot="1" x14ac:dyDescent="0.3">
      <c r="A18" s="29" t="s">
        <v>30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  <c r="H18" s="59">
        <v>0</v>
      </c>
      <c r="I18" s="59">
        <v>0</v>
      </c>
      <c r="J18" s="59">
        <v>0</v>
      </c>
      <c r="K18" s="59">
        <v>0</v>
      </c>
      <c r="L18" s="59">
        <v>0</v>
      </c>
      <c r="M18" s="59">
        <v>0</v>
      </c>
      <c r="N18" s="59">
        <v>0</v>
      </c>
    </row>
    <row r="19" spans="1:14" ht="15.75" thickBot="1" x14ac:dyDescent="0.3">
      <c r="A19" s="58" t="s">
        <v>13</v>
      </c>
      <c r="B19" s="59">
        <v>1</v>
      </c>
      <c r="C19" s="59">
        <v>1</v>
      </c>
      <c r="D19" s="59">
        <v>1</v>
      </c>
      <c r="E19" s="59">
        <v>1</v>
      </c>
      <c r="F19" s="59">
        <v>1</v>
      </c>
      <c r="G19" s="59">
        <v>1</v>
      </c>
      <c r="H19" s="59">
        <v>1</v>
      </c>
      <c r="I19" s="59">
        <v>1</v>
      </c>
      <c r="J19" s="59">
        <v>1</v>
      </c>
      <c r="K19" s="59">
        <v>1</v>
      </c>
      <c r="L19" s="59">
        <v>1</v>
      </c>
      <c r="M19" s="59">
        <v>1</v>
      </c>
      <c r="N19" s="59">
        <v>1</v>
      </c>
    </row>
    <row r="21" spans="1:14" x14ac:dyDescent="0.25">
      <c r="A21" s="176" t="s">
        <v>31</v>
      </c>
      <c r="B21" s="177"/>
      <c r="C21" s="177"/>
      <c r="D21" s="177"/>
      <c r="E21" s="177"/>
      <c r="F21" s="177"/>
      <c r="G21" s="177"/>
      <c r="H21" s="177"/>
      <c r="I21" s="177"/>
      <c r="J21" s="177"/>
      <c r="K21" s="177"/>
      <c r="L21" s="177"/>
      <c r="M21" s="177"/>
      <c r="N21" s="177"/>
    </row>
  </sheetData>
  <mergeCells count="6">
    <mergeCell ref="A21:N21"/>
    <mergeCell ref="A1:N1"/>
    <mergeCell ref="B4:E4"/>
    <mergeCell ref="G4:H4"/>
    <mergeCell ref="I4:J4"/>
    <mergeCell ref="K4:N4"/>
  </mergeCells>
  <conditionalFormatting sqref="L17:L18">
    <cfRule type="expression" dxfId="24" priority="1" stopIfTrue="1">
      <formula>LEN(TRIM(L17))=0</formula>
    </cfRule>
  </conditionalFormatting>
  <conditionalFormatting sqref="K6:N16 K19:N19 K17:K18 M17:N18">
    <cfRule type="expression" dxfId="23" priority="12" stopIfTrue="1">
      <formula>LEN(TRIM(K6))=0</formula>
    </cfRule>
  </conditionalFormatting>
  <conditionalFormatting sqref="B6:B19">
    <cfRule type="expression" dxfId="22" priority="18" stopIfTrue="1">
      <formula>LEN(TRIM(B6))=0</formula>
    </cfRule>
  </conditionalFormatting>
  <conditionalFormatting sqref="C8 C10 C13 C19">
    <cfRule type="expression" dxfId="21" priority="17" stopIfTrue="1">
      <formula>LEN(TRIM(C8))=0</formula>
    </cfRule>
  </conditionalFormatting>
  <conditionalFormatting sqref="D8 D12:D13 D16 D19">
    <cfRule type="expression" dxfId="20" priority="16" stopIfTrue="1">
      <formula>LEN(TRIM(D8))=0</formula>
    </cfRule>
  </conditionalFormatting>
  <conditionalFormatting sqref="E6:E19">
    <cfRule type="expression" dxfId="19" priority="15" stopIfTrue="1">
      <formula>LEN(TRIM(E6))=0</formula>
    </cfRule>
  </conditionalFormatting>
  <conditionalFormatting sqref="F19">
    <cfRule type="expression" dxfId="18" priority="14" stopIfTrue="1">
      <formula>LEN(TRIM(F19))=0</formula>
    </cfRule>
  </conditionalFormatting>
  <conditionalFormatting sqref="G6:J19">
    <cfRule type="expression" dxfId="17" priority="13" stopIfTrue="1">
      <formula>LEN(TRIM(G6))=0</formula>
    </cfRule>
  </conditionalFormatting>
  <conditionalFormatting sqref="C6:C7">
    <cfRule type="expression" dxfId="16" priority="11" stopIfTrue="1">
      <formula>LEN(TRIM(C6))=0</formula>
    </cfRule>
  </conditionalFormatting>
  <conditionalFormatting sqref="C9">
    <cfRule type="expression" dxfId="15" priority="10" stopIfTrue="1">
      <formula>LEN(TRIM(C9))=0</formula>
    </cfRule>
  </conditionalFormatting>
  <conditionalFormatting sqref="C11:C12">
    <cfRule type="expression" dxfId="14" priority="9" stopIfTrue="1">
      <formula>LEN(TRIM(C11))=0</formula>
    </cfRule>
  </conditionalFormatting>
  <conditionalFormatting sqref="C14:C18">
    <cfRule type="expression" dxfId="13" priority="8" stopIfTrue="1">
      <formula>LEN(TRIM(C14))=0</formula>
    </cfRule>
  </conditionalFormatting>
  <conditionalFormatting sqref="D6">
    <cfRule type="expression" dxfId="12" priority="7" stopIfTrue="1">
      <formula>LEN(TRIM(D6))=0</formula>
    </cfRule>
  </conditionalFormatting>
  <conditionalFormatting sqref="D7">
    <cfRule type="expression" dxfId="11" priority="6" stopIfTrue="1">
      <formula>LEN(TRIM(D7))=0</formula>
    </cfRule>
  </conditionalFormatting>
  <conditionalFormatting sqref="D9:D11">
    <cfRule type="expression" dxfId="10" priority="5" stopIfTrue="1">
      <formula>LEN(TRIM(D9))=0</formula>
    </cfRule>
  </conditionalFormatting>
  <conditionalFormatting sqref="D14:D15">
    <cfRule type="expression" dxfId="9" priority="4" stopIfTrue="1">
      <formula>LEN(TRIM(D14))=0</formula>
    </cfRule>
  </conditionalFormatting>
  <conditionalFormatting sqref="D17:D18">
    <cfRule type="expression" dxfId="8" priority="3" stopIfTrue="1">
      <formula>LEN(TRIM(D17))=0</formula>
    </cfRule>
  </conditionalFormatting>
  <conditionalFormatting sqref="F6:F18">
    <cfRule type="expression" dxfId="7" priority="2" stopIfTrue="1">
      <formula>LEN(TRIM(F6))=0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CC2AF-9301-4F9F-B1F0-A63873FB8567}">
  <dimension ref="A1:AA15"/>
  <sheetViews>
    <sheetView topLeftCell="J1" workbookViewId="0">
      <selection activeCell="AA2" sqref="AA2"/>
    </sheetView>
  </sheetViews>
  <sheetFormatPr defaultRowHeight="15" x14ac:dyDescent="0.25"/>
  <cols>
    <col min="1" max="1" width="8.7109375" customWidth="1"/>
    <col min="3" max="3" width="8.7109375" style="38"/>
    <col min="5" max="5" width="8.7109375" style="38"/>
    <col min="7" max="7" width="8.7109375" style="38"/>
    <col min="13" max="13" width="8.7109375" style="38"/>
    <col min="15" max="15" width="8.7109375" style="38"/>
    <col min="17" max="17" width="8.7109375" style="38"/>
    <col min="19" max="19" width="8.7109375" style="38"/>
    <col min="21" max="21" width="8.7109375" style="38"/>
    <col min="23" max="23" width="8.7109375" style="38"/>
    <col min="25" max="25" width="8.7109375" style="38"/>
    <col min="27" max="27" width="12.28515625" customWidth="1"/>
  </cols>
  <sheetData>
    <row r="1" spans="1:27" ht="75.75" thickBot="1" x14ac:dyDescent="0.3">
      <c r="A1" s="15" t="s">
        <v>5</v>
      </c>
      <c r="B1" s="16" t="s">
        <v>6</v>
      </c>
      <c r="C1" s="36" t="s">
        <v>42</v>
      </c>
      <c r="D1" s="35" t="s">
        <v>7</v>
      </c>
      <c r="E1" s="39" t="s">
        <v>43</v>
      </c>
      <c r="F1" s="5" t="s">
        <v>8</v>
      </c>
      <c r="G1" s="41" t="s">
        <v>44</v>
      </c>
      <c r="H1" s="18" t="s">
        <v>9</v>
      </c>
      <c r="I1" s="34" t="s">
        <v>45</v>
      </c>
      <c r="J1" s="5" t="s">
        <v>10</v>
      </c>
      <c r="K1" s="5" t="s">
        <v>46</v>
      </c>
      <c r="L1" s="6" t="s">
        <v>11</v>
      </c>
      <c r="M1" s="42" t="s">
        <v>40</v>
      </c>
      <c r="N1" s="19" t="s">
        <v>12</v>
      </c>
      <c r="O1" s="39" t="s">
        <v>41</v>
      </c>
      <c r="P1" s="6" t="s">
        <v>11</v>
      </c>
      <c r="Q1" s="42" t="s">
        <v>39</v>
      </c>
      <c r="R1" s="20" t="s">
        <v>12</v>
      </c>
      <c r="S1" s="44" t="s">
        <v>38</v>
      </c>
      <c r="T1" s="21" t="s">
        <v>13</v>
      </c>
      <c r="U1" s="45" t="s">
        <v>37</v>
      </c>
      <c r="V1" s="21" t="s">
        <v>14</v>
      </c>
      <c r="W1" s="45" t="s">
        <v>36</v>
      </c>
      <c r="X1" s="21" t="s">
        <v>15</v>
      </c>
      <c r="Y1" s="42" t="s">
        <v>35</v>
      </c>
      <c r="Z1" s="21" t="s">
        <v>16</v>
      </c>
      <c r="AA1" s="21" t="s">
        <v>34</v>
      </c>
    </row>
    <row r="2" spans="1:27" ht="15.75" thickBot="1" x14ac:dyDescent="0.3">
      <c r="A2" s="22" t="s">
        <v>17</v>
      </c>
      <c r="B2" s="23">
        <v>0</v>
      </c>
      <c r="C2" s="37">
        <f>ROUND(B2*100/11,2)</f>
        <v>0</v>
      </c>
      <c r="D2" s="24">
        <v>0</v>
      </c>
      <c r="E2" s="40">
        <f xml:space="preserve"> D2*100/6</f>
        <v>0</v>
      </c>
      <c r="F2" s="24">
        <v>0</v>
      </c>
      <c r="G2" s="40">
        <f>ROUND(F2*100/5,2)</f>
        <v>0</v>
      </c>
      <c r="H2" s="24">
        <v>0</v>
      </c>
      <c r="I2" s="24">
        <v>0</v>
      </c>
      <c r="J2" s="24">
        <v>0</v>
      </c>
      <c r="K2" s="24">
        <v>0</v>
      </c>
      <c r="L2" s="24">
        <v>28</v>
      </c>
      <c r="M2" s="40">
        <f>ROUND(L2*100/1380,2)</f>
        <v>2.0299999999999998</v>
      </c>
      <c r="N2" s="24">
        <v>0</v>
      </c>
      <c r="O2" s="40">
        <f>ROUND(N2*100/34,2)</f>
        <v>0</v>
      </c>
      <c r="P2" s="24">
        <v>10</v>
      </c>
      <c r="Q2" s="43">
        <f>ROUND(P2*100/615,2)</f>
        <v>1.63</v>
      </c>
      <c r="R2" s="25">
        <v>0</v>
      </c>
      <c r="S2" s="43">
        <f>ROUND(R2*100/2,2)</f>
        <v>0</v>
      </c>
      <c r="T2" s="24">
        <v>50</v>
      </c>
      <c r="U2" s="40">
        <f>ROUND(T2*100/2566,2)</f>
        <v>1.95</v>
      </c>
      <c r="V2" s="24">
        <v>12</v>
      </c>
      <c r="W2" s="40">
        <f>ROUND(V2*100/642,2)</f>
        <v>1.87</v>
      </c>
      <c r="X2" s="24">
        <v>21</v>
      </c>
      <c r="Y2" s="43">
        <f>ROUND(X2*100/1182,2)</f>
        <v>1.78</v>
      </c>
      <c r="Z2" s="26">
        <v>1</v>
      </c>
      <c r="AA2">
        <f>ROUND(Z2*100/47,2)</f>
        <v>2.13</v>
      </c>
    </row>
    <row r="3" spans="1:27" ht="15.75" thickBot="1" x14ac:dyDescent="0.3">
      <c r="A3" s="27" t="s">
        <v>19</v>
      </c>
      <c r="B3" s="7">
        <v>0</v>
      </c>
      <c r="C3" s="37">
        <f>ROUND(B3*100/11,2)</f>
        <v>0</v>
      </c>
      <c r="D3" s="8">
        <v>0</v>
      </c>
      <c r="E3" s="40">
        <f t="shared" ref="E3:E15" si="0" xml:space="preserve"> D3*100/6</f>
        <v>0</v>
      </c>
      <c r="F3" s="8">
        <v>0</v>
      </c>
      <c r="G3" s="40">
        <f t="shared" ref="G3:G15" si="1">ROUND(F3*100/5,2)</f>
        <v>0</v>
      </c>
      <c r="H3" s="8">
        <v>0</v>
      </c>
      <c r="I3" s="24">
        <v>0</v>
      </c>
      <c r="J3" s="8">
        <v>0</v>
      </c>
      <c r="K3" s="8">
        <v>0</v>
      </c>
      <c r="L3" s="8">
        <v>4</v>
      </c>
      <c r="M3" s="40">
        <f t="shared" ref="M3:M15" si="2">ROUND(L3*100/1380,2)</f>
        <v>0.28999999999999998</v>
      </c>
      <c r="N3" s="8">
        <v>0</v>
      </c>
      <c r="O3" s="40">
        <f t="shared" ref="O3:O15" si="3">ROUND(N3*100/34,2)</f>
        <v>0</v>
      </c>
      <c r="P3" s="8">
        <v>1</v>
      </c>
      <c r="Q3" s="43">
        <f t="shared" ref="Q3:Q15" si="4">ROUND(P3*100/615,2)</f>
        <v>0.16</v>
      </c>
      <c r="R3" s="9">
        <v>0</v>
      </c>
      <c r="S3" s="43">
        <f t="shared" ref="S3:S15" si="5">ROUND(R3*100/2,2)</f>
        <v>0</v>
      </c>
      <c r="T3" s="8">
        <v>6</v>
      </c>
      <c r="U3" s="40">
        <f t="shared" ref="U3:U15" si="6">ROUND(T3*100/2566,2)</f>
        <v>0.23</v>
      </c>
      <c r="V3" s="8">
        <v>1</v>
      </c>
      <c r="W3" s="40">
        <f t="shared" ref="W3:W15" si="7">ROUND(V3*100/642,2)</f>
        <v>0.16</v>
      </c>
      <c r="X3" s="8">
        <v>4</v>
      </c>
      <c r="Y3" s="43">
        <f t="shared" ref="Y3:Y15" si="8">ROUND(X3*100/1182,2)</f>
        <v>0.34</v>
      </c>
      <c r="Z3" s="28">
        <v>0</v>
      </c>
      <c r="AA3">
        <f t="shared" ref="AA3:AA15" si="9">ROUND(Z3*100/47,2)</f>
        <v>0</v>
      </c>
    </row>
    <row r="4" spans="1:27" ht="15.75" thickBot="1" x14ac:dyDescent="0.3">
      <c r="A4" s="27" t="s">
        <v>20</v>
      </c>
      <c r="B4" s="7">
        <v>2</v>
      </c>
      <c r="C4" s="37">
        <f t="shared" ref="C4:C14" si="10">ROUND(B4*100/11,2)</f>
        <v>18.18</v>
      </c>
      <c r="D4" s="8">
        <v>1</v>
      </c>
      <c r="E4" s="40">
        <f t="shared" si="0"/>
        <v>16.666666666666668</v>
      </c>
      <c r="F4" s="8">
        <v>1</v>
      </c>
      <c r="G4" s="40">
        <f t="shared" si="1"/>
        <v>20</v>
      </c>
      <c r="H4" s="8">
        <v>0</v>
      </c>
      <c r="I4" s="24">
        <v>0</v>
      </c>
      <c r="J4" s="8">
        <v>0</v>
      </c>
      <c r="K4" s="8">
        <v>0</v>
      </c>
      <c r="L4" s="8">
        <v>82</v>
      </c>
      <c r="M4" s="40">
        <f t="shared" si="2"/>
        <v>5.94</v>
      </c>
      <c r="N4" s="8">
        <v>1</v>
      </c>
      <c r="O4" s="40">
        <f t="shared" si="3"/>
        <v>2.94</v>
      </c>
      <c r="P4" s="8">
        <v>52</v>
      </c>
      <c r="Q4" s="43">
        <f t="shared" si="4"/>
        <v>8.4600000000000009</v>
      </c>
      <c r="R4" s="9">
        <v>0</v>
      </c>
      <c r="S4" s="43">
        <f t="shared" si="5"/>
        <v>0</v>
      </c>
      <c r="T4" s="8">
        <v>161</v>
      </c>
      <c r="U4" s="40">
        <f t="shared" si="6"/>
        <v>6.27</v>
      </c>
      <c r="V4" s="8">
        <v>47</v>
      </c>
      <c r="W4" s="40">
        <f t="shared" si="7"/>
        <v>7.32</v>
      </c>
      <c r="X4" s="8">
        <v>76</v>
      </c>
      <c r="Y4" s="43">
        <f t="shared" si="8"/>
        <v>6.43</v>
      </c>
      <c r="Z4" s="28">
        <v>2</v>
      </c>
      <c r="AA4">
        <f t="shared" si="9"/>
        <v>4.26</v>
      </c>
    </row>
    <row r="5" spans="1:27" ht="15.75" thickBot="1" x14ac:dyDescent="0.3">
      <c r="A5" s="27" t="s">
        <v>21</v>
      </c>
      <c r="B5" s="7">
        <v>0</v>
      </c>
      <c r="C5" s="37">
        <f t="shared" si="10"/>
        <v>0</v>
      </c>
      <c r="D5" s="8">
        <v>0</v>
      </c>
      <c r="E5" s="40">
        <f t="shared" si="0"/>
        <v>0</v>
      </c>
      <c r="F5" s="8">
        <v>0</v>
      </c>
      <c r="G5" s="40">
        <f t="shared" si="1"/>
        <v>0</v>
      </c>
      <c r="H5" s="8">
        <v>0</v>
      </c>
      <c r="I5" s="24">
        <v>0</v>
      </c>
      <c r="J5" s="8">
        <v>0</v>
      </c>
      <c r="K5" s="8">
        <v>0</v>
      </c>
      <c r="L5" s="8">
        <v>0</v>
      </c>
      <c r="M5" s="40">
        <f t="shared" si="2"/>
        <v>0</v>
      </c>
      <c r="N5" s="8">
        <v>0</v>
      </c>
      <c r="O5" s="40">
        <f t="shared" si="3"/>
        <v>0</v>
      </c>
      <c r="P5" s="8">
        <v>0</v>
      </c>
      <c r="Q5" s="43">
        <f t="shared" si="4"/>
        <v>0</v>
      </c>
      <c r="R5" s="9">
        <v>0</v>
      </c>
      <c r="S5" s="43">
        <f t="shared" si="5"/>
        <v>0</v>
      </c>
      <c r="T5" s="8">
        <v>0</v>
      </c>
      <c r="U5" s="40">
        <f t="shared" si="6"/>
        <v>0</v>
      </c>
      <c r="V5" s="8">
        <v>0</v>
      </c>
      <c r="W5" s="40">
        <f t="shared" si="7"/>
        <v>0</v>
      </c>
      <c r="X5" s="8">
        <v>0</v>
      </c>
      <c r="Y5" s="43">
        <f t="shared" si="8"/>
        <v>0</v>
      </c>
      <c r="Z5" s="28">
        <v>0</v>
      </c>
      <c r="AA5">
        <f t="shared" si="9"/>
        <v>0</v>
      </c>
    </row>
    <row r="6" spans="1:27" ht="15.75" thickBot="1" x14ac:dyDescent="0.3">
      <c r="A6" s="27" t="s">
        <v>22</v>
      </c>
      <c r="B6" s="7">
        <v>3</v>
      </c>
      <c r="C6" s="37">
        <f t="shared" si="10"/>
        <v>27.27</v>
      </c>
      <c r="D6" s="8">
        <v>3</v>
      </c>
      <c r="E6" s="40">
        <f t="shared" si="0"/>
        <v>50</v>
      </c>
      <c r="F6" s="8">
        <v>0</v>
      </c>
      <c r="G6" s="40">
        <f t="shared" si="1"/>
        <v>0</v>
      </c>
      <c r="H6" s="8">
        <v>0</v>
      </c>
      <c r="I6" s="24">
        <v>0</v>
      </c>
      <c r="J6" s="8">
        <v>0</v>
      </c>
      <c r="K6" s="8">
        <v>0</v>
      </c>
      <c r="L6" s="8">
        <v>211</v>
      </c>
      <c r="M6" s="40">
        <f t="shared" si="2"/>
        <v>15.29</v>
      </c>
      <c r="N6" s="8">
        <v>4</v>
      </c>
      <c r="O6" s="40">
        <f t="shared" si="3"/>
        <v>11.76</v>
      </c>
      <c r="P6" s="8">
        <v>63</v>
      </c>
      <c r="Q6" s="43">
        <f t="shared" si="4"/>
        <v>10.24</v>
      </c>
      <c r="R6" s="9">
        <v>1</v>
      </c>
      <c r="S6" s="43">
        <f t="shared" si="5"/>
        <v>50</v>
      </c>
      <c r="T6" s="8">
        <v>388</v>
      </c>
      <c r="U6" s="40">
        <f t="shared" si="6"/>
        <v>15.12</v>
      </c>
      <c r="V6" s="8">
        <v>81</v>
      </c>
      <c r="W6" s="40">
        <f t="shared" si="7"/>
        <v>12.62</v>
      </c>
      <c r="X6" s="8">
        <v>166</v>
      </c>
      <c r="Y6" s="43">
        <f t="shared" si="8"/>
        <v>14.04</v>
      </c>
      <c r="Z6" s="28">
        <v>7</v>
      </c>
      <c r="AA6">
        <f t="shared" si="9"/>
        <v>14.89</v>
      </c>
    </row>
    <row r="7" spans="1:27" ht="15.75" thickBot="1" x14ac:dyDescent="0.3">
      <c r="A7" s="27" t="s">
        <v>23</v>
      </c>
      <c r="B7" s="7">
        <v>0</v>
      </c>
      <c r="C7" s="37">
        <f t="shared" si="10"/>
        <v>0</v>
      </c>
      <c r="D7" s="8">
        <v>0</v>
      </c>
      <c r="E7" s="40">
        <f t="shared" si="0"/>
        <v>0</v>
      </c>
      <c r="F7" s="8">
        <v>0</v>
      </c>
      <c r="G7" s="40">
        <f t="shared" si="1"/>
        <v>0</v>
      </c>
      <c r="H7" s="8">
        <v>0</v>
      </c>
      <c r="I7" s="24">
        <v>0</v>
      </c>
      <c r="J7" s="8">
        <v>0</v>
      </c>
      <c r="K7" s="8">
        <v>0</v>
      </c>
      <c r="L7" s="8">
        <v>0</v>
      </c>
      <c r="M7" s="40">
        <f t="shared" si="2"/>
        <v>0</v>
      </c>
      <c r="N7" s="8">
        <v>0</v>
      </c>
      <c r="O7" s="40">
        <f t="shared" si="3"/>
        <v>0</v>
      </c>
      <c r="P7" s="8">
        <v>0</v>
      </c>
      <c r="Q7" s="43">
        <f t="shared" si="4"/>
        <v>0</v>
      </c>
      <c r="R7" s="9">
        <v>0</v>
      </c>
      <c r="S7" s="43">
        <f t="shared" si="5"/>
        <v>0</v>
      </c>
      <c r="T7" s="8">
        <v>0</v>
      </c>
      <c r="U7" s="40">
        <f t="shared" si="6"/>
        <v>0</v>
      </c>
      <c r="V7" s="8">
        <v>0</v>
      </c>
      <c r="W7" s="40">
        <f t="shared" si="7"/>
        <v>0</v>
      </c>
      <c r="X7" s="8">
        <v>0</v>
      </c>
      <c r="Y7" s="43">
        <f t="shared" si="8"/>
        <v>0</v>
      </c>
      <c r="Z7" s="28">
        <v>0</v>
      </c>
      <c r="AA7">
        <f t="shared" si="9"/>
        <v>0</v>
      </c>
    </row>
    <row r="8" spans="1:27" ht="15.75" thickBot="1" x14ac:dyDescent="0.3">
      <c r="A8" s="27" t="s">
        <v>24</v>
      </c>
      <c r="B8" s="7">
        <v>2</v>
      </c>
      <c r="C8" s="37">
        <f t="shared" si="10"/>
        <v>18.18</v>
      </c>
      <c r="D8" s="8">
        <v>0</v>
      </c>
      <c r="E8" s="40">
        <f t="shared" si="0"/>
        <v>0</v>
      </c>
      <c r="F8" s="8">
        <v>2</v>
      </c>
      <c r="G8" s="40">
        <f t="shared" si="1"/>
        <v>40</v>
      </c>
      <c r="H8" s="8">
        <v>0</v>
      </c>
      <c r="I8" s="24">
        <v>0</v>
      </c>
      <c r="J8" s="8">
        <v>0</v>
      </c>
      <c r="K8" s="8">
        <v>0</v>
      </c>
      <c r="L8" s="8">
        <v>536</v>
      </c>
      <c r="M8" s="40">
        <f t="shared" si="2"/>
        <v>38.840000000000003</v>
      </c>
      <c r="N8" s="8">
        <v>19</v>
      </c>
      <c r="O8" s="40">
        <f t="shared" si="3"/>
        <v>55.88</v>
      </c>
      <c r="P8" s="8">
        <v>227</v>
      </c>
      <c r="Q8" s="43">
        <f t="shared" si="4"/>
        <v>36.909999999999997</v>
      </c>
      <c r="R8" s="9">
        <v>0</v>
      </c>
      <c r="S8" s="43">
        <f t="shared" si="5"/>
        <v>0</v>
      </c>
      <c r="T8" s="8">
        <v>1003</v>
      </c>
      <c r="U8" s="40">
        <f t="shared" si="6"/>
        <v>39.090000000000003</v>
      </c>
      <c r="V8" s="8">
        <v>244</v>
      </c>
      <c r="W8" s="40">
        <f t="shared" si="7"/>
        <v>38.01</v>
      </c>
      <c r="X8" s="8">
        <v>458</v>
      </c>
      <c r="Y8" s="43">
        <f t="shared" si="8"/>
        <v>38.75</v>
      </c>
      <c r="Z8" s="28">
        <v>23</v>
      </c>
      <c r="AA8">
        <f t="shared" si="9"/>
        <v>48.94</v>
      </c>
    </row>
    <row r="9" spans="1:27" ht="15.75" thickBot="1" x14ac:dyDescent="0.3">
      <c r="A9" s="27" t="s">
        <v>25</v>
      </c>
      <c r="B9" s="7">
        <v>3</v>
      </c>
      <c r="C9" s="37">
        <f t="shared" si="10"/>
        <v>27.27</v>
      </c>
      <c r="D9" s="8">
        <v>2</v>
      </c>
      <c r="E9" s="40">
        <f t="shared" si="0"/>
        <v>33.333333333333336</v>
      </c>
      <c r="F9" s="8">
        <v>1</v>
      </c>
      <c r="G9" s="40">
        <f t="shared" si="1"/>
        <v>20</v>
      </c>
      <c r="H9" s="8">
        <v>0</v>
      </c>
      <c r="I9" s="24">
        <v>0</v>
      </c>
      <c r="J9" s="8">
        <v>0</v>
      </c>
      <c r="K9" s="8">
        <v>0</v>
      </c>
      <c r="L9" s="8">
        <v>329</v>
      </c>
      <c r="M9" s="40">
        <f t="shared" si="2"/>
        <v>23.84</v>
      </c>
      <c r="N9" s="8">
        <v>7</v>
      </c>
      <c r="O9" s="40">
        <f t="shared" si="3"/>
        <v>20.59</v>
      </c>
      <c r="P9" s="8">
        <v>202</v>
      </c>
      <c r="Q9" s="43">
        <f t="shared" si="4"/>
        <v>32.85</v>
      </c>
      <c r="R9" s="9">
        <v>1</v>
      </c>
      <c r="S9" s="43">
        <f t="shared" si="5"/>
        <v>50</v>
      </c>
      <c r="T9" s="8">
        <v>617</v>
      </c>
      <c r="U9" s="40">
        <f t="shared" si="6"/>
        <v>24.05</v>
      </c>
      <c r="V9" s="8">
        <v>173</v>
      </c>
      <c r="W9" s="40">
        <f t="shared" si="7"/>
        <v>26.95</v>
      </c>
      <c r="X9" s="8">
        <v>312</v>
      </c>
      <c r="Y9" s="43">
        <f t="shared" si="8"/>
        <v>26.4</v>
      </c>
      <c r="Z9" s="28">
        <v>10</v>
      </c>
      <c r="AA9">
        <f t="shared" si="9"/>
        <v>21.28</v>
      </c>
    </row>
    <row r="10" spans="1:27" ht="15.75" thickBot="1" x14ac:dyDescent="0.3">
      <c r="A10" s="27" t="s">
        <v>26</v>
      </c>
      <c r="B10" s="7">
        <v>0</v>
      </c>
      <c r="C10" s="37">
        <f t="shared" si="10"/>
        <v>0</v>
      </c>
      <c r="D10" s="8">
        <v>0</v>
      </c>
      <c r="E10" s="40">
        <f t="shared" si="0"/>
        <v>0</v>
      </c>
      <c r="F10" s="8">
        <v>0</v>
      </c>
      <c r="G10" s="40">
        <f t="shared" si="1"/>
        <v>0</v>
      </c>
      <c r="H10" s="8">
        <v>0</v>
      </c>
      <c r="I10" s="24">
        <v>0</v>
      </c>
      <c r="J10" s="8">
        <v>0</v>
      </c>
      <c r="K10" s="8">
        <v>0</v>
      </c>
      <c r="L10" s="8">
        <v>0</v>
      </c>
      <c r="M10" s="40">
        <f t="shared" si="2"/>
        <v>0</v>
      </c>
      <c r="N10" s="8">
        <v>0</v>
      </c>
      <c r="O10" s="40">
        <f t="shared" si="3"/>
        <v>0</v>
      </c>
      <c r="P10" s="8">
        <v>0</v>
      </c>
      <c r="Q10" s="43">
        <f t="shared" si="4"/>
        <v>0</v>
      </c>
      <c r="R10" s="9">
        <v>0</v>
      </c>
      <c r="S10" s="43">
        <f t="shared" si="5"/>
        <v>0</v>
      </c>
      <c r="T10" s="8">
        <v>0</v>
      </c>
      <c r="U10" s="40">
        <f t="shared" si="6"/>
        <v>0</v>
      </c>
      <c r="V10" s="8">
        <v>0</v>
      </c>
      <c r="W10" s="40">
        <f t="shared" si="7"/>
        <v>0</v>
      </c>
      <c r="X10" s="8">
        <v>0</v>
      </c>
      <c r="Y10" s="43">
        <f t="shared" si="8"/>
        <v>0</v>
      </c>
      <c r="Z10" s="28">
        <v>0</v>
      </c>
      <c r="AA10">
        <f t="shared" si="9"/>
        <v>0</v>
      </c>
    </row>
    <row r="11" spans="1:27" ht="15.75" thickBot="1" x14ac:dyDescent="0.3">
      <c r="A11" s="27" t="s">
        <v>27</v>
      </c>
      <c r="B11" s="7">
        <v>0</v>
      </c>
      <c r="C11" s="37">
        <f t="shared" si="10"/>
        <v>0</v>
      </c>
      <c r="D11" s="8">
        <v>0</v>
      </c>
      <c r="E11" s="40">
        <f t="shared" si="0"/>
        <v>0</v>
      </c>
      <c r="F11" s="8">
        <v>0</v>
      </c>
      <c r="G11" s="40">
        <f t="shared" si="1"/>
        <v>0</v>
      </c>
      <c r="H11" s="8">
        <v>0</v>
      </c>
      <c r="I11" s="24">
        <v>0</v>
      </c>
      <c r="J11" s="8">
        <v>0</v>
      </c>
      <c r="K11" s="8">
        <v>0</v>
      </c>
      <c r="L11" s="8">
        <v>129</v>
      </c>
      <c r="M11" s="40">
        <f t="shared" si="2"/>
        <v>9.35</v>
      </c>
      <c r="N11" s="8">
        <v>1</v>
      </c>
      <c r="O11" s="40">
        <f t="shared" si="3"/>
        <v>2.94</v>
      </c>
      <c r="P11" s="8">
        <v>40</v>
      </c>
      <c r="Q11" s="43">
        <f t="shared" si="4"/>
        <v>6.5</v>
      </c>
      <c r="R11" s="9">
        <v>0</v>
      </c>
      <c r="S11" s="43">
        <f t="shared" si="5"/>
        <v>0</v>
      </c>
      <c r="T11" s="8">
        <v>236</v>
      </c>
      <c r="U11" s="40">
        <f t="shared" si="6"/>
        <v>9.1999999999999993</v>
      </c>
      <c r="V11" s="8">
        <v>47</v>
      </c>
      <c r="W11" s="40">
        <f t="shared" si="7"/>
        <v>7.32</v>
      </c>
      <c r="X11" s="8">
        <v>105</v>
      </c>
      <c r="Y11" s="43">
        <f t="shared" si="8"/>
        <v>8.8800000000000008</v>
      </c>
      <c r="Z11" s="28">
        <v>2</v>
      </c>
      <c r="AA11">
        <f t="shared" si="9"/>
        <v>4.26</v>
      </c>
    </row>
    <row r="12" spans="1:27" ht="15.75" thickBot="1" x14ac:dyDescent="0.3">
      <c r="A12" s="27" t="s">
        <v>28</v>
      </c>
      <c r="B12" s="7">
        <v>1</v>
      </c>
      <c r="C12" s="37">
        <f t="shared" si="10"/>
        <v>9.09</v>
      </c>
      <c r="D12" s="8">
        <v>0</v>
      </c>
      <c r="E12" s="40">
        <f t="shared" si="0"/>
        <v>0</v>
      </c>
      <c r="F12" s="8">
        <v>1</v>
      </c>
      <c r="G12" s="40">
        <f t="shared" si="1"/>
        <v>20</v>
      </c>
      <c r="H12" s="8">
        <v>0</v>
      </c>
      <c r="I12" s="24">
        <v>0</v>
      </c>
      <c r="J12" s="8">
        <v>0</v>
      </c>
      <c r="K12" s="8">
        <v>0</v>
      </c>
      <c r="L12" s="8">
        <v>60</v>
      </c>
      <c r="M12" s="40">
        <f t="shared" si="2"/>
        <v>4.3499999999999996</v>
      </c>
      <c r="N12" s="8">
        <v>2</v>
      </c>
      <c r="O12" s="40">
        <f t="shared" si="3"/>
        <v>5.88</v>
      </c>
      <c r="P12" s="8">
        <v>20</v>
      </c>
      <c r="Q12" s="43">
        <f t="shared" si="4"/>
        <v>3.25</v>
      </c>
      <c r="R12" s="9">
        <v>0</v>
      </c>
      <c r="S12" s="43">
        <f t="shared" si="5"/>
        <v>0</v>
      </c>
      <c r="T12" s="8">
        <v>104</v>
      </c>
      <c r="U12" s="40">
        <f t="shared" si="6"/>
        <v>4.05</v>
      </c>
      <c r="V12" s="8">
        <v>37</v>
      </c>
      <c r="W12" s="40">
        <f t="shared" si="7"/>
        <v>5.76</v>
      </c>
      <c r="X12" s="8">
        <v>39</v>
      </c>
      <c r="Y12" s="43">
        <f t="shared" si="8"/>
        <v>3.3</v>
      </c>
      <c r="Z12" s="28">
        <v>2</v>
      </c>
      <c r="AA12">
        <f t="shared" si="9"/>
        <v>4.26</v>
      </c>
    </row>
    <row r="13" spans="1:27" ht="15.75" thickBot="1" x14ac:dyDescent="0.3">
      <c r="A13" s="27" t="s">
        <v>29</v>
      </c>
      <c r="B13" s="7">
        <v>0</v>
      </c>
      <c r="C13" s="37">
        <f t="shared" si="10"/>
        <v>0</v>
      </c>
      <c r="D13" s="8">
        <v>0</v>
      </c>
      <c r="E13" s="40">
        <f t="shared" si="0"/>
        <v>0</v>
      </c>
      <c r="F13" s="8">
        <v>0</v>
      </c>
      <c r="G13" s="40">
        <f t="shared" si="1"/>
        <v>0</v>
      </c>
      <c r="H13" s="8">
        <v>0</v>
      </c>
      <c r="I13" s="24">
        <v>0</v>
      </c>
      <c r="J13" s="8">
        <v>0</v>
      </c>
      <c r="K13" s="8">
        <v>0</v>
      </c>
      <c r="L13" s="8">
        <v>1</v>
      </c>
      <c r="M13" s="40">
        <f t="shared" si="2"/>
        <v>7.0000000000000007E-2</v>
      </c>
      <c r="N13" s="8">
        <v>0</v>
      </c>
      <c r="O13" s="40">
        <f t="shared" si="3"/>
        <v>0</v>
      </c>
      <c r="P13" s="8">
        <v>0</v>
      </c>
      <c r="Q13" s="43">
        <f t="shared" si="4"/>
        <v>0</v>
      </c>
      <c r="R13" s="9">
        <v>0</v>
      </c>
      <c r="S13" s="43">
        <f t="shared" si="5"/>
        <v>0</v>
      </c>
      <c r="T13" s="8">
        <v>1</v>
      </c>
      <c r="U13" s="40">
        <f t="shared" si="6"/>
        <v>0.04</v>
      </c>
      <c r="V13" s="8">
        <v>0</v>
      </c>
      <c r="W13" s="40">
        <f t="shared" si="7"/>
        <v>0</v>
      </c>
      <c r="X13" s="8">
        <v>1</v>
      </c>
      <c r="Y13" s="43">
        <f t="shared" si="8"/>
        <v>0.08</v>
      </c>
      <c r="Z13" s="28">
        <v>0</v>
      </c>
      <c r="AA13">
        <f t="shared" si="9"/>
        <v>0</v>
      </c>
    </row>
    <row r="14" spans="1:27" ht="15.75" thickBot="1" x14ac:dyDescent="0.3">
      <c r="A14" s="29" t="s">
        <v>30</v>
      </c>
      <c r="B14" s="30">
        <v>0</v>
      </c>
      <c r="C14" s="37">
        <f t="shared" si="10"/>
        <v>0</v>
      </c>
      <c r="D14" s="31">
        <v>0</v>
      </c>
      <c r="E14" s="40">
        <f t="shared" si="0"/>
        <v>0</v>
      </c>
      <c r="F14" s="31">
        <v>0</v>
      </c>
      <c r="G14" s="40">
        <f t="shared" si="1"/>
        <v>0</v>
      </c>
      <c r="H14" s="31">
        <v>0</v>
      </c>
      <c r="I14" s="24">
        <v>0</v>
      </c>
      <c r="J14" s="31">
        <v>0</v>
      </c>
      <c r="K14" s="31">
        <v>0</v>
      </c>
      <c r="L14" s="31">
        <v>0</v>
      </c>
      <c r="M14" s="40">
        <f t="shared" si="2"/>
        <v>0</v>
      </c>
      <c r="N14" s="31">
        <v>0</v>
      </c>
      <c r="O14" s="40">
        <f t="shared" si="3"/>
        <v>0</v>
      </c>
      <c r="P14" s="31">
        <v>0</v>
      </c>
      <c r="Q14" s="43">
        <f t="shared" si="4"/>
        <v>0</v>
      </c>
      <c r="R14" s="32">
        <v>0</v>
      </c>
      <c r="S14" s="43">
        <f t="shared" si="5"/>
        <v>0</v>
      </c>
      <c r="T14" s="31">
        <v>0</v>
      </c>
      <c r="U14" s="40">
        <f t="shared" si="6"/>
        <v>0</v>
      </c>
      <c r="V14" s="31">
        <v>0</v>
      </c>
      <c r="W14" s="40">
        <f t="shared" si="7"/>
        <v>0</v>
      </c>
      <c r="X14" s="31">
        <v>0</v>
      </c>
      <c r="Y14" s="43">
        <f t="shared" si="8"/>
        <v>0</v>
      </c>
      <c r="Z14" s="33">
        <v>0</v>
      </c>
      <c r="AA14">
        <f t="shared" si="9"/>
        <v>0</v>
      </c>
    </row>
    <row r="15" spans="1:27" ht="15.75" thickBot="1" x14ac:dyDescent="0.3">
      <c r="A15" s="10" t="s">
        <v>13</v>
      </c>
      <c r="B15" s="11">
        <v>11</v>
      </c>
      <c r="C15" s="37">
        <f t="shared" ref="C15" si="11">B15*100/11</f>
        <v>100</v>
      </c>
      <c r="D15" s="12">
        <v>6</v>
      </c>
      <c r="E15" s="40">
        <f t="shared" si="0"/>
        <v>100</v>
      </c>
      <c r="F15" s="12">
        <v>5</v>
      </c>
      <c r="G15" s="40">
        <f t="shared" si="1"/>
        <v>100</v>
      </c>
      <c r="H15" s="12">
        <v>0</v>
      </c>
      <c r="I15" s="24">
        <v>0</v>
      </c>
      <c r="J15" s="12">
        <v>0</v>
      </c>
      <c r="K15" s="12"/>
      <c r="L15" s="12">
        <v>1380</v>
      </c>
      <c r="M15" s="40">
        <f t="shared" si="2"/>
        <v>100</v>
      </c>
      <c r="N15" s="12">
        <v>34</v>
      </c>
      <c r="O15" s="40">
        <f t="shared" si="3"/>
        <v>100</v>
      </c>
      <c r="P15" s="12">
        <v>615</v>
      </c>
      <c r="Q15" s="43">
        <f t="shared" si="4"/>
        <v>100</v>
      </c>
      <c r="R15" s="13">
        <v>2</v>
      </c>
      <c r="S15" s="43">
        <f t="shared" si="5"/>
        <v>100</v>
      </c>
      <c r="T15" s="12">
        <v>2566</v>
      </c>
      <c r="U15" s="40">
        <f t="shared" si="6"/>
        <v>100</v>
      </c>
      <c r="V15" s="12">
        <v>642</v>
      </c>
      <c r="W15" s="40">
        <f t="shared" si="7"/>
        <v>100</v>
      </c>
      <c r="X15" s="12">
        <v>1182</v>
      </c>
      <c r="Y15" s="43">
        <f t="shared" si="8"/>
        <v>100</v>
      </c>
      <c r="Z15" s="14">
        <v>47</v>
      </c>
      <c r="AA15">
        <f t="shared" si="9"/>
        <v>100</v>
      </c>
    </row>
  </sheetData>
  <conditionalFormatting sqref="B2:C15">
    <cfRule type="expression" dxfId="6" priority="7" stopIfTrue="1">
      <formula>LEN(TRIM(B2))=0</formula>
    </cfRule>
  </conditionalFormatting>
  <conditionalFormatting sqref="D2:E15">
    <cfRule type="expression" dxfId="5" priority="6" stopIfTrue="1">
      <formula>LEN(TRIM(D2))=0</formula>
    </cfRule>
  </conditionalFormatting>
  <conditionalFormatting sqref="F2:G15">
    <cfRule type="expression" dxfId="4" priority="5" stopIfTrue="1">
      <formula>LEN(TRIM(F2))=0</formula>
    </cfRule>
  </conditionalFormatting>
  <conditionalFormatting sqref="H2:I15">
    <cfRule type="expression" dxfId="3" priority="4" stopIfTrue="1">
      <formula>LEN(TRIM(H2))=0</formula>
    </cfRule>
  </conditionalFormatting>
  <conditionalFormatting sqref="J2:K15">
    <cfRule type="expression" dxfId="2" priority="3" stopIfTrue="1">
      <formula>LEN(TRIM(J2))=0</formula>
    </cfRule>
  </conditionalFormatting>
  <conditionalFormatting sqref="L2:S15">
    <cfRule type="expression" dxfId="1" priority="2" stopIfTrue="1">
      <formula>LEN(TRIM(L2))=0</formula>
    </cfRule>
  </conditionalFormatting>
  <conditionalFormatting sqref="T2:Z15">
    <cfRule type="expression" dxfId="0" priority="1" stopIfTrue="1">
      <formula>LEN(TRIM(T2))=0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1C2A1-715B-4ED5-A395-6E0876B910A9}">
  <dimension ref="A1:AA15"/>
  <sheetViews>
    <sheetView topLeftCell="I1" workbookViewId="0">
      <selection activeCell="U8" sqref="U8"/>
    </sheetView>
  </sheetViews>
  <sheetFormatPr defaultRowHeight="15" x14ac:dyDescent="0.25"/>
  <cols>
    <col min="2" max="2" width="8.7109375" style="1"/>
    <col min="3" max="3" width="8.7109375" style="53"/>
    <col min="5" max="5" width="8.7109375" style="56"/>
    <col min="7" max="7" width="8.7109375" style="56"/>
    <col min="9" max="9" width="8.7109375" style="56"/>
    <col min="11" max="11" width="8.7109375" style="56"/>
    <col min="13" max="13" width="8.7109375" style="56"/>
    <col min="15" max="15" width="8.7109375" style="56"/>
    <col min="17" max="17" width="8.7109375" style="56"/>
    <col min="19" max="19" width="8.7109375" style="56"/>
    <col min="21" max="21" width="8.7109375" style="56"/>
    <col min="23" max="23" width="8.7109375" style="56"/>
    <col min="25" max="25" width="8.7109375" style="56"/>
    <col min="27" max="27" width="8.7109375" style="56"/>
  </cols>
  <sheetData>
    <row r="1" spans="1:27" ht="75" x14ac:dyDescent="0.25">
      <c r="A1" s="46" t="s">
        <v>5</v>
      </c>
      <c r="B1" s="47" t="s">
        <v>47</v>
      </c>
      <c r="C1" s="50" t="s">
        <v>42</v>
      </c>
      <c r="D1" s="46" t="s">
        <v>7</v>
      </c>
      <c r="E1" s="54" t="s">
        <v>43</v>
      </c>
      <c r="F1" s="46" t="s">
        <v>8</v>
      </c>
      <c r="G1" s="54" t="s">
        <v>44</v>
      </c>
      <c r="H1" s="46" t="s">
        <v>9</v>
      </c>
      <c r="I1" s="54" t="s">
        <v>45</v>
      </c>
      <c r="J1" s="46" t="s">
        <v>10</v>
      </c>
      <c r="K1" s="54" t="s">
        <v>46</v>
      </c>
      <c r="L1" s="46" t="s">
        <v>11</v>
      </c>
      <c r="M1" s="54" t="s">
        <v>40</v>
      </c>
      <c r="N1" s="46" t="s">
        <v>12</v>
      </c>
      <c r="O1" s="54" t="s">
        <v>41</v>
      </c>
      <c r="P1" s="46" t="s">
        <v>11</v>
      </c>
      <c r="Q1" s="54" t="s">
        <v>39</v>
      </c>
      <c r="R1" s="46" t="s">
        <v>12</v>
      </c>
      <c r="S1" s="54" t="s">
        <v>38</v>
      </c>
      <c r="T1" s="46" t="s">
        <v>13</v>
      </c>
      <c r="U1" s="54" t="s">
        <v>37</v>
      </c>
      <c r="V1" s="46" t="s">
        <v>14</v>
      </c>
      <c r="W1" s="54" t="s">
        <v>36</v>
      </c>
      <c r="X1" s="46" t="s">
        <v>15</v>
      </c>
      <c r="Y1" s="54" t="s">
        <v>35</v>
      </c>
      <c r="Z1" s="46" t="s">
        <v>16</v>
      </c>
      <c r="AA1" s="54" t="s">
        <v>34</v>
      </c>
    </row>
    <row r="2" spans="1:27" x14ac:dyDescent="0.25">
      <c r="A2" s="48" t="s">
        <v>17</v>
      </c>
      <c r="B2" s="49">
        <v>0</v>
      </c>
      <c r="C2" s="51">
        <v>0</v>
      </c>
      <c r="D2" s="48">
        <v>0</v>
      </c>
      <c r="E2" s="55">
        <v>0</v>
      </c>
      <c r="F2" s="48">
        <v>0</v>
      </c>
      <c r="G2" s="55">
        <v>0</v>
      </c>
      <c r="H2" s="48">
        <v>0</v>
      </c>
      <c r="I2" s="55">
        <v>0</v>
      </c>
      <c r="J2" s="48">
        <v>0</v>
      </c>
      <c r="K2" s="55">
        <v>0</v>
      </c>
      <c r="L2" s="48">
        <v>28</v>
      </c>
      <c r="M2" s="55">
        <v>2.0299999999999998</v>
      </c>
      <c r="N2" s="48">
        <v>0</v>
      </c>
      <c r="O2" s="55">
        <v>0</v>
      </c>
      <c r="P2" s="48" t="s">
        <v>18</v>
      </c>
      <c r="Q2" s="55" t="s">
        <v>18</v>
      </c>
      <c r="R2" s="48">
        <v>0</v>
      </c>
      <c r="S2" s="55">
        <v>0</v>
      </c>
      <c r="T2" s="48">
        <v>50</v>
      </c>
      <c r="U2" s="55">
        <v>1.95</v>
      </c>
      <c r="V2" s="48">
        <v>12</v>
      </c>
      <c r="W2" s="55">
        <v>1.87</v>
      </c>
      <c r="X2" s="48">
        <v>21</v>
      </c>
      <c r="Y2" s="55">
        <v>1.78</v>
      </c>
      <c r="Z2" s="48" t="s">
        <v>18</v>
      </c>
      <c r="AA2" s="55" t="s">
        <v>18</v>
      </c>
    </row>
    <row r="3" spans="1:27" x14ac:dyDescent="0.25">
      <c r="A3" s="48" t="s">
        <v>19</v>
      </c>
      <c r="B3" s="49">
        <v>0</v>
      </c>
      <c r="C3" s="51">
        <v>0</v>
      </c>
      <c r="D3" s="48">
        <v>0</v>
      </c>
      <c r="E3" s="55">
        <v>0</v>
      </c>
      <c r="F3" s="48">
        <v>0</v>
      </c>
      <c r="G3" s="55">
        <v>0</v>
      </c>
      <c r="H3" s="48">
        <v>0</v>
      </c>
      <c r="I3" s="55">
        <v>0</v>
      </c>
      <c r="J3" s="48">
        <v>0</v>
      </c>
      <c r="K3" s="55">
        <v>0</v>
      </c>
      <c r="L3" s="48" t="s">
        <v>18</v>
      </c>
      <c r="M3" s="55" t="s">
        <v>18</v>
      </c>
      <c r="N3" s="48">
        <v>0</v>
      </c>
      <c r="O3" s="55">
        <v>0</v>
      </c>
      <c r="P3" s="48" t="s">
        <v>18</v>
      </c>
      <c r="Q3" s="55" t="s">
        <v>18</v>
      </c>
      <c r="R3" s="48">
        <v>0</v>
      </c>
      <c r="S3" s="55">
        <v>0</v>
      </c>
      <c r="T3" s="48" t="s">
        <v>18</v>
      </c>
      <c r="U3" s="55" t="s">
        <v>18</v>
      </c>
      <c r="V3" s="48" t="s">
        <v>18</v>
      </c>
      <c r="W3" s="55" t="s">
        <v>18</v>
      </c>
      <c r="X3" s="48" t="s">
        <v>18</v>
      </c>
      <c r="Y3" s="55" t="s">
        <v>18</v>
      </c>
      <c r="Z3" s="48">
        <v>0</v>
      </c>
      <c r="AA3" s="55">
        <v>0</v>
      </c>
    </row>
    <row r="4" spans="1:27" x14ac:dyDescent="0.25">
      <c r="A4" s="48" t="s">
        <v>20</v>
      </c>
      <c r="B4" s="49" t="s">
        <v>18</v>
      </c>
      <c r="C4" s="51" t="s">
        <v>18</v>
      </c>
      <c r="D4" s="48" t="s">
        <v>18</v>
      </c>
      <c r="E4" s="55" t="s">
        <v>18</v>
      </c>
      <c r="F4" s="48" t="s">
        <v>18</v>
      </c>
      <c r="G4" s="55" t="s">
        <v>18</v>
      </c>
      <c r="H4" s="48">
        <v>0</v>
      </c>
      <c r="I4" s="55">
        <v>0</v>
      </c>
      <c r="J4" s="48">
        <v>0</v>
      </c>
      <c r="K4" s="55">
        <v>0</v>
      </c>
      <c r="L4" s="48">
        <v>82</v>
      </c>
      <c r="M4" s="55">
        <v>5.94</v>
      </c>
      <c r="N4" s="48" t="s">
        <v>18</v>
      </c>
      <c r="O4" s="55" t="s">
        <v>18</v>
      </c>
      <c r="P4" s="48">
        <v>52</v>
      </c>
      <c r="Q4" s="55">
        <v>8.4600000000000009</v>
      </c>
      <c r="R4" s="48">
        <v>0</v>
      </c>
      <c r="S4" s="55">
        <v>0</v>
      </c>
      <c r="T4" s="48">
        <v>161</v>
      </c>
      <c r="U4" s="55">
        <v>6.27</v>
      </c>
      <c r="V4" s="48">
        <v>47</v>
      </c>
      <c r="W4" s="55">
        <v>7.32</v>
      </c>
      <c r="X4" s="48">
        <v>76</v>
      </c>
      <c r="Y4" s="55">
        <v>6.43</v>
      </c>
      <c r="Z4" s="48" t="s">
        <v>18</v>
      </c>
      <c r="AA4" s="55" t="s">
        <v>18</v>
      </c>
    </row>
    <row r="5" spans="1:27" x14ac:dyDescent="0.25">
      <c r="A5" s="48" t="s">
        <v>21</v>
      </c>
      <c r="B5" s="49">
        <v>0</v>
      </c>
      <c r="C5" s="51">
        <v>0</v>
      </c>
      <c r="D5" s="48">
        <v>0</v>
      </c>
      <c r="E5" s="55">
        <v>0</v>
      </c>
      <c r="F5" s="48">
        <v>0</v>
      </c>
      <c r="G5" s="55">
        <v>0</v>
      </c>
      <c r="H5" s="48">
        <v>0</v>
      </c>
      <c r="I5" s="55">
        <v>0</v>
      </c>
      <c r="J5" s="48">
        <v>0</v>
      </c>
      <c r="K5" s="55">
        <v>0</v>
      </c>
      <c r="L5" s="48">
        <v>0</v>
      </c>
      <c r="M5" s="55">
        <v>0</v>
      </c>
      <c r="N5" s="48">
        <v>0</v>
      </c>
      <c r="O5" s="55">
        <v>0</v>
      </c>
      <c r="P5" s="48">
        <v>0</v>
      </c>
      <c r="Q5" s="55">
        <v>0</v>
      </c>
      <c r="R5" s="48">
        <v>0</v>
      </c>
      <c r="S5" s="55">
        <v>0</v>
      </c>
      <c r="T5" s="48">
        <v>0</v>
      </c>
      <c r="U5" s="55">
        <v>0</v>
      </c>
      <c r="V5" s="48">
        <v>0</v>
      </c>
      <c r="W5" s="55">
        <v>0</v>
      </c>
      <c r="X5" s="48">
        <v>0</v>
      </c>
      <c r="Y5" s="55">
        <v>0</v>
      </c>
      <c r="Z5" s="48">
        <v>0</v>
      </c>
      <c r="AA5" s="55">
        <v>0</v>
      </c>
    </row>
    <row r="6" spans="1:27" x14ac:dyDescent="0.25">
      <c r="A6" s="48" t="s">
        <v>22</v>
      </c>
      <c r="B6" s="49" t="s">
        <v>18</v>
      </c>
      <c r="C6" s="51" t="s">
        <v>18</v>
      </c>
      <c r="D6" s="48" t="s">
        <v>18</v>
      </c>
      <c r="E6" s="55" t="s">
        <v>18</v>
      </c>
      <c r="F6" s="48">
        <v>0</v>
      </c>
      <c r="G6" s="55">
        <v>0</v>
      </c>
      <c r="H6" s="48">
        <v>0</v>
      </c>
      <c r="I6" s="55">
        <v>0</v>
      </c>
      <c r="J6" s="48">
        <v>0</v>
      </c>
      <c r="K6" s="55">
        <v>0</v>
      </c>
      <c r="L6" s="48">
        <v>211</v>
      </c>
      <c r="M6" s="55">
        <v>15.29</v>
      </c>
      <c r="N6" s="48" t="s">
        <v>18</v>
      </c>
      <c r="O6" s="55" t="s">
        <v>18</v>
      </c>
      <c r="P6" s="48">
        <v>63</v>
      </c>
      <c r="Q6" s="55">
        <v>10.24</v>
      </c>
      <c r="R6" s="48" t="s">
        <v>18</v>
      </c>
      <c r="S6" s="55" t="s">
        <v>18</v>
      </c>
      <c r="T6" s="48">
        <v>388</v>
      </c>
      <c r="U6" s="55">
        <v>15.12</v>
      </c>
      <c r="V6" s="48">
        <v>81</v>
      </c>
      <c r="W6" s="55">
        <v>12.62</v>
      </c>
      <c r="X6" s="48">
        <v>166</v>
      </c>
      <c r="Y6" s="55">
        <v>14.04</v>
      </c>
      <c r="Z6" s="48" t="s">
        <v>18</v>
      </c>
      <c r="AA6" s="55" t="s">
        <v>18</v>
      </c>
    </row>
    <row r="7" spans="1:27" x14ac:dyDescent="0.25">
      <c r="A7" s="48" t="s">
        <v>23</v>
      </c>
      <c r="B7" s="49">
        <v>0</v>
      </c>
      <c r="C7" s="51">
        <v>0</v>
      </c>
      <c r="D7" s="48">
        <v>0</v>
      </c>
      <c r="E7" s="55">
        <v>0</v>
      </c>
      <c r="F7" s="48">
        <v>0</v>
      </c>
      <c r="G7" s="55">
        <v>0</v>
      </c>
      <c r="H7" s="48">
        <v>0</v>
      </c>
      <c r="I7" s="55">
        <v>0</v>
      </c>
      <c r="J7" s="48">
        <v>0</v>
      </c>
      <c r="K7" s="55">
        <v>0</v>
      </c>
      <c r="L7" s="48">
        <v>0</v>
      </c>
      <c r="M7" s="55">
        <v>0</v>
      </c>
      <c r="N7" s="48">
        <v>0</v>
      </c>
      <c r="O7" s="55">
        <v>0</v>
      </c>
      <c r="P7" s="48">
        <v>0</v>
      </c>
      <c r="Q7" s="55">
        <v>0</v>
      </c>
      <c r="R7" s="48">
        <v>0</v>
      </c>
      <c r="S7" s="55">
        <v>0</v>
      </c>
      <c r="T7" s="48">
        <v>0</v>
      </c>
      <c r="U7" s="55">
        <v>0</v>
      </c>
      <c r="V7" s="48">
        <v>0</v>
      </c>
      <c r="W7" s="55">
        <v>0</v>
      </c>
      <c r="X7" s="48">
        <v>0</v>
      </c>
      <c r="Y7" s="55">
        <v>0</v>
      </c>
      <c r="Z7" s="48">
        <v>0</v>
      </c>
      <c r="AA7" s="55">
        <v>0</v>
      </c>
    </row>
    <row r="8" spans="1:27" x14ac:dyDescent="0.25">
      <c r="A8" s="48" t="s">
        <v>24</v>
      </c>
      <c r="B8" s="49" t="s">
        <v>18</v>
      </c>
      <c r="C8" s="51" t="s">
        <v>18</v>
      </c>
      <c r="D8" s="48">
        <v>0</v>
      </c>
      <c r="E8" s="55">
        <v>0</v>
      </c>
      <c r="F8" s="48" t="s">
        <v>18</v>
      </c>
      <c r="G8" s="55" t="s">
        <v>18</v>
      </c>
      <c r="H8" s="48">
        <v>0</v>
      </c>
      <c r="I8" s="55">
        <v>0</v>
      </c>
      <c r="J8" s="48">
        <v>0</v>
      </c>
      <c r="K8" s="55">
        <v>0</v>
      </c>
      <c r="L8" s="48">
        <v>536</v>
      </c>
      <c r="M8" s="55">
        <v>38.840000000000003</v>
      </c>
      <c r="N8" s="48">
        <v>19</v>
      </c>
      <c r="O8" s="55">
        <v>55.88</v>
      </c>
      <c r="P8" s="48">
        <v>227</v>
      </c>
      <c r="Q8" s="55">
        <v>36.909999999999997</v>
      </c>
      <c r="R8" s="48">
        <v>0</v>
      </c>
      <c r="S8" s="55">
        <v>0</v>
      </c>
      <c r="T8" s="48">
        <v>1003</v>
      </c>
      <c r="U8" s="55">
        <v>39.090000000000003</v>
      </c>
      <c r="V8" s="48">
        <v>244</v>
      </c>
      <c r="W8" s="55">
        <v>38.01</v>
      </c>
      <c r="X8" s="48">
        <v>458</v>
      </c>
      <c r="Y8" s="55">
        <v>38.75</v>
      </c>
      <c r="Z8" s="48">
        <v>23</v>
      </c>
      <c r="AA8" s="55">
        <v>48.94</v>
      </c>
    </row>
    <row r="9" spans="1:27" x14ac:dyDescent="0.25">
      <c r="A9" s="48" t="s">
        <v>25</v>
      </c>
      <c r="B9" s="49" t="s">
        <v>18</v>
      </c>
      <c r="C9" s="51" t="s">
        <v>18</v>
      </c>
      <c r="D9" s="48" t="s">
        <v>18</v>
      </c>
      <c r="E9" s="55" t="s">
        <v>18</v>
      </c>
      <c r="F9" s="48" t="s">
        <v>18</v>
      </c>
      <c r="G9" s="55" t="s">
        <v>18</v>
      </c>
      <c r="H9" s="48">
        <v>0</v>
      </c>
      <c r="I9" s="55">
        <v>0</v>
      </c>
      <c r="J9" s="48">
        <v>0</v>
      </c>
      <c r="K9" s="55">
        <v>0</v>
      </c>
      <c r="L9" s="48">
        <v>329</v>
      </c>
      <c r="M9" s="55">
        <v>23.84</v>
      </c>
      <c r="N9" s="48" t="s">
        <v>18</v>
      </c>
      <c r="O9" s="55" t="s">
        <v>18</v>
      </c>
      <c r="P9" s="48">
        <v>202</v>
      </c>
      <c r="Q9" s="55">
        <v>32.85</v>
      </c>
      <c r="R9" s="48" t="s">
        <v>18</v>
      </c>
      <c r="S9" s="55" t="s">
        <v>18</v>
      </c>
      <c r="T9" s="48">
        <v>617</v>
      </c>
      <c r="U9" s="55">
        <v>24.05</v>
      </c>
      <c r="V9" s="48">
        <v>173</v>
      </c>
      <c r="W9" s="55">
        <v>26.95</v>
      </c>
      <c r="X9" s="48">
        <v>312</v>
      </c>
      <c r="Y9" s="55">
        <v>26.4</v>
      </c>
      <c r="Z9" s="48" t="s">
        <v>18</v>
      </c>
      <c r="AA9" s="55" t="s">
        <v>18</v>
      </c>
    </row>
    <row r="10" spans="1:27" x14ac:dyDescent="0.25">
      <c r="A10" s="48" t="s">
        <v>26</v>
      </c>
      <c r="B10" s="49">
        <v>0</v>
      </c>
      <c r="C10" s="51">
        <v>0</v>
      </c>
      <c r="D10" s="48">
        <v>0</v>
      </c>
      <c r="E10" s="55">
        <v>0</v>
      </c>
      <c r="F10" s="48">
        <v>0</v>
      </c>
      <c r="G10" s="55">
        <v>0</v>
      </c>
      <c r="H10" s="48">
        <v>0</v>
      </c>
      <c r="I10" s="55">
        <v>0</v>
      </c>
      <c r="J10" s="48">
        <v>0</v>
      </c>
      <c r="K10" s="55">
        <v>0</v>
      </c>
      <c r="L10" s="48">
        <v>0</v>
      </c>
      <c r="M10" s="55">
        <v>0</v>
      </c>
      <c r="N10" s="48">
        <v>0</v>
      </c>
      <c r="O10" s="55">
        <v>0</v>
      </c>
      <c r="P10" s="48">
        <v>0</v>
      </c>
      <c r="Q10" s="55">
        <v>0</v>
      </c>
      <c r="R10" s="48">
        <v>0</v>
      </c>
      <c r="S10" s="55">
        <v>0</v>
      </c>
      <c r="T10" s="48">
        <v>0</v>
      </c>
      <c r="U10" s="55">
        <v>0</v>
      </c>
      <c r="V10" s="48">
        <v>0</v>
      </c>
      <c r="W10" s="55">
        <v>0</v>
      </c>
      <c r="X10" s="48">
        <v>0</v>
      </c>
      <c r="Y10" s="55">
        <v>0</v>
      </c>
      <c r="Z10" s="48">
        <v>0</v>
      </c>
      <c r="AA10" s="55">
        <v>0</v>
      </c>
    </row>
    <row r="11" spans="1:27" x14ac:dyDescent="0.25">
      <c r="A11" s="48" t="s">
        <v>27</v>
      </c>
      <c r="B11" s="49">
        <v>0</v>
      </c>
      <c r="C11" s="51">
        <v>0</v>
      </c>
      <c r="D11" s="48">
        <v>0</v>
      </c>
      <c r="E11" s="55">
        <v>0</v>
      </c>
      <c r="F11" s="48">
        <v>0</v>
      </c>
      <c r="G11" s="55">
        <v>0</v>
      </c>
      <c r="H11" s="48">
        <v>0</v>
      </c>
      <c r="I11" s="55">
        <v>0</v>
      </c>
      <c r="J11" s="48">
        <v>0</v>
      </c>
      <c r="K11" s="55">
        <v>0</v>
      </c>
      <c r="L11" s="48">
        <v>129</v>
      </c>
      <c r="M11" s="55">
        <v>9.35</v>
      </c>
      <c r="N11" s="48" t="s">
        <v>18</v>
      </c>
      <c r="O11" s="55" t="s">
        <v>18</v>
      </c>
      <c r="P11" s="48">
        <v>40</v>
      </c>
      <c r="Q11" s="55">
        <v>6.5</v>
      </c>
      <c r="R11" s="48">
        <v>0</v>
      </c>
      <c r="S11" s="55">
        <v>0</v>
      </c>
      <c r="T11" s="48">
        <v>236</v>
      </c>
      <c r="U11" s="55">
        <v>9.1999999999999993</v>
      </c>
      <c r="V11" s="48">
        <v>47</v>
      </c>
      <c r="W11" s="55">
        <v>7.32</v>
      </c>
      <c r="X11" s="48">
        <v>105</v>
      </c>
      <c r="Y11" s="55">
        <v>8.8800000000000008</v>
      </c>
      <c r="Z11" s="48" t="s">
        <v>18</v>
      </c>
      <c r="AA11" s="55" t="s">
        <v>18</v>
      </c>
    </row>
    <row r="12" spans="1:27" x14ac:dyDescent="0.25">
      <c r="A12" s="48" t="s">
        <v>28</v>
      </c>
      <c r="B12" s="49" t="s">
        <v>18</v>
      </c>
      <c r="C12" s="51" t="s">
        <v>18</v>
      </c>
      <c r="D12" s="48">
        <v>0</v>
      </c>
      <c r="E12" s="55">
        <v>0</v>
      </c>
      <c r="F12" s="48" t="s">
        <v>18</v>
      </c>
      <c r="G12" s="55" t="s">
        <v>18</v>
      </c>
      <c r="H12" s="48">
        <v>0</v>
      </c>
      <c r="I12" s="55">
        <v>0</v>
      </c>
      <c r="J12" s="48">
        <v>0</v>
      </c>
      <c r="K12" s="55">
        <v>0</v>
      </c>
      <c r="L12" s="48">
        <v>60</v>
      </c>
      <c r="M12" s="55">
        <v>4.3499999999999996</v>
      </c>
      <c r="N12" s="48" t="s">
        <v>18</v>
      </c>
      <c r="O12" s="55" t="s">
        <v>18</v>
      </c>
      <c r="P12" s="48">
        <v>20</v>
      </c>
      <c r="Q12" s="55">
        <v>3.25</v>
      </c>
      <c r="R12" s="48">
        <v>0</v>
      </c>
      <c r="S12" s="55">
        <v>0</v>
      </c>
      <c r="T12" s="48">
        <v>104</v>
      </c>
      <c r="U12" s="55">
        <v>4.05</v>
      </c>
      <c r="V12" s="48">
        <v>37</v>
      </c>
      <c r="W12" s="55">
        <v>5.76</v>
      </c>
      <c r="X12" s="48">
        <v>39</v>
      </c>
      <c r="Y12" s="55">
        <v>3.3</v>
      </c>
      <c r="Z12" s="48" t="s">
        <v>18</v>
      </c>
      <c r="AA12" s="55" t="s">
        <v>18</v>
      </c>
    </row>
    <row r="13" spans="1:27" x14ac:dyDescent="0.25">
      <c r="A13" s="48" t="s">
        <v>29</v>
      </c>
      <c r="B13" s="49">
        <v>0</v>
      </c>
      <c r="C13" s="51">
        <v>0</v>
      </c>
      <c r="D13" s="48">
        <v>0</v>
      </c>
      <c r="E13" s="55">
        <v>0</v>
      </c>
      <c r="F13" s="48">
        <v>0</v>
      </c>
      <c r="G13" s="55">
        <v>0</v>
      </c>
      <c r="H13" s="48">
        <v>0</v>
      </c>
      <c r="I13" s="55">
        <v>0</v>
      </c>
      <c r="J13" s="48">
        <v>0</v>
      </c>
      <c r="K13" s="55">
        <v>0</v>
      </c>
      <c r="L13" s="48" t="s">
        <v>18</v>
      </c>
      <c r="M13" s="55" t="s">
        <v>18</v>
      </c>
      <c r="N13" s="48">
        <v>0</v>
      </c>
      <c r="O13" s="55">
        <v>0</v>
      </c>
      <c r="P13" s="48">
        <v>0</v>
      </c>
      <c r="Q13" s="55">
        <v>0</v>
      </c>
      <c r="R13" s="48">
        <v>0</v>
      </c>
      <c r="S13" s="55">
        <v>0</v>
      </c>
      <c r="T13" s="48" t="s">
        <v>18</v>
      </c>
      <c r="U13" s="55" t="s">
        <v>18</v>
      </c>
      <c r="V13" s="48">
        <v>0</v>
      </c>
      <c r="W13" s="55">
        <v>0</v>
      </c>
      <c r="X13" s="48" t="s">
        <v>18</v>
      </c>
      <c r="Y13" s="55" t="s">
        <v>18</v>
      </c>
      <c r="Z13" s="48">
        <v>0</v>
      </c>
      <c r="AA13" s="55">
        <v>0</v>
      </c>
    </row>
    <row r="14" spans="1:27" x14ac:dyDescent="0.25">
      <c r="A14" s="48" t="s">
        <v>33</v>
      </c>
      <c r="B14" s="49">
        <v>0</v>
      </c>
      <c r="C14" s="51">
        <v>0</v>
      </c>
      <c r="D14" s="48">
        <v>0</v>
      </c>
      <c r="E14" s="55">
        <v>0</v>
      </c>
      <c r="F14" s="48">
        <v>0</v>
      </c>
      <c r="G14" s="55">
        <v>0</v>
      </c>
      <c r="H14" s="48">
        <v>0</v>
      </c>
      <c r="I14" s="55">
        <v>0</v>
      </c>
      <c r="J14" s="48">
        <v>0</v>
      </c>
      <c r="K14" s="55">
        <v>0</v>
      </c>
      <c r="L14" s="48">
        <v>0</v>
      </c>
      <c r="M14" s="55">
        <v>0</v>
      </c>
      <c r="N14" s="48">
        <v>0</v>
      </c>
      <c r="O14" s="55">
        <v>0</v>
      </c>
      <c r="P14" s="48">
        <v>0</v>
      </c>
      <c r="Q14" s="55">
        <v>0</v>
      </c>
      <c r="R14" s="48">
        <v>0</v>
      </c>
      <c r="S14" s="55">
        <v>0</v>
      </c>
      <c r="T14" s="48">
        <v>0</v>
      </c>
      <c r="U14" s="55">
        <v>0</v>
      </c>
      <c r="V14" s="48">
        <v>0</v>
      </c>
      <c r="W14" s="55">
        <v>0</v>
      </c>
      <c r="X14" s="48">
        <v>0</v>
      </c>
      <c r="Y14" s="55">
        <v>0</v>
      </c>
      <c r="Z14" s="48">
        <v>0</v>
      </c>
      <c r="AA14" s="55">
        <v>0</v>
      </c>
    </row>
    <row r="15" spans="1:27" x14ac:dyDescent="0.25">
      <c r="A15" s="48" t="s">
        <v>13</v>
      </c>
      <c r="B15" s="49">
        <v>11</v>
      </c>
      <c r="C15" s="52">
        <v>1</v>
      </c>
      <c r="D15" s="48">
        <v>6</v>
      </c>
      <c r="E15" s="55">
        <v>100</v>
      </c>
      <c r="F15" s="48">
        <v>5</v>
      </c>
      <c r="G15" s="55">
        <v>100</v>
      </c>
      <c r="H15" s="48">
        <v>0</v>
      </c>
      <c r="I15" s="55">
        <v>0</v>
      </c>
      <c r="J15" s="48">
        <v>0</v>
      </c>
      <c r="K15" s="55"/>
      <c r="L15" s="48">
        <v>1380</v>
      </c>
      <c r="M15" s="55">
        <v>100</v>
      </c>
      <c r="N15" s="48">
        <v>34</v>
      </c>
      <c r="O15" s="55">
        <v>100</v>
      </c>
      <c r="P15" s="48">
        <v>615</v>
      </c>
      <c r="Q15" s="55">
        <v>100</v>
      </c>
      <c r="R15" s="48">
        <v>2</v>
      </c>
      <c r="S15" s="55">
        <v>100</v>
      </c>
      <c r="T15" s="48">
        <v>2566</v>
      </c>
      <c r="U15" s="55">
        <v>100</v>
      </c>
      <c r="V15" s="48">
        <v>642</v>
      </c>
      <c r="W15" s="55">
        <v>100</v>
      </c>
      <c r="X15" s="48">
        <v>1182</v>
      </c>
      <c r="Y15" s="55">
        <v>100</v>
      </c>
      <c r="Z15" s="48">
        <v>47</v>
      </c>
      <c r="AA15" s="55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Removals_Disability</vt:lpstr>
      <vt:lpstr>Sheet2</vt:lpstr>
      <vt:lpstr>Sheet3</vt:lpstr>
      <vt:lpstr>Sheet4</vt:lpstr>
      <vt:lpstr>Removals_Disability!Print_Area</vt:lpstr>
    </vt:vector>
  </TitlesOfParts>
  <Company>NJ Department of Education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Removals by Disability</dc:title>
  <dc:creator>New Jersey Department of Education</dc:creator>
  <cp:lastModifiedBy>Thomas, Elizabeth</cp:lastModifiedBy>
  <dcterms:created xsi:type="dcterms:W3CDTF">2022-05-11T16:49:11Z</dcterms:created>
  <dcterms:modified xsi:type="dcterms:W3CDTF">2022-07-15T14:14:20Z</dcterms:modified>
</cp:coreProperties>
</file>