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ethomas\Desktop\Current Projects\AKK\Final\"/>
    </mc:Choice>
  </mc:AlternateContent>
  <xr:revisionPtr revIDLastSave="0" documentId="13_ncr:1_{9944E45F-C2AF-4E81-87F0-ABCA7BC75624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movals_Gender" sheetId="1" r:id="rId1"/>
    <sheet name="Sheet4" sheetId="4" state="hidden" r:id="rId2"/>
    <sheet name="Sheet2" sheetId="2" state="hidden" r:id="rId3"/>
    <sheet name="Sheet3" sheetId="3" state="hidden" r:id="rId4"/>
  </sheets>
  <definedNames>
    <definedName name="_xlnm.Print_Area" localSheetId="0">Removals_Gender!$A$2:$N$16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4" l="1"/>
  <c r="AA4" i="3"/>
  <c r="Y4" i="3"/>
  <c r="W4" i="3"/>
  <c r="U4" i="3"/>
  <c r="S4" i="3"/>
  <c r="Q4" i="3"/>
  <c r="O4" i="3"/>
  <c r="M4" i="3"/>
  <c r="G4" i="3"/>
  <c r="E4" i="3"/>
  <c r="C4" i="3"/>
  <c r="AA3" i="3"/>
  <c r="Y3" i="3"/>
  <c r="W3" i="3"/>
  <c r="U3" i="3"/>
  <c r="S3" i="3"/>
  <c r="Q3" i="3"/>
  <c r="O3" i="3"/>
  <c r="M3" i="3"/>
  <c r="G3" i="3"/>
  <c r="E3" i="3"/>
  <c r="C3" i="3"/>
  <c r="AA2" i="3"/>
  <c r="Y2" i="3"/>
  <c r="W2" i="3"/>
  <c r="U2" i="3"/>
  <c r="S2" i="3"/>
  <c r="Q2" i="3"/>
  <c r="O2" i="3"/>
  <c r="M2" i="3"/>
  <c r="G2" i="3"/>
  <c r="E2" i="3"/>
  <c r="C2" i="3"/>
</calcChain>
</file>

<file path=xl/sharedStrings.xml><?xml version="1.0" encoding="utf-8"?>
<sst xmlns="http://schemas.openxmlformats.org/spreadsheetml/2006/main" count="138" uniqueCount="42">
  <si>
    <t>Number of Children with Disciplinary Removals Totaling</t>
  </si>
  <si>
    <t xml:space="preserve"> Disability Category</t>
  </si>
  <si>
    <t>Number of Children (FS005)</t>
  </si>
  <si>
    <t>Drugs</t>
  </si>
  <si>
    <t>Weapons</t>
  </si>
  <si>
    <t>Serious Bodily Injury</t>
  </si>
  <si>
    <t>Number of Children</t>
  </si>
  <si>
    <t>10 Days or Less</t>
  </si>
  <si>
    <t>&gt;10 Days</t>
  </si>
  <si>
    <t>Total</t>
  </si>
  <si>
    <t xml:space="preserve">1 Day </t>
  </si>
  <si>
    <t xml:space="preserve">2–10 Days </t>
  </si>
  <si>
    <t>&gt; 10 Days</t>
  </si>
  <si>
    <t>*</t>
  </si>
  <si>
    <t>Gender</t>
  </si>
  <si>
    <t>Female</t>
  </si>
  <si>
    <t>Male</t>
  </si>
  <si>
    <t>Number of Children (FS005) %</t>
  </si>
  <si>
    <t>Drugs %</t>
  </si>
  <si>
    <t>Wepons %</t>
  </si>
  <si>
    <t>Serious Bodily Injury %</t>
  </si>
  <si>
    <t>Number of Children %</t>
  </si>
  <si>
    <t>less than 10 outofscholl %</t>
  </si>
  <si>
    <t>&gt;10days OutofSchool %</t>
  </si>
  <si>
    <t>less than 10 days Inschool%</t>
  </si>
  <si>
    <t>&gt;10 days In School%</t>
  </si>
  <si>
    <t>Total%</t>
  </si>
  <si>
    <t>1 Day %</t>
  </si>
  <si>
    <t>2–10 Days %</t>
  </si>
  <si>
    <t>&gt; 10 Days %</t>
  </si>
  <si>
    <t>end of worksheet</t>
  </si>
  <si>
    <t>Disciplinary Removals of Children with Disabilities (IDEA)
Ages 3 to 21
School Year 2020-21</t>
  </si>
  <si>
    <t xml:space="preserve">Unilateral Removals to an Interim Alternative Educational Setting by School Personnel 
 </t>
  </si>
  <si>
    <t>Removals to an Alternative Educational Setting Based on a Hearing Officer Determination Regarding Likely Injury</t>
  </si>
  <si>
    <t>Numberof Children with Out of School Suspensions/Expulsions Totaling</t>
  </si>
  <si>
    <t xml:space="preserve">Number of Children with In -school Suspensions Totaling </t>
  </si>
  <si>
    <t>10 Days or Less
In-school</t>
  </si>
  <si>
    <t xml:space="preserve">&gt;10 Days
in-school
</t>
  </si>
  <si>
    <t>This worksheet has two tables each spanning columns A through N. For both tables, there are two header rows but only the second header row is tagged as part of the table. Those header rows are: 6 and 13. The first header row in each table has some header cells which span multiple columns. These spans are indicated in the input messages in rows 5 and 12.</t>
  </si>
  <si>
    <r>
      <rPr>
        <b/>
        <sz val="14"/>
        <color theme="1"/>
        <rFont val="Calibri"/>
        <family val="2"/>
        <scheme val="minor"/>
      </rPr>
      <t xml:space="preserve">Note: </t>
    </r>
    <r>
      <rPr>
        <sz val="14"/>
        <color theme="1"/>
        <rFont val="Calibri"/>
        <family val="2"/>
        <scheme val="minor"/>
      </rPr>
      <t>An asterisk indicates that the data was suppressed (cell size 10 or less)</t>
    </r>
  </si>
  <si>
    <t>Removals by Gender (Percentages)</t>
  </si>
  <si>
    <t>Removals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</si>
</sst>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2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0549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0" fillId="8" borderId="41" applyNumberFormat="0" applyAlignment="0" applyProtection="0"/>
    <xf numFmtId="0" fontId="11" fillId="0" borderId="42" applyNumberFormat="0" applyFill="0" applyAlignment="0" applyProtection="0"/>
  </cellStyleXfs>
  <cellXfs count="107">
    <xf numFmtId="0" fontId="0" fillId="0" borderId="0" xfId="0"/>
    <xf numFmtId="49" fontId="2" fillId="4" borderId="9" xfId="0" applyNumberFormat="1" applyFont="1" applyFill="1" applyBorder="1" applyAlignment="1">
      <alignment horizontal="center" wrapText="1"/>
    </xf>
    <xf numFmtId="1" fontId="4" fillId="0" borderId="21" xfId="0" applyNumberFormat="1" applyFont="1" applyFill="1" applyBorder="1" applyAlignment="1" applyProtection="1">
      <alignment horizontal="center"/>
      <protection locked="0"/>
    </xf>
    <xf numFmtId="1" fontId="4" fillId="0" borderId="27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Alignment="1">
      <alignment wrapText="1"/>
    </xf>
    <xf numFmtId="0" fontId="0" fillId="5" borderId="21" xfId="0" applyFill="1" applyBorder="1" applyAlignment="1">
      <alignment horizontal="center" wrapText="1"/>
    </xf>
    <xf numFmtId="0" fontId="0" fillId="6" borderId="21" xfId="0" applyFill="1" applyBorder="1" applyAlignment="1">
      <alignment horizontal="center" wrapText="1"/>
    </xf>
    <xf numFmtId="0" fontId="0" fillId="6" borderId="21" xfId="0" applyFill="1" applyBorder="1" applyAlignment="1">
      <alignment wrapText="1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1" xfId="0" applyFill="1" applyBorder="1"/>
    <xf numFmtId="9" fontId="0" fillId="6" borderId="21" xfId="0" applyNumberFormat="1" applyFill="1" applyBorder="1" applyAlignment="1">
      <alignment horizontal="center"/>
    </xf>
    <xf numFmtId="0" fontId="3" fillId="4" borderId="0" xfId="0" applyFont="1" applyFill="1" applyAlignment="1">
      <alignment wrapText="1"/>
    </xf>
    <xf numFmtId="2" fontId="3" fillId="4" borderId="9" xfId="0" applyNumberFormat="1" applyFont="1" applyFill="1" applyBorder="1" applyAlignment="1">
      <alignment wrapText="1"/>
    </xf>
    <xf numFmtId="49" fontId="2" fillId="4" borderId="8" xfId="0" applyNumberFormat="1" applyFont="1" applyFill="1" applyBorder="1" applyAlignment="1">
      <alignment horizontal="center" wrapText="1"/>
    </xf>
    <xf numFmtId="2" fontId="2" fillId="4" borderId="9" xfId="0" applyNumberFormat="1" applyFont="1" applyFill="1" applyBorder="1" applyAlignment="1">
      <alignment horizontal="center" wrapText="1"/>
    </xf>
    <xf numFmtId="49" fontId="2" fillId="4" borderId="28" xfId="0" applyNumberFormat="1" applyFont="1" applyFill="1" applyBorder="1" applyAlignment="1">
      <alignment horizontal="center" wrapText="1"/>
    </xf>
    <xf numFmtId="2" fontId="2" fillId="4" borderId="28" xfId="0" applyNumberFormat="1" applyFont="1" applyFill="1" applyBorder="1" applyAlignment="1">
      <alignment horizontal="center" wrapText="1"/>
    </xf>
    <xf numFmtId="0" fontId="3" fillId="4" borderId="8" xfId="0" applyFont="1" applyFill="1" applyBorder="1"/>
    <xf numFmtId="2" fontId="3" fillId="4" borderId="8" xfId="0" applyNumberFormat="1" applyFont="1" applyFill="1" applyBorder="1"/>
    <xf numFmtId="1" fontId="6" fillId="0" borderId="18" xfId="0" applyNumberFormat="1" applyFont="1" applyBorder="1" applyProtection="1">
      <protection locked="0"/>
    </xf>
    <xf numFmtId="2" fontId="6" fillId="0" borderId="18" xfId="0" applyNumberFormat="1" applyFont="1" applyBorder="1" applyProtection="1">
      <protection locked="0"/>
    </xf>
    <xf numFmtId="2" fontId="6" fillId="0" borderId="29" xfId="0" applyNumberFormat="1" applyFont="1" applyBorder="1" applyProtection="1">
      <protection locked="0"/>
    </xf>
    <xf numFmtId="1" fontId="6" fillId="0" borderId="21" xfId="0" applyNumberFormat="1" applyFont="1" applyBorder="1" applyProtection="1">
      <protection locked="0"/>
    </xf>
    <xf numFmtId="1" fontId="6" fillId="0" borderId="14" xfId="0" applyNumberFormat="1" applyFont="1" applyBorder="1" applyProtection="1">
      <protection locked="0"/>
    </xf>
    <xf numFmtId="1" fontId="6" fillId="0" borderId="26" xfId="0" applyNumberFormat="1" applyFont="1" applyBorder="1" applyProtection="1">
      <protection locked="0"/>
    </xf>
    <xf numFmtId="1" fontId="6" fillId="0" borderId="15" xfId="0" applyNumberFormat="1" applyFont="1" applyBorder="1" applyProtection="1">
      <protection locked="0"/>
    </xf>
    <xf numFmtId="49" fontId="1" fillId="2" borderId="30" xfId="0" applyNumberFormat="1" applyFont="1" applyFill="1" applyBorder="1" applyAlignment="1">
      <alignment wrapText="1"/>
    </xf>
    <xf numFmtId="49" fontId="2" fillId="4" borderId="31" xfId="0" applyNumberFormat="1" applyFont="1" applyFill="1" applyBorder="1" applyAlignment="1">
      <alignment horizontal="center" wrapText="1"/>
    </xf>
    <xf numFmtId="2" fontId="2" fillId="4" borderId="31" xfId="0" applyNumberFormat="1" applyFont="1" applyFill="1" applyBorder="1" applyAlignment="1">
      <alignment horizontal="center" wrapText="1"/>
    </xf>
    <xf numFmtId="49" fontId="2" fillId="4" borderId="32" xfId="0" applyNumberFormat="1" applyFont="1" applyFill="1" applyBorder="1" applyAlignment="1">
      <alignment horizontal="center" wrapText="1"/>
    </xf>
    <xf numFmtId="2" fontId="2" fillId="4" borderId="2" xfId="0" applyNumberFormat="1" applyFont="1" applyFill="1" applyBorder="1" applyAlignment="1">
      <alignment horizontal="center" wrapText="1"/>
    </xf>
    <xf numFmtId="49" fontId="2" fillId="4" borderId="33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wrapText="1"/>
    </xf>
    <xf numFmtId="0" fontId="4" fillId="0" borderId="17" xfId="0" applyFont="1" applyBorder="1"/>
    <xf numFmtId="2" fontId="7" fillId="0" borderId="18" xfId="0" applyNumberFormat="1" applyFont="1" applyBorder="1" applyProtection="1">
      <protection locked="0"/>
    </xf>
    <xf numFmtId="0" fontId="4" fillId="0" borderId="20" xfId="0" applyFont="1" applyBorder="1"/>
    <xf numFmtId="0" fontId="4" fillId="0" borderId="13" xfId="0" applyFont="1" applyBorder="1"/>
    <xf numFmtId="1" fontId="5" fillId="0" borderId="14" xfId="0" applyNumberFormat="1" applyFont="1" applyBorder="1" applyProtection="1">
      <protection locked="0"/>
    </xf>
    <xf numFmtId="0" fontId="0" fillId="0" borderId="0" xfId="0" applyBorder="1"/>
    <xf numFmtId="10" fontId="8" fillId="0" borderId="23" xfId="0" applyNumberFormat="1" applyFont="1" applyBorder="1" applyAlignment="1">
      <alignment horizontal="center"/>
    </xf>
    <xf numFmtId="10" fontId="8" fillId="0" borderId="24" xfId="0" applyNumberFormat="1" applyFont="1" applyBorder="1" applyAlignment="1">
      <alignment horizontal="center"/>
    </xf>
    <xf numFmtId="10" fontId="8" fillId="7" borderId="17" xfId="0" applyNumberFormat="1" applyFont="1" applyFill="1" applyBorder="1" applyAlignment="1">
      <alignment horizontal="center"/>
    </xf>
    <xf numFmtId="10" fontId="8" fillId="7" borderId="18" xfId="0" applyNumberFormat="1" applyFont="1" applyFill="1" applyBorder="1" applyAlignment="1">
      <alignment horizontal="center"/>
    </xf>
    <xf numFmtId="0" fontId="9" fillId="0" borderId="10" xfId="0" applyFont="1" applyBorder="1"/>
    <xf numFmtId="1" fontId="6" fillId="0" borderId="13" xfId="0" applyNumberFormat="1" applyFont="1" applyFill="1" applyBorder="1" applyAlignment="1" applyProtection="1">
      <alignment horizontal="center"/>
      <protection locked="0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15" xfId="0" applyNumberFormat="1" applyFont="1" applyFill="1" applyBorder="1" applyAlignment="1" applyProtection="1">
      <alignment horizontal="center"/>
      <protection locked="0"/>
    </xf>
    <xf numFmtId="1" fontId="6" fillId="0" borderId="12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Border="1"/>
    <xf numFmtId="1" fontId="6" fillId="0" borderId="37" xfId="0" applyNumberFormat="1" applyFont="1" applyFill="1" applyBorder="1" applyAlignment="1" applyProtection="1">
      <alignment horizontal="center"/>
      <protection locked="0"/>
    </xf>
    <xf numFmtId="1" fontId="6" fillId="0" borderId="38" xfId="0" applyNumberFormat="1" applyFont="1" applyFill="1" applyBorder="1" applyAlignment="1" applyProtection="1">
      <alignment horizontal="center"/>
      <protection locked="0"/>
    </xf>
    <xf numFmtId="1" fontId="6" fillId="0" borderId="39" xfId="0" applyNumberFormat="1" applyFont="1" applyFill="1" applyBorder="1" applyAlignment="1" applyProtection="1">
      <alignment horizontal="center"/>
      <protection locked="0"/>
    </xf>
    <xf numFmtId="1" fontId="6" fillId="0" borderId="40" xfId="0" applyNumberFormat="1" applyFont="1" applyFill="1" applyBorder="1" applyAlignment="1" applyProtection="1">
      <alignment horizontal="center"/>
      <protection locked="0"/>
    </xf>
    <xf numFmtId="0" fontId="9" fillId="7" borderId="34" xfId="0" applyFont="1" applyFill="1" applyBorder="1"/>
    <xf numFmtId="9" fontId="8" fillId="7" borderId="17" xfId="0" applyNumberFormat="1" applyFont="1" applyFill="1" applyBorder="1" applyAlignment="1">
      <alignment horizontal="center"/>
    </xf>
    <xf numFmtId="9" fontId="8" fillId="7" borderId="18" xfId="0" applyNumberFormat="1" applyFont="1" applyFill="1" applyBorder="1" applyAlignment="1">
      <alignment horizontal="center"/>
    </xf>
    <xf numFmtId="9" fontId="8" fillId="7" borderId="19" xfId="0" applyNumberFormat="1" applyFont="1" applyFill="1" applyBorder="1" applyAlignment="1">
      <alignment horizontal="center"/>
    </xf>
    <xf numFmtId="9" fontId="8" fillId="7" borderId="35" xfId="0" applyNumberFormat="1" applyFont="1" applyFill="1" applyBorder="1" applyAlignment="1">
      <alignment horizontal="center"/>
    </xf>
    <xf numFmtId="10" fontId="8" fillId="7" borderId="19" xfId="0" applyNumberFormat="1" applyFont="1" applyFill="1" applyBorder="1" applyAlignment="1">
      <alignment horizontal="center"/>
    </xf>
    <xf numFmtId="0" fontId="9" fillId="0" borderId="22" xfId="0" applyFont="1" applyBorder="1"/>
    <xf numFmtId="9" fontId="8" fillId="0" borderId="23" xfId="0" applyNumberFormat="1" applyFont="1" applyBorder="1" applyAlignment="1">
      <alignment horizontal="center"/>
    </xf>
    <xf numFmtId="9" fontId="8" fillId="0" borderId="24" xfId="0" applyNumberFormat="1" applyFont="1" applyBorder="1" applyAlignment="1">
      <alignment horizontal="center"/>
    </xf>
    <xf numFmtId="9" fontId="8" fillId="0" borderId="25" xfId="0" applyNumberFormat="1" applyFont="1" applyBorder="1" applyAlignment="1">
      <alignment horizontal="center"/>
    </xf>
    <xf numFmtId="9" fontId="8" fillId="0" borderId="36" xfId="0" applyNumberFormat="1" applyFont="1" applyBorder="1" applyAlignment="1">
      <alignment horizontal="center"/>
    </xf>
    <xf numFmtId="0" fontId="0" fillId="0" borderId="0" xfId="0" applyFill="1"/>
    <xf numFmtId="0" fontId="12" fillId="2" borderId="8" xfId="0" applyFont="1" applyFill="1" applyBorder="1"/>
    <xf numFmtId="0" fontId="13" fillId="2" borderId="9" xfId="0" applyFont="1" applyFill="1" applyBorder="1" applyAlignment="1">
      <alignment wrapText="1"/>
    </xf>
    <xf numFmtId="49" fontId="13" fillId="2" borderId="7" xfId="0" applyNumberFormat="1" applyFont="1" applyFill="1" applyBorder="1" applyAlignment="1">
      <alignment wrapText="1"/>
    </xf>
    <xf numFmtId="49" fontId="6" fillId="4" borderId="13" xfId="0" applyNumberFormat="1" applyFont="1" applyFill="1" applyBorder="1" applyAlignment="1">
      <alignment horizontal="center" vertical="top" wrapText="1"/>
    </xf>
    <xf numFmtId="49" fontId="6" fillId="4" borderId="14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15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vertical="top" wrapText="1"/>
    </xf>
    <xf numFmtId="49" fontId="6" fillId="4" borderId="9" xfId="0" applyNumberFormat="1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vertical="top"/>
    </xf>
    <xf numFmtId="0" fontId="6" fillId="4" borderId="9" xfId="0" applyFont="1" applyFill="1" applyBorder="1" applyAlignment="1">
      <alignment vertical="top" wrapText="1"/>
    </xf>
    <xf numFmtId="1" fontId="7" fillId="0" borderId="30" xfId="0" applyNumberFormat="1" applyFont="1" applyFill="1" applyBorder="1" applyAlignment="1" applyProtection="1">
      <alignment horizontal="center"/>
      <protection locked="0"/>
    </xf>
    <xf numFmtId="1" fontId="6" fillId="0" borderId="31" xfId="0" applyNumberFormat="1" applyFont="1" applyFill="1" applyBorder="1" applyAlignment="1" applyProtection="1">
      <alignment horizontal="center"/>
      <protection locked="0"/>
    </xf>
    <xf numFmtId="1" fontId="6" fillId="0" borderId="33" xfId="0" applyNumberFormat="1" applyFont="1" applyFill="1" applyBorder="1" applyAlignment="1" applyProtection="1">
      <alignment horizontal="center"/>
      <protection locked="0"/>
    </xf>
    <xf numFmtId="1" fontId="6" fillId="0" borderId="2" xfId="0" applyNumberFormat="1" applyFont="1" applyFill="1" applyBorder="1" applyAlignment="1" applyProtection="1">
      <alignment horizontal="center"/>
      <protection locked="0"/>
    </xf>
    <xf numFmtId="1" fontId="6" fillId="0" borderId="3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9" fontId="8" fillId="0" borderId="30" xfId="0" applyNumberFormat="1" applyFont="1" applyBorder="1" applyAlignment="1">
      <alignment horizontal="center"/>
    </xf>
    <xf numFmtId="9" fontId="8" fillId="0" borderId="31" xfId="0" applyNumberFormat="1" applyFont="1" applyBorder="1" applyAlignment="1">
      <alignment horizontal="center"/>
    </xf>
    <xf numFmtId="9" fontId="8" fillId="0" borderId="33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2" xfId="0" applyBorder="1"/>
    <xf numFmtId="0" fontId="11" fillId="3" borderId="42" xfId="2" applyFill="1" applyAlignment="1">
      <alignment horizontal="left"/>
    </xf>
    <xf numFmtId="49" fontId="0" fillId="0" borderId="2" xfId="0" applyNumberFormat="1" applyBorder="1" applyAlignment="1">
      <alignment wrapText="1"/>
    </xf>
    <xf numFmtId="0" fontId="11" fillId="0" borderId="42" xfId="2" applyAlignment="1">
      <alignment horizontal="left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wrapText="1"/>
    </xf>
    <xf numFmtId="0" fontId="13" fillId="2" borderId="12" xfId="0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0" fontId="10" fillId="2" borderId="41" xfId="1" applyFill="1" applyAlignment="1">
      <alignment horizontal="center" wrapText="1"/>
    </xf>
    <xf numFmtId="0" fontId="10" fillId="2" borderId="41" xfId="1" applyFill="1" applyAlignment="1">
      <alignment horizontal="center"/>
    </xf>
    <xf numFmtId="0" fontId="15" fillId="0" borderId="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</cellXfs>
  <cellStyles count="3">
    <cellStyle name="Heading 1" xfId="1" builtinId="16" customBuiltin="1"/>
    <cellStyle name="Heading 2" xfId="2" builtinId="17" customBuiltin="1"/>
    <cellStyle name="Normal" xfId="0" builtinId="0"/>
  </cellStyles>
  <dxfs count="3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305496"/>
      <color rgb="FF308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67F7B3-F05A-4D25-8F7C-FB1C136D4683}" name="Numbers" displayName="Numbers" ref="A6:N9" totalsRowShown="0" headerRowBorderDxfId="19" tableBorderDxfId="18">
  <autoFilter ref="A6:N9" xr:uid="{A667EC1D-0D6F-4E33-BE68-3ACB6339EF2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B895CF4-72F2-4BCB-B3B9-B53913158788}" name="Gender"/>
    <tableColumn id="2" xr3:uid="{280966ED-12AE-4698-AF2C-B7E6DA25B8EA}" name="Number of Children (FS005)"/>
    <tableColumn id="3" xr3:uid="{C62D3CAA-FAF2-4DCE-917A-59466423003E}" name="Drugs"/>
    <tableColumn id="4" xr3:uid="{B13B3F82-1C5B-494E-B6B6-0E2697C6C5DA}" name="Weapons"/>
    <tableColumn id="5" xr3:uid="{B117CC3F-5A82-4265-BB01-62CB0C3A6BC2}" name="Serious Bodily Injury"/>
    <tableColumn id="6" xr3:uid="{7CEF7F58-FF92-4EF7-B43F-AB1F79A33080}" name="Number of Children"/>
    <tableColumn id="7" xr3:uid="{29A44131-4FF2-4898-AEAF-4740DA6DE69D}" name="10 Days or Less"/>
    <tableColumn id="8" xr3:uid="{A3494C96-AD0A-4416-8417-D5374F1EDA43}" name="&gt;10 Days"/>
    <tableColumn id="9" xr3:uid="{96AF0BF9-87B4-4B92-ACD6-898C53DF784D}" name="10 Days or Less_x000a__x000a_In-school"/>
    <tableColumn id="10" xr3:uid="{8D4EB4D1-D290-41BC-A4E2-099ED6BBB0E1}" name="&gt;10 Days_x000a__x000a__x000a_in-school_x000a_"/>
    <tableColumn id="11" xr3:uid="{FA9EABCA-6399-4209-88D6-9314AA163670}" name="Total"/>
    <tableColumn id="12" xr3:uid="{B1E079E5-1709-4530-9044-C6AF6CB5CA29}" name="1 Day "/>
    <tableColumn id="13" xr3:uid="{1A0E70E7-02BA-4FD1-8EDE-B01C1E91A4D7}" name="2–10 Days "/>
    <tableColumn id="14" xr3:uid="{00C34206-6CA9-413C-AF9D-04D18754005B}" name="&gt; 10 Days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0A4CD5-48C1-4F9C-AC91-76680627DE86}" name="Percentages" displayName="Percentages" ref="A13:N16" totalsRowShown="0" headerRowBorderDxfId="17" tableBorderDxfId="16">
  <autoFilter ref="A13:N16" xr:uid="{CADAEA14-EE84-4421-91DC-A64897F4109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13CC9A1-94E8-4BFF-BA0B-AA3916682166}" name=" Disability Category"/>
    <tableColumn id="2" xr3:uid="{C493ED70-6C76-4039-888C-16A9926F4B5E}" name="Number of Children (FS005)"/>
    <tableColumn id="3" xr3:uid="{5A3E2C4A-4C2C-4933-9E4E-AAED00AE1927}" name="Drugs"/>
    <tableColumn id="4" xr3:uid="{0FCA1606-38EB-4BA1-AFFB-CCB7B8DD4DE5}" name="Weapons"/>
    <tableColumn id="5" xr3:uid="{81B712C5-5EB4-4407-AF82-800768B62C11}" name="Serious Bodily Injury"/>
    <tableColumn id="6" xr3:uid="{4018FFE5-E245-408E-A341-DF8FBB548161}" name="Number of Children"/>
    <tableColumn id="7" xr3:uid="{6A1798B9-D027-42A6-B023-8F13E37A5F61}" name="10 Days or Less"/>
    <tableColumn id="8" xr3:uid="{C7AAC5B2-017C-437D-8105-8240E59EC972}" name="&gt;10 Days"/>
    <tableColumn id="9" xr3:uid="{94B06F07-CD88-46DE-BD80-0F8441B61853}" name="10 Days or Less_x000a__x000a_In-school"/>
    <tableColumn id="10" xr3:uid="{ECD694ED-B9BD-4DB9-8F04-6E88EC5F8BE3}" name="&gt;10 Days_x000a__x000a__x000a_in-school_x000a_"/>
    <tableColumn id="11" xr3:uid="{5B517EAD-E0F4-434E-AFEE-68912F0AC495}" name="Total"/>
    <tableColumn id="12" xr3:uid="{76359E13-3F20-436B-AB3A-E1AD12C51527}" name="1 Day "/>
    <tableColumn id="13" xr3:uid="{067D296E-BDA8-4223-A730-24C68287D6CE}" name="2–10 Days "/>
    <tableColumn id="14" xr3:uid="{11CA2C55-B915-499B-90D2-7277E70A59A1}" name="&gt; 10 Days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sqref="A1:N1"/>
    </sheetView>
  </sheetViews>
  <sheetFormatPr defaultColWidth="0" defaultRowHeight="15" zeroHeight="1" x14ac:dyDescent="0.25"/>
  <cols>
    <col min="1" max="1" width="22.5703125" customWidth="1"/>
    <col min="2" max="2" width="14.85546875" customWidth="1"/>
    <col min="3" max="3" width="9.28515625" customWidth="1"/>
    <col min="4" max="4" width="12.42578125" customWidth="1"/>
    <col min="5" max="5" width="14.28515625" customWidth="1"/>
    <col min="6" max="6" width="28.28515625" customWidth="1"/>
    <col min="7" max="7" width="12.85546875" customWidth="1"/>
    <col min="8" max="8" width="13.14062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12.7109375" customWidth="1"/>
    <col min="15" max="16384" width="9.140625" hidden="1"/>
  </cols>
  <sheetData>
    <row r="1" spans="1:14" ht="42.75" customHeight="1" thickBot="1" x14ac:dyDescent="0.3">
      <c r="A1" s="89" t="s">
        <v>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69" customHeight="1" thickBot="1" x14ac:dyDescent="0.4">
      <c r="A2" s="102" t="s">
        <v>31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66" customFormat="1" ht="52.5" customHeight="1" thickTop="1" x14ac:dyDescent="0.25">
      <c r="A3" s="104" t="s">
        <v>39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</row>
    <row r="4" spans="1:14" ht="21.75" thickBot="1" x14ac:dyDescent="0.4">
      <c r="A4" s="91" t="s">
        <v>41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141.75" customHeight="1" thickTop="1" thickBot="1" x14ac:dyDescent="0.3">
      <c r="A5" s="67"/>
      <c r="B5" s="94" t="s">
        <v>32</v>
      </c>
      <c r="C5" s="94"/>
      <c r="D5" s="94"/>
      <c r="E5" s="95"/>
      <c r="F5" s="68" t="s">
        <v>33</v>
      </c>
      <c r="G5" s="96" t="s">
        <v>34</v>
      </c>
      <c r="H5" s="97"/>
      <c r="I5" s="96" t="s">
        <v>35</v>
      </c>
      <c r="J5" s="98"/>
      <c r="K5" s="99" t="s">
        <v>0</v>
      </c>
      <c r="L5" s="100"/>
      <c r="M5" s="100"/>
      <c r="N5" s="101"/>
    </row>
    <row r="6" spans="1:14" ht="45" customHeight="1" thickBot="1" x14ac:dyDescent="0.3">
      <c r="A6" s="69" t="s">
        <v>14</v>
      </c>
      <c r="B6" s="70" t="s">
        <v>2</v>
      </c>
      <c r="C6" s="71" t="s">
        <v>3</v>
      </c>
      <c r="D6" s="72" t="s">
        <v>4</v>
      </c>
      <c r="E6" s="73" t="s">
        <v>5</v>
      </c>
      <c r="F6" s="74" t="s">
        <v>6</v>
      </c>
      <c r="G6" s="75" t="s">
        <v>7</v>
      </c>
      <c r="H6" s="76" t="s">
        <v>8</v>
      </c>
      <c r="I6" s="75" t="s">
        <v>36</v>
      </c>
      <c r="J6" s="76" t="s">
        <v>37</v>
      </c>
      <c r="K6" s="77" t="s">
        <v>9</v>
      </c>
      <c r="L6" s="77" t="s">
        <v>10</v>
      </c>
      <c r="M6" s="78" t="s">
        <v>11</v>
      </c>
      <c r="N6" s="75" t="s">
        <v>12</v>
      </c>
    </row>
    <row r="7" spans="1:14" ht="15.75" thickBot="1" x14ac:dyDescent="0.3">
      <c r="A7" s="45" t="s">
        <v>16</v>
      </c>
      <c r="B7" s="46" t="s">
        <v>13</v>
      </c>
      <c r="C7" s="47" t="s">
        <v>13</v>
      </c>
      <c r="D7" s="47" t="s">
        <v>13</v>
      </c>
      <c r="E7" s="48">
        <v>0</v>
      </c>
      <c r="F7" s="49">
        <v>0</v>
      </c>
      <c r="G7" s="46">
        <v>1122</v>
      </c>
      <c r="H7" s="47">
        <v>26</v>
      </c>
      <c r="I7" s="47">
        <v>518</v>
      </c>
      <c r="J7" s="48" t="s">
        <v>13</v>
      </c>
      <c r="K7" s="46">
        <v>2098</v>
      </c>
      <c r="L7" s="47">
        <v>536</v>
      </c>
      <c r="M7" s="47">
        <v>966</v>
      </c>
      <c r="N7" s="48">
        <v>37</v>
      </c>
    </row>
    <row r="8" spans="1:14" ht="15.75" thickBot="1" x14ac:dyDescent="0.3">
      <c r="A8" s="50" t="s">
        <v>15</v>
      </c>
      <c r="B8" s="51" t="s">
        <v>13</v>
      </c>
      <c r="C8" s="52" t="s">
        <v>13</v>
      </c>
      <c r="D8" s="52" t="s">
        <v>13</v>
      </c>
      <c r="E8" s="53">
        <v>0</v>
      </c>
      <c r="F8" s="54">
        <v>0</v>
      </c>
      <c r="G8" s="51">
        <v>258</v>
      </c>
      <c r="H8" s="52" t="s">
        <v>13</v>
      </c>
      <c r="I8" s="52">
        <v>97</v>
      </c>
      <c r="J8" s="53" t="s">
        <v>13</v>
      </c>
      <c r="K8" s="51">
        <v>468</v>
      </c>
      <c r="L8" s="52">
        <v>106</v>
      </c>
      <c r="M8" s="52">
        <v>216</v>
      </c>
      <c r="N8" s="53" t="s">
        <v>13</v>
      </c>
    </row>
    <row r="9" spans="1:14" ht="15.75" thickBot="1" x14ac:dyDescent="0.3">
      <c r="A9" s="84" t="s">
        <v>9</v>
      </c>
      <c r="B9" s="79">
        <v>11</v>
      </c>
      <c r="C9" s="80">
        <v>6</v>
      </c>
      <c r="D9" s="80">
        <v>5</v>
      </c>
      <c r="E9" s="81">
        <v>0</v>
      </c>
      <c r="F9" s="82">
        <v>0</v>
      </c>
      <c r="G9" s="83">
        <v>1380</v>
      </c>
      <c r="H9" s="81">
        <v>34</v>
      </c>
      <c r="I9" s="83">
        <v>615</v>
      </c>
      <c r="J9" s="81">
        <v>2</v>
      </c>
      <c r="K9" s="83">
        <v>2566</v>
      </c>
      <c r="L9" s="80">
        <v>642</v>
      </c>
      <c r="M9" s="80">
        <v>1182</v>
      </c>
      <c r="N9" s="81">
        <v>47</v>
      </c>
    </row>
    <row r="10" spans="1:14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ht="21.75" thickBot="1" x14ac:dyDescent="0.4">
      <c r="A11" s="93" t="s">
        <v>40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</row>
    <row r="12" spans="1:14" ht="112.5" customHeight="1" thickTop="1" thickBot="1" x14ac:dyDescent="0.3">
      <c r="A12" s="67"/>
      <c r="B12" s="94" t="s">
        <v>32</v>
      </c>
      <c r="C12" s="94"/>
      <c r="D12" s="94"/>
      <c r="E12" s="95"/>
      <c r="F12" s="68" t="s">
        <v>33</v>
      </c>
      <c r="G12" s="96" t="s">
        <v>34</v>
      </c>
      <c r="H12" s="97"/>
      <c r="I12" s="96" t="s">
        <v>35</v>
      </c>
      <c r="J12" s="98"/>
      <c r="K12" s="99" t="s">
        <v>0</v>
      </c>
      <c r="L12" s="100"/>
      <c r="M12" s="100"/>
      <c r="N12" s="101"/>
    </row>
    <row r="13" spans="1:14" ht="49.5" customHeight="1" thickBot="1" x14ac:dyDescent="0.3">
      <c r="A13" s="69" t="s">
        <v>1</v>
      </c>
      <c r="B13" s="70" t="s">
        <v>2</v>
      </c>
      <c r="C13" s="71" t="s">
        <v>3</v>
      </c>
      <c r="D13" s="72" t="s">
        <v>4</v>
      </c>
      <c r="E13" s="73" t="s">
        <v>5</v>
      </c>
      <c r="F13" s="74" t="s">
        <v>6</v>
      </c>
      <c r="G13" s="75" t="s">
        <v>7</v>
      </c>
      <c r="H13" s="76" t="s">
        <v>8</v>
      </c>
      <c r="I13" s="75" t="s">
        <v>36</v>
      </c>
      <c r="J13" s="76" t="s">
        <v>37</v>
      </c>
      <c r="K13" s="77" t="s">
        <v>9</v>
      </c>
      <c r="L13" s="77" t="s">
        <v>10</v>
      </c>
      <c r="M13" s="78" t="s">
        <v>11</v>
      </c>
      <c r="N13" s="75" t="s">
        <v>12</v>
      </c>
    </row>
    <row r="14" spans="1:14" x14ac:dyDescent="0.25">
      <c r="A14" s="55" t="s">
        <v>16</v>
      </c>
      <c r="B14" s="56">
        <v>0</v>
      </c>
      <c r="C14" s="57">
        <v>0</v>
      </c>
      <c r="D14" s="57">
        <v>0</v>
      </c>
      <c r="E14" s="58">
        <v>0</v>
      </c>
      <c r="F14" s="59">
        <v>0</v>
      </c>
      <c r="G14" s="43">
        <v>0.81299999999999994</v>
      </c>
      <c r="H14" s="57">
        <v>0.76470000000000005</v>
      </c>
      <c r="I14" s="44">
        <v>0.84230000000000005</v>
      </c>
      <c r="J14" s="58" t="s">
        <v>13</v>
      </c>
      <c r="K14" s="43">
        <v>0.81759999999999999</v>
      </c>
      <c r="L14" s="44">
        <v>0.83489999999999998</v>
      </c>
      <c r="M14" s="44">
        <v>0.81730000000000003</v>
      </c>
      <c r="N14" s="60">
        <v>0.78720000000000001</v>
      </c>
    </row>
    <row r="15" spans="1:14" ht="15.75" thickBot="1" x14ac:dyDescent="0.3">
      <c r="A15" s="61" t="s">
        <v>15</v>
      </c>
      <c r="B15" s="62">
        <v>0</v>
      </c>
      <c r="C15" s="63">
        <v>0</v>
      </c>
      <c r="D15" s="63">
        <v>0</v>
      </c>
      <c r="E15" s="64">
        <v>0</v>
      </c>
      <c r="F15" s="65">
        <v>0</v>
      </c>
      <c r="G15" s="41">
        <v>0.187</v>
      </c>
      <c r="H15" s="63" t="s">
        <v>13</v>
      </c>
      <c r="I15" s="42">
        <v>0.15770000000000001</v>
      </c>
      <c r="J15" s="64" t="s">
        <v>13</v>
      </c>
      <c r="K15" s="41">
        <v>0.18240000000000001</v>
      </c>
      <c r="L15" s="42">
        <v>0.1651</v>
      </c>
      <c r="M15" s="42">
        <v>0.1827</v>
      </c>
      <c r="N15" s="64" t="s">
        <v>13</v>
      </c>
    </row>
    <row r="16" spans="1:14" ht="15.75" thickBot="1" x14ac:dyDescent="0.3">
      <c r="A16" s="84" t="s">
        <v>9</v>
      </c>
      <c r="B16" s="85">
        <v>1</v>
      </c>
      <c r="C16" s="86">
        <v>1</v>
      </c>
      <c r="D16" s="86">
        <v>1</v>
      </c>
      <c r="E16" s="87">
        <v>1</v>
      </c>
      <c r="F16" s="88">
        <v>1</v>
      </c>
      <c r="G16" s="85">
        <v>1</v>
      </c>
      <c r="H16" s="87">
        <v>1</v>
      </c>
      <c r="I16" s="85">
        <v>1</v>
      </c>
      <c r="J16" s="87">
        <v>1</v>
      </c>
      <c r="K16" s="85">
        <v>1</v>
      </c>
      <c r="L16" s="86">
        <v>1</v>
      </c>
      <c r="M16" s="86">
        <v>1</v>
      </c>
      <c r="N16" s="87">
        <v>1</v>
      </c>
    </row>
    <row r="17" spans="1:14" s="40" customFormat="1" ht="32.25" customHeight="1" x14ac:dyDescent="0.25">
      <c r="A17" s="90" t="s">
        <v>30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idden="1" x14ac:dyDescent="0.25"/>
    <row r="19" spans="1:14" hidden="1" x14ac:dyDescent="0.25"/>
    <row r="20" spans="1:14" hidden="1" x14ac:dyDescent="0.25"/>
    <row r="21" spans="1:14" hidden="1" x14ac:dyDescent="0.25"/>
    <row r="22" spans="1:14" hidden="1" x14ac:dyDescent="0.25"/>
    <row r="23" spans="1:14" hidden="1" x14ac:dyDescent="0.25"/>
    <row r="24" spans="1:14" hidden="1" x14ac:dyDescent="0.25"/>
    <row r="25" spans="1:14" hidden="1" x14ac:dyDescent="0.25"/>
    <row r="26" spans="1:14" hidden="1" x14ac:dyDescent="0.25"/>
    <row r="27" spans="1:14" hidden="1" x14ac:dyDescent="0.25"/>
    <row r="28" spans="1:14" hidden="1" x14ac:dyDescent="0.25"/>
  </sheetData>
  <sheetProtection sheet="1" objects="1" scenarios="1" sort="0" autoFilter="0"/>
  <mergeCells count="15">
    <mergeCell ref="A1:N1"/>
    <mergeCell ref="A17:N17"/>
    <mergeCell ref="A4:N4"/>
    <mergeCell ref="A10:N10"/>
    <mergeCell ref="A11:N11"/>
    <mergeCell ref="B12:E12"/>
    <mergeCell ref="G12:H12"/>
    <mergeCell ref="I12:J12"/>
    <mergeCell ref="K12:N12"/>
    <mergeCell ref="A2:N2"/>
    <mergeCell ref="A3:N3"/>
    <mergeCell ref="B5:E5"/>
    <mergeCell ref="G5:H5"/>
    <mergeCell ref="I5:J5"/>
    <mergeCell ref="K5:N5"/>
  </mergeCells>
  <conditionalFormatting sqref="B9:J9 F14:F15 H14:H15 B14:B16 E14:E16 G16:J16 J14:J15">
    <cfRule type="expression" dxfId="32" priority="5" stopIfTrue="1">
      <formula>LEN(TRIM(B9))=0</formula>
    </cfRule>
  </conditionalFormatting>
  <conditionalFormatting sqref="K9:N9">
    <cfRule type="expression" dxfId="31" priority="23" stopIfTrue="1">
      <formula>LEN(TRIM(K9))=0</formula>
    </cfRule>
  </conditionalFormatting>
  <conditionalFormatting sqref="C14:C15">
    <cfRule type="expression" dxfId="30" priority="15" stopIfTrue="1">
      <formula>LEN(TRIM(C14))=0</formula>
    </cfRule>
  </conditionalFormatting>
  <conditionalFormatting sqref="K16:N16 N14:N15">
    <cfRule type="expression" dxfId="29" priority="16" stopIfTrue="1">
      <formula>LEN(TRIM(K14))=0</formula>
    </cfRule>
  </conditionalFormatting>
  <conditionalFormatting sqref="C16">
    <cfRule type="expression" dxfId="28" priority="21" stopIfTrue="1">
      <formula>LEN(TRIM(C16))=0</formula>
    </cfRule>
  </conditionalFormatting>
  <conditionalFormatting sqref="D16">
    <cfRule type="expression" dxfId="27" priority="20" stopIfTrue="1">
      <formula>LEN(TRIM(D16))=0</formula>
    </cfRule>
  </conditionalFormatting>
  <conditionalFormatting sqref="F16">
    <cfRule type="expression" dxfId="26" priority="18" stopIfTrue="1">
      <formula>LEN(TRIM(F16))=0</formula>
    </cfRule>
  </conditionalFormatting>
  <conditionalFormatting sqref="D14">
    <cfRule type="expression" dxfId="25" priority="11" stopIfTrue="1">
      <formula>LEN(TRIM(D14))=0</formula>
    </cfRule>
  </conditionalFormatting>
  <conditionalFormatting sqref="D15">
    <cfRule type="expression" dxfId="24" priority="10" stopIfTrue="1">
      <formula>LEN(TRIM(D15))=0</formula>
    </cfRule>
  </conditionalFormatting>
  <conditionalFormatting sqref="B7:F8">
    <cfRule type="expression" dxfId="23" priority="4" stopIfTrue="1">
      <formula>LEN(TRIM(B7))=0</formula>
    </cfRule>
  </conditionalFormatting>
  <conditionalFormatting sqref="G7:J8">
    <cfRule type="expression" dxfId="22" priority="3" stopIfTrue="1">
      <formula>LEN(TRIM(G7))=0</formula>
    </cfRule>
  </conditionalFormatting>
  <conditionalFormatting sqref="K7:N8">
    <cfRule type="expression" dxfId="21" priority="2" stopIfTrue="1">
      <formula>LEN(TRIM(K7))=0</formula>
    </cfRule>
  </conditionalFormatting>
  <conditionalFormatting sqref="G14:G15">
    <cfRule type="expression" dxfId="20" priority="1" stopIfTrue="1">
      <formula>LEN(TRIM(G14))=0</formula>
    </cfRule>
  </conditionalFormatting>
  <dataValidations count="9">
    <dataValidation allowBlank="1" showInputMessage="1" showErrorMessage="1" prompt="Applies to columns K through N." sqref="K5:N5 K12:N12" xr:uid="{A4EA5A33-C7E9-49EC-825B-78C09E6A89DD}"/>
    <dataValidation allowBlank="1" showInputMessage="1" showErrorMessage="1" prompt="Applies to columns I and J." sqref="I5:J5 I12:J12" xr:uid="{EF8012A5-3928-4F73-89B6-15B3CE5B452C}"/>
    <dataValidation allowBlank="1" showInputMessage="1" showErrorMessage="1" prompt="Applies to columns G and H." sqref="G5:H5 G12:H12" xr:uid="{4BF8FC8F-8B6D-43BE-B875-B01FC15DA29A}"/>
    <dataValidation allowBlank="1" showInputMessage="1" showErrorMessage="1" prompt="Number of Children with Disciplinary Removals Totaling" sqref="K6:N6 K13:N13" xr:uid="{EA47DAE3-0565-419D-A868-72CE20A9225A}"/>
    <dataValidation allowBlank="1" showInputMessage="1" showErrorMessage="1" prompt="Number of Children with In -school Suspensions Totaling " sqref="I6:J6 I13:J13" xr:uid="{7DAC9631-1EB3-48A5-ACA7-47EFA2A17A3B}"/>
    <dataValidation allowBlank="1" showInputMessage="1" showErrorMessage="1" prompt="Numberof Children with Out of School Suspensions/Expulsions Totaling" sqref="G6:H6 G13:H13" xr:uid="{4879235A-D444-4C70-99A2-5C2EF3EA441F}"/>
    <dataValidation allowBlank="1" showInputMessage="1" showErrorMessage="1" prompt="Removals to an Alternative Educational Setting Based on a Hearing Officer Determination Regarding Likely Injury" sqref="F6 F13" xr:uid="{FC7F6CCA-B0A5-44D5-ABF4-1475F132E0AE}"/>
    <dataValidation allowBlank="1" showInputMessage="1" showErrorMessage="1" prompt="Unilateral removals to an interim alternative educational setting by school personnel" sqref="B6:E6 B13:E13" xr:uid="{0EF5885E-8221-411E-9933-477381464FD2}"/>
    <dataValidation allowBlank="1" showInputMessage="1" showErrorMessage="1" prompt="Applies to columns B through E." sqref="B5:E5 B12:E12" xr:uid="{A7642749-B213-4555-B586-1B0380953E91}"/>
  </dataValidations>
  <pageMargins left="0.45" right="0.45" top="0.5" bottom="0.5" header="0.3" footer="0.3"/>
  <pageSetup orientation="landscape" horizontalDpi="360" verticalDpi="36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D593-6071-4FE0-953D-9F0E32BAA391}">
  <dimension ref="A1:K6"/>
  <sheetViews>
    <sheetView workbookViewId="0">
      <selection activeCell="K5" sqref="K5"/>
    </sheetView>
  </sheetViews>
  <sheetFormatPr defaultRowHeight="15" x14ac:dyDescent="0.25"/>
  <sheetData>
    <row r="1" spans="1:11" x14ac:dyDescent="0.25">
      <c r="A1">
        <v>81.3</v>
      </c>
      <c r="C1">
        <v>76.47</v>
      </c>
    </row>
    <row r="2" spans="1:11" x14ac:dyDescent="0.25">
      <c r="A2">
        <v>18.7</v>
      </c>
    </row>
    <row r="3" spans="1:11" ht="15.75" thickBot="1" x14ac:dyDescent="0.3"/>
    <row r="4" spans="1:11" x14ac:dyDescent="0.25">
      <c r="A4" s="22" t="e">
        <f>ROUND(#REF!*100/34,2)</f>
        <v>#REF!</v>
      </c>
    </row>
    <row r="5" spans="1:11" x14ac:dyDescent="0.25">
      <c r="C5">
        <v>84.23</v>
      </c>
      <c r="E5">
        <v>81.760000000000005</v>
      </c>
      <c r="G5">
        <v>83.49</v>
      </c>
      <c r="I5">
        <v>81.73</v>
      </c>
      <c r="K5">
        <v>78.72</v>
      </c>
    </row>
    <row r="6" spans="1:11" x14ac:dyDescent="0.25">
      <c r="C6">
        <v>15.77</v>
      </c>
      <c r="E6">
        <v>18.239999999999998</v>
      </c>
      <c r="G6">
        <v>16.510000000000002</v>
      </c>
      <c r="I6">
        <v>18.27</v>
      </c>
      <c r="K6">
        <v>21.28</v>
      </c>
    </row>
  </sheetData>
  <conditionalFormatting sqref="A4">
    <cfRule type="expression" dxfId="15" priority="1" stopIfTrue="1">
      <formula>LEN(TRIM(A4))=0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FBEA-2ED5-49D9-896B-8C172EB55D60}">
  <dimension ref="A1:AA4"/>
  <sheetViews>
    <sheetView workbookViewId="0">
      <selection activeCell="D2" sqref="D2:D3"/>
    </sheetView>
  </sheetViews>
  <sheetFormatPr defaultRowHeight="15" x14ac:dyDescent="0.25"/>
  <cols>
    <col min="2" max="2" width="11.85546875" customWidth="1"/>
  </cols>
  <sheetData>
    <row r="1" spans="1:27" ht="75" x14ac:dyDescent="0.25">
      <c r="A1" s="4" t="s">
        <v>1</v>
      </c>
      <c r="B1" s="5" t="s">
        <v>2</v>
      </c>
      <c r="C1" s="6" t="s">
        <v>17</v>
      </c>
      <c r="D1" s="4" t="s">
        <v>3</v>
      </c>
      <c r="E1" s="7" t="s">
        <v>18</v>
      </c>
      <c r="F1" s="4" t="s">
        <v>4</v>
      </c>
      <c r="G1" s="7" t="s">
        <v>19</v>
      </c>
      <c r="H1" s="4" t="s">
        <v>5</v>
      </c>
      <c r="I1" s="7" t="s">
        <v>20</v>
      </c>
      <c r="J1" s="4" t="s">
        <v>6</v>
      </c>
      <c r="K1" s="7" t="s">
        <v>21</v>
      </c>
      <c r="L1" s="4" t="s">
        <v>7</v>
      </c>
      <c r="M1" s="7" t="s">
        <v>22</v>
      </c>
      <c r="N1" s="4" t="s">
        <v>8</v>
      </c>
      <c r="O1" s="7" t="s">
        <v>23</v>
      </c>
      <c r="P1" s="4" t="s">
        <v>7</v>
      </c>
      <c r="Q1" s="7" t="s">
        <v>24</v>
      </c>
      <c r="R1" s="4" t="s">
        <v>8</v>
      </c>
      <c r="S1" s="7" t="s">
        <v>25</v>
      </c>
      <c r="T1" s="4" t="s">
        <v>9</v>
      </c>
      <c r="U1" s="7" t="s">
        <v>26</v>
      </c>
      <c r="V1" s="4" t="s">
        <v>10</v>
      </c>
      <c r="W1" s="7" t="s">
        <v>27</v>
      </c>
      <c r="X1" s="4" t="s">
        <v>11</v>
      </c>
      <c r="Y1" s="7" t="s">
        <v>28</v>
      </c>
      <c r="Z1" s="4" t="s">
        <v>12</v>
      </c>
      <c r="AA1" s="7" t="s">
        <v>29</v>
      </c>
    </row>
    <row r="2" spans="1:27" x14ac:dyDescent="0.25">
      <c r="A2" s="8" t="s">
        <v>16</v>
      </c>
      <c r="B2" s="2">
        <v>8</v>
      </c>
      <c r="C2" s="10">
        <v>0</v>
      </c>
      <c r="D2" s="8">
        <v>0</v>
      </c>
      <c r="E2" s="11">
        <v>0</v>
      </c>
      <c r="F2" s="8">
        <v>0</v>
      </c>
      <c r="G2" s="11">
        <v>0</v>
      </c>
      <c r="H2" s="8">
        <v>0</v>
      </c>
      <c r="I2" s="11">
        <v>0</v>
      </c>
      <c r="J2" s="8">
        <v>0</v>
      </c>
      <c r="K2" s="11">
        <v>0</v>
      </c>
      <c r="L2" s="8">
        <v>28</v>
      </c>
      <c r="M2" s="11">
        <v>2.0299999999999998</v>
      </c>
      <c r="N2" s="8">
        <v>0</v>
      </c>
      <c r="O2" s="11">
        <v>0</v>
      </c>
      <c r="P2" s="8" t="s">
        <v>13</v>
      </c>
      <c r="Q2" s="11" t="s">
        <v>13</v>
      </c>
      <c r="R2" s="8">
        <v>0</v>
      </c>
      <c r="S2" s="11">
        <v>0</v>
      </c>
      <c r="T2" s="8">
        <v>50</v>
      </c>
      <c r="U2" s="11">
        <v>1.95</v>
      </c>
      <c r="V2" s="8">
        <v>12</v>
      </c>
      <c r="W2" s="11">
        <v>1.87</v>
      </c>
      <c r="X2" s="8">
        <v>21</v>
      </c>
      <c r="Y2" s="11">
        <v>1.78</v>
      </c>
      <c r="Z2" s="8" t="s">
        <v>13</v>
      </c>
      <c r="AA2" s="11" t="s">
        <v>13</v>
      </c>
    </row>
    <row r="3" spans="1:27" x14ac:dyDescent="0.25">
      <c r="A3" s="8" t="s">
        <v>15</v>
      </c>
      <c r="B3" s="2">
        <v>3</v>
      </c>
      <c r="C3" s="10">
        <v>0</v>
      </c>
      <c r="D3" s="8">
        <v>0</v>
      </c>
      <c r="E3" s="11">
        <v>0</v>
      </c>
      <c r="F3" s="8">
        <v>0</v>
      </c>
      <c r="G3" s="11">
        <v>0</v>
      </c>
      <c r="H3" s="8">
        <v>0</v>
      </c>
      <c r="I3" s="11">
        <v>0</v>
      </c>
      <c r="J3" s="8">
        <v>0</v>
      </c>
      <c r="K3" s="11">
        <v>0</v>
      </c>
      <c r="L3" s="8" t="s">
        <v>13</v>
      </c>
      <c r="M3" s="11" t="s">
        <v>13</v>
      </c>
      <c r="N3" s="8">
        <v>0</v>
      </c>
      <c r="O3" s="11">
        <v>0</v>
      </c>
      <c r="P3" s="8" t="s">
        <v>13</v>
      </c>
      <c r="Q3" s="11" t="s">
        <v>13</v>
      </c>
      <c r="R3" s="8">
        <v>0</v>
      </c>
      <c r="S3" s="11">
        <v>0</v>
      </c>
      <c r="T3" s="8" t="s">
        <v>13</v>
      </c>
      <c r="U3" s="11" t="s">
        <v>13</v>
      </c>
      <c r="V3" s="8" t="s">
        <v>13</v>
      </c>
      <c r="W3" s="11" t="s">
        <v>13</v>
      </c>
      <c r="X3" s="8" t="s">
        <v>13</v>
      </c>
      <c r="Y3" s="11" t="s">
        <v>13</v>
      </c>
      <c r="Z3" s="8">
        <v>0</v>
      </c>
      <c r="AA3" s="11">
        <v>0</v>
      </c>
    </row>
    <row r="4" spans="1:27" x14ac:dyDescent="0.25">
      <c r="A4" s="8" t="s">
        <v>9</v>
      </c>
      <c r="B4" s="9">
        <v>11</v>
      </c>
      <c r="C4" s="12">
        <v>1</v>
      </c>
      <c r="D4" s="8">
        <v>6</v>
      </c>
      <c r="E4" s="11">
        <v>100</v>
      </c>
      <c r="F4" s="8">
        <v>5</v>
      </c>
      <c r="G4" s="11">
        <v>100</v>
      </c>
      <c r="H4" s="8">
        <v>0</v>
      </c>
      <c r="I4" s="11">
        <v>0</v>
      </c>
      <c r="J4" s="8">
        <v>0</v>
      </c>
      <c r="K4" s="11"/>
      <c r="L4" s="8">
        <v>1380</v>
      </c>
      <c r="M4" s="11">
        <v>100</v>
      </c>
      <c r="N4" s="8">
        <v>34</v>
      </c>
      <c r="O4" s="11">
        <v>100</v>
      </c>
      <c r="P4" s="8">
        <v>615</v>
      </c>
      <c r="Q4" s="11">
        <v>100</v>
      </c>
      <c r="R4" s="8">
        <v>2</v>
      </c>
      <c r="S4" s="11">
        <v>100</v>
      </c>
      <c r="T4" s="8">
        <v>2566</v>
      </c>
      <c r="U4" s="11">
        <v>100</v>
      </c>
      <c r="V4" s="8">
        <v>642</v>
      </c>
      <c r="W4" s="11">
        <v>100</v>
      </c>
      <c r="X4" s="8">
        <v>1182</v>
      </c>
      <c r="Y4" s="11">
        <v>100</v>
      </c>
      <c r="Z4" s="8">
        <v>47</v>
      </c>
      <c r="AA4" s="11">
        <v>100</v>
      </c>
    </row>
  </sheetData>
  <conditionalFormatting sqref="B2:B3">
    <cfRule type="expression" dxfId="14" priority="1" stopIfTrue="1">
      <formula>LEN(TRIM(B2))=0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8F65-73E7-43C7-9AF9-AC7211CA88AB}">
  <dimension ref="A1:AA11"/>
  <sheetViews>
    <sheetView topLeftCell="S1" workbookViewId="0">
      <selection sqref="A1:AA4"/>
    </sheetView>
  </sheetViews>
  <sheetFormatPr defaultRowHeight="15" x14ac:dyDescent="0.25"/>
  <cols>
    <col min="1" max="1" width="20.5703125" customWidth="1"/>
  </cols>
  <sheetData>
    <row r="1" spans="1:27" ht="60.75" thickBot="1" x14ac:dyDescent="0.3">
      <c r="A1" s="28" t="s">
        <v>14</v>
      </c>
      <c r="B1" s="29" t="s">
        <v>2</v>
      </c>
      <c r="C1" s="30" t="s">
        <v>17</v>
      </c>
      <c r="D1" s="31" t="s">
        <v>3</v>
      </c>
      <c r="E1" s="16" t="s">
        <v>18</v>
      </c>
      <c r="F1" s="1" t="s">
        <v>4</v>
      </c>
      <c r="G1" s="32" t="s">
        <v>19</v>
      </c>
      <c r="H1" s="33" t="s">
        <v>5</v>
      </c>
      <c r="I1" s="34" t="s">
        <v>20</v>
      </c>
      <c r="J1" s="1" t="s">
        <v>6</v>
      </c>
      <c r="K1" s="1" t="s">
        <v>21</v>
      </c>
      <c r="L1" s="13" t="s">
        <v>7</v>
      </c>
      <c r="M1" s="14" t="s">
        <v>22</v>
      </c>
      <c r="N1" s="15" t="s">
        <v>8</v>
      </c>
      <c r="O1" s="16" t="s">
        <v>23</v>
      </c>
      <c r="P1" s="13" t="s">
        <v>7</v>
      </c>
      <c r="Q1" s="14" t="s">
        <v>24</v>
      </c>
      <c r="R1" s="17" t="s">
        <v>8</v>
      </c>
      <c r="S1" s="18" t="s">
        <v>25</v>
      </c>
      <c r="T1" s="19" t="s">
        <v>9</v>
      </c>
      <c r="U1" s="20" t="s">
        <v>26</v>
      </c>
      <c r="V1" s="19" t="s">
        <v>10</v>
      </c>
      <c r="W1" s="20" t="s">
        <v>27</v>
      </c>
      <c r="X1" s="19" t="s">
        <v>11</v>
      </c>
      <c r="Y1" s="14" t="s">
        <v>28</v>
      </c>
      <c r="Z1" s="19" t="s">
        <v>12</v>
      </c>
      <c r="AA1" s="19" t="s">
        <v>29</v>
      </c>
    </row>
    <row r="2" spans="1:27" ht="15.75" thickBot="1" x14ac:dyDescent="0.3">
      <c r="A2" s="35" t="s">
        <v>16</v>
      </c>
      <c r="B2" s="2">
        <v>8</v>
      </c>
      <c r="C2" s="36">
        <f>ROUND(B2*100/11,2)</f>
        <v>72.73</v>
      </c>
      <c r="D2" s="2">
        <v>4</v>
      </c>
      <c r="E2" s="22">
        <f xml:space="preserve"> D2*100/6</f>
        <v>66.666666666666671</v>
      </c>
      <c r="F2" s="2">
        <v>4</v>
      </c>
      <c r="G2" s="22">
        <f>ROUND(F2*100/5,2)</f>
        <v>80</v>
      </c>
      <c r="H2" s="21">
        <v>0</v>
      </c>
      <c r="I2" s="21">
        <v>0</v>
      </c>
      <c r="J2" s="21">
        <v>0</v>
      </c>
      <c r="K2" s="21">
        <v>0</v>
      </c>
      <c r="L2" s="2">
        <v>1122</v>
      </c>
      <c r="M2" s="22">
        <f>ROUND(L2*100/1380,2)</f>
        <v>81.3</v>
      </c>
      <c r="N2" s="2">
        <v>26</v>
      </c>
      <c r="O2" s="22">
        <f>ROUND(N2*100/34,2)</f>
        <v>76.47</v>
      </c>
      <c r="P2" s="2">
        <v>518</v>
      </c>
      <c r="Q2" s="23">
        <f>ROUND(P2*100/615,2)</f>
        <v>84.23</v>
      </c>
      <c r="R2" s="3">
        <v>1</v>
      </c>
      <c r="S2" s="23">
        <f>ROUND(R2*100/2,2)</f>
        <v>50</v>
      </c>
      <c r="T2" s="2">
        <v>2098</v>
      </c>
      <c r="U2" s="22">
        <f>ROUND(T2*100/2566,2)</f>
        <v>81.760000000000005</v>
      </c>
      <c r="V2" s="2">
        <v>536</v>
      </c>
      <c r="W2" s="22">
        <f>ROUND(V2*100/642,2)</f>
        <v>83.49</v>
      </c>
      <c r="X2" s="2">
        <v>966</v>
      </c>
      <c r="Y2" s="23">
        <f>ROUND(X2*100/1182,2)</f>
        <v>81.73</v>
      </c>
      <c r="Z2" s="2">
        <v>37</v>
      </c>
      <c r="AA2">
        <f>ROUND(Z2*100/47,2)</f>
        <v>78.72</v>
      </c>
    </row>
    <row r="3" spans="1:27" ht="15.75" thickBot="1" x14ac:dyDescent="0.3">
      <c r="A3" s="37" t="s">
        <v>15</v>
      </c>
      <c r="B3" s="2">
        <v>3</v>
      </c>
      <c r="C3" s="36">
        <f>ROUND(B3*100/11,2)</f>
        <v>27.27</v>
      </c>
      <c r="D3" s="2">
        <v>2</v>
      </c>
      <c r="E3" s="22">
        <f t="shared" ref="E3:E4" si="0" xml:space="preserve"> D3*100/6</f>
        <v>33.333333333333336</v>
      </c>
      <c r="F3" s="2">
        <v>1</v>
      </c>
      <c r="G3" s="22">
        <f t="shared" ref="G3:G4" si="1">ROUND(F3*100/5,2)</f>
        <v>20</v>
      </c>
      <c r="H3" s="24">
        <v>0</v>
      </c>
      <c r="I3" s="21">
        <v>0</v>
      </c>
      <c r="J3" s="24">
        <v>0</v>
      </c>
      <c r="K3" s="24">
        <v>0</v>
      </c>
      <c r="L3" s="2">
        <v>258</v>
      </c>
      <c r="M3" s="22">
        <f t="shared" ref="M3:M4" si="2">ROUND(L3*100/1380,2)</f>
        <v>18.7</v>
      </c>
      <c r="N3" s="2">
        <v>8</v>
      </c>
      <c r="O3" s="22">
        <f t="shared" ref="O3:O4" si="3">ROUND(N3*100/34,2)</f>
        <v>23.53</v>
      </c>
      <c r="P3" s="2">
        <v>97</v>
      </c>
      <c r="Q3" s="23">
        <f t="shared" ref="Q3:Q4" si="4">ROUND(P3*100/615,2)</f>
        <v>15.77</v>
      </c>
      <c r="R3" s="3">
        <v>1</v>
      </c>
      <c r="S3" s="23">
        <f t="shared" ref="S3:S4" si="5">ROUND(R3*100/2,2)</f>
        <v>50</v>
      </c>
      <c r="T3" s="2">
        <v>468</v>
      </c>
      <c r="U3" s="22">
        <f t="shared" ref="U3:U4" si="6">ROUND(T3*100/2566,2)</f>
        <v>18.239999999999998</v>
      </c>
      <c r="V3" s="2">
        <v>106</v>
      </c>
      <c r="W3" s="22">
        <f t="shared" ref="W3:W4" si="7">ROUND(V3*100/642,2)</f>
        <v>16.510000000000002</v>
      </c>
      <c r="X3" s="2">
        <v>216</v>
      </c>
      <c r="Y3" s="23">
        <f t="shared" ref="Y3:Y4" si="8">ROUND(X3*100/1182,2)</f>
        <v>18.27</v>
      </c>
      <c r="Z3" s="2">
        <v>10</v>
      </c>
      <c r="AA3">
        <f t="shared" ref="AA3:AA4" si="9">ROUND(Z3*100/47,2)</f>
        <v>21.28</v>
      </c>
    </row>
    <row r="4" spans="1:27" ht="15.75" thickBot="1" x14ac:dyDescent="0.3">
      <c r="A4" s="38" t="s">
        <v>9</v>
      </c>
      <c r="B4" s="39">
        <v>11</v>
      </c>
      <c r="C4" s="36">
        <f t="shared" ref="C4" si="10">B4*100/11</f>
        <v>100</v>
      </c>
      <c r="D4" s="25">
        <v>6</v>
      </c>
      <c r="E4" s="22">
        <f t="shared" si="0"/>
        <v>100</v>
      </c>
      <c r="F4" s="25">
        <v>5</v>
      </c>
      <c r="G4" s="22">
        <f t="shared" si="1"/>
        <v>100</v>
      </c>
      <c r="H4" s="25">
        <v>0</v>
      </c>
      <c r="I4" s="21">
        <v>0</v>
      </c>
      <c r="J4" s="25">
        <v>0</v>
      </c>
      <c r="K4" s="25"/>
      <c r="L4" s="25">
        <v>1380</v>
      </c>
      <c r="M4" s="22">
        <f t="shared" si="2"/>
        <v>100</v>
      </c>
      <c r="N4" s="25">
        <v>34</v>
      </c>
      <c r="O4" s="22">
        <f t="shared" si="3"/>
        <v>100</v>
      </c>
      <c r="P4" s="25">
        <v>615</v>
      </c>
      <c r="Q4" s="23">
        <f t="shared" si="4"/>
        <v>100</v>
      </c>
      <c r="R4" s="26">
        <v>2</v>
      </c>
      <c r="S4" s="23">
        <f t="shared" si="5"/>
        <v>100</v>
      </c>
      <c r="T4" s="25">
        <v>2566</v>
      </c>
      <c r="U4" s="22">
        <f t="shared" si="6"/>
        <v>100</v>
      </c>
      <c r="V4" s="25">
        <v>642</v>
      </c>
      <c r="W4" s="22">
        <f t="shared" si="7"/>
        <v>100</v>
      </c>
      <c r="X4" s="25">
        <v>1182</v>
      </c>
      <c r="Y4" s="23">
        <f t="shared" si="8"/>
        <v>100</v>
      </c>
      <c r="Z4" s="27">
        <v>47</v>
      </c>
      <c r="AA4">
        <f t="shared" si="9"/>
        <v>100</v>
      </c>
    </row>
    <row r="9" spans="1:27" ht="15.75" thickBot="1" x14ac:dyDescent="0.3"/>
    <row r="10" spans="1:27" ht="15.75" thickBot="1" x14ac:dyDescent="0.3">
      <c r="F10" s="22"/>
    </row>
    <row r="11" spans="1:27" x14ac:dyDescent="0.25">
      <c r="F11" s="22"/>
    </row>
  </sheetData>
  <conditionalFormatting sqref="B4:S4 C2:C3 E2:E3 G2:K3 M2:M3 O2:O3 Q2:Q3 S2:S3">
    <cfRule type="expression" dxfId="13" priority="13" stopIfTrue="1">
      <formula>LEN(TRIM(B2))=0</formula>
    </cfRule>
  </conditionalFormatting>
  <conditionalFormatting sqref="T4:Z4 U2:U3 W2:W3 Y2:Y3">
    <cfRule type="expression" dxfId="12" priority="14" stopIfTrue="1">
      <formula>LEN(TRIM(T2))=0</formula>
    </cfRule>
  </conditionalFormatting>
  <conditionalFormatting sqref="B2:B3">
    <cfRule type="expression" dxfId="11" priority="12" stopIfTrue="1">
      <formula>LEN(TRIM(B2))=0</formula>
    </cfRule>
  </conditionalFormatting>
  <conditionalFormatting sqref="D2:D3">
    <cfRule type="expression" dxfId="10" priority="11" stopIfTrue="1">
      <formula>LEN(TRIM(D2))=0</formula>
    </cfRule>
  </conditionalFormatting>
  <conditionalFormatting sqref="F2:F3">
    <cfRule type="expression" dxfId="9" priority="10" stopIfTrue="1">
      <formula>LEN(TRIM(F2))=0</formula>
    </cfRule>
  </conditionalFormatting>
  <conditionalFormatting sqref="L2:L3">
    <cfRule type="expression" dxfId="8" priority="9" stopIfTrue="1">
      <formula>LEN(TRIM(L2))=0</formula>
    </cfRule>
  </conditionalFormatting>
  <conditionalFormatting sqref="N2:N3">
    <cfRule type="expression" dxfId="7" priority="8" stopIfTrue="1">
      <formula>LEN(TRIM(N2))=0</formula>
    </cfRule>
  </conditionalFormatting>
  <conditionalFormatting sqref="P2:P3">
    <cfRule type="expression" dxfId="6" priority="7" stopIfTrue="1">
      <formula>LEN(TRIM(P2))=0</formula>
    </cfRule>
  </conditionalFormatting>
  <conditionalFormatting sqref="R2:R3">
    <cfRule type="expression" dxfId="5" priority="6" stopIfTrue="1">
      <formula>LEN(TRIM(R2))=0</formula>
    </cfRule>
  </conditionalFormatting>
  <conditionalFormatting sqref="T2:T3">
    <cfRule type="expression" dxfId="4" priority="5" stopIfTrue="1">
      <formula>LEN(TRIM(T2))=0</formula>
    </cfRule>
  </conditionalFormatting>
  <conditionalFormatting sqref="V2:V3">
    <cfRule type="expression" dxfId="3" priority="4" stopIfTrue="1">
      <formula>LEN(TRIM(V2))=0</formula>
    </cfRule>
  </conditionalFormatting>
  <conditionalFormatting sqref="X2:X3">
    <cfRule type="expression" dxfId="2" priority="3" stopIfTrue="1">
      <formula>LEN(TRIM(X2))=0</formula>
    </cfRule>
  </conditionalFormatting>
  <conditionalFormatting sqref="Z2:Z3">
    <cfRule type="expression" dxfId="1" priority="2" stopIfTrue="1">
      <formula>LEN(TRIM(Z2))=0</formula>
    </cfRule>
  </conditionalFormatting>
  <conditionalFormatting sqref="F10:F11">
    <cfRule type="expression" dxfId="0" priority="1" stopIfTrue="1">
      <formula>LEN(TRIM(F10))=0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Removals_Gender</vt:lpstr>
      <vt:lpstr>Sheet4</vt:lpstr>
      <vt:lpstr>Sheet2</vt:lpstr>
      <vt:lpstr>Sheet3</vt:lpstr>
      <vt:lpstr>Removals_Gender!Print_Area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Removals by Gender</dc:title>
  <dc:creator>New Jersey Department of Education</dc:creator>
  <cp:lastModifiedBy>Thomas, Elizabeth</cp:lastModifiedBy>
  <dcterms:created xsi:type="dcterms:W3CDTF">2015-06-05T18:17:20Z</dcterms:created>
  <dcterms:modified xsi:type="dcterms:W3CDTF">2022-07-15T14:13:52Z</dcterms:modified>
</cp:coreProperties>
</file>