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homas\Desktop\Current Projects\AKK\Final\"/>
    </mc:Choice>
  </mc:AlternateContent>
  <xr:revisionPtr revIDLastSave="0" documentId="13_ncr:1_{5FB89D1E-143C-4B23-A173-BFCB5ABF5CB3}" xr6:coauthVersionLast="45" xr6:coauthVersionMax="46" xr10:uidLastSave="{00000000-0000-0000-0000-000000000000}"/>
  <bookViews>
    <workbookView xWindow="-120" yWindow="-120" windowWidth="29040" windowHeight="15840" xr2:uid="{6341006A-B93B-4BBF-B4F7-19628FC48AF7}"/>
  </bookViews>
  <sheets>
    <sheet name="Removals_LEP" sheetId="1" r:id="rId1"/>
    <sheet name="Sheet2" sheetId="2" state="hidden" r:id="rId2"/>
    <sheet name="Sheet4" sheetId="4" state="hidden" r:id="rId3"/>
    <sheet name="Sheet3" sheetId="3" state="hidden" r:id="rId4"/>
  </sheets>
  <definedNames>
    <definedName name="_xlnm.Print_Area" localSheetId="0">Removals_LEP!$A$2:$N$16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" i="2" l="1"/>
  <c r="Y4" i="2"/>
  <c r="W4" i="2"/>
  <c r="U4" i="2"/>
  <c r="S4" i="2"/>
  <c r="Q4" i="2"/>
  <c r="O4" i="2"/>
  <c r="M4" i="2"/>
  <c r="G4" i="2"/>
  <c r="E4" i="2"/>
  <c r="C4" i="2"/>
  <c r="AA3" i="2"/>
  <c r="Y3" i="2"/>
  <c r="W3" i="2"/>
  <c r="U3" i="2"/>
  <c r="S3" i="2"/>
  <c r="Q3" i="2"/>
  <c r="O3" i="2"/>
  <c r="M3" i="2"/>
  <c r="G3" i="2"/>
  <c r="E3" i="2"/>
  <c r="C3" i="2"/>
  <c r="AA2" i="2"/>
  <c r="Y2" i="2"/>
  <c r="W2" i="2"/>
  <c r="U2" i="2"/>
  <c r="S2" i="2"/>
  <c r="Q2" i="2"/>
  <c r="O2" i="2"/>
  <c r="M2" i="2"/>
  <c r="G2" i="2"/>
  <c r="E2" i="2"/>
  <c r="C2" i="2"/>
</calcChain>
</file>

<file path=xl/sharedStrings.xml><?xml version="1.0" encoding="utf-8"?>
<sst xmlns="http://schemas.openxmlformats.org/spreadsheetml/2006/main" count="109" uniqueCount="41">
  <si>
    <t>Number of Children with Disciplinary Removals Totaling</t>
  </si>
  <si>
    <t>Gender</t>
  </si>
  <si>
    <t>Number of Children (FS005)</t>
  </si>
  <si>
    <t>Drugs</t>
  </si>
  <si>
    <t>Weapons</t>
  </si>
  <si>
    <t>Serious Bodily Injury</t>
  </si>
  <si>
    <t>Number of Children</t>
  </si>
  <si>
    <t>10 Days or Less</t>
  </si>
  <si>
    <t>&gt;10 Days</t>
  </si>
  <si>
    <t>Total</t>
  </si>
  <si>
    <t xml:space="preserve">1 Day </t>
  </si>
  <si>
    <t xml:space="preserve">2–10 Days </t>
  </si>
  <si>
    <t>&gt; 10 Days</t>
  </si>
  <si>
    <t>*</t>
  </si>
  <si>
    <t>Non-English Learner</t>
  </si>
  <si>
    <t>English Learner</t>
  </si>
  <si>
    <t>Number of Children (FS005) %</t>
  </si>
  <si>
    <t>Drugs %</t>
  </si>
  <si>
    <t>Wepons %</t>
  </si>
  <si>
    <t>Serious Bodily Injury %</t>
  </si>
  <si>
    <t>Number of Children %</t>
  </si>
  <si>
    <t>less than 10 outofscholl %</t>
  </si>
  <si>
    <t>&gt;10days OutofSchool %</t>
  </si>
  <si>
    <t>less than 10 days Inschool%</t>
  </si>
  <si>
    <t>&gt;10 days In School%</t>
  </si>
  <si>
    <t>Total%</t>
  </si>
  <si>
    <t>1 Day %</t>
  </si>
  <si>
    <t>2–10 Days %</t>
  </si>
  <si>
    <t>&gt; 10 Days %</t>
  </si>
  <si>
    <t>end of worksheet</t>
  </si>
  <si>
    <t>This worksheet has two tables each spanning columns A through N. For both tables, there are two header rows but only the second header row is tagged as part of the table. Those header rows are: 6 and 13. The first header row in each table has some header cells which span multiple columns. These spans are indicated in the input messages in rows 5 and 12.</t>
  </si>
  <si>
    <t>Disciplinary Removals of Children with Disabilities (IDEA)
Ages 3 to 21
School Year 2020-21</t>
  </si>
  <si>
    <r>
      <t xml:space="preserve">Note: </t>
    </r>
    <r>
      <rPr>
        <sz val="14"/>
        <color theme="1"/>
        <rFont val="Calibri"/>
        <family val="2"/>
        <scheme val="minor"/>
      </rPr>
      <t>An asterisk indicates that the data was suppressed (cell size 10 or less)</t>
    </r>
  </si>
  <si>
    <t xml:space="preserve">Unilateral Removals to an Interim Alternative Educational Setting by School Personnel 
 </t>
  </si>
  <si>
    <t>Removals to an Alternative Educational Setting Based on a Hearing Officer Determination Regarding Likely Injury</t>
  </si>
  <si>
    <t>Numberof Children with Out of School Suspensions/Expulsions Totaling</t>
  </si>
  <si>
    <t xml:space="preserve">Number of Children with In -school Suspensions Totaling </t>
  </si>
  <si>
    <t>10 Days or Less
In-school</t>
  </si>
  <si>
    <t xml:space="preserve">&gt;10 Days
in-school
</t>
  </si>
  <si>
    <t>Removals: English Learner or Non-English Learner (Percentages)</t>
  </si>
  <si>
    <t>Removals: English Learner or Non-English Learner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</si>
</sst>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2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medium">
        <color indexed="64"/>
      </right>
      <top style="thick">
        <color theme="4"/>
      </top>
      <bottom/>
      <diagonal/>
    </border>
    <border>
      <left/>
      <right/>
      <top style="medium">
        <color indexed="64"/>
      </top>
      <bottom style="thick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39" applyNumberFormat="0" applyFill="0" applyAlignment="0" applyProtection="0"/>
    <xf numFmtId="0" fontId="10" fillId="0" borderId="40" applyNumberFormat="0" applyFill="0" applyAlignment="0" applyProtection="0"/>
  </cellStyleXfs>
  <cellXfs count="111">
    <xf numFmtId="0" fontId="0" fillId="0" borderId="0" xfId="0"/>
    <xf numFmtId="49" fontId="3" fillId="4" borderId="15" xfId="0" applyNumberFormat="1" applyFont="1" applyFill="1" applyBorder="1" applyAlignment="1">
      <alignment horizontal="center" wrapText="1"/>
    </xf>
    <xf numFmtId="0" fontId="5" fillId="0" borderId="16" xfId="0" applyFont="1" applyBorder="1"/>
    <xf numFmtId="0" fontId="5" fillId="0" borderId="21" xfId="0" applyFont="1" applyBorder="1"/>
    <xf numFmtId="49" fontId="3" fillId="4" borderId="23" xfId="0" applyNumberFormat="1" applyFont="1" applyFill="1" applyBorder="1" applyAlignment="1">
      <alignment horizontal="center" wrapText="1"/>
    </xf>
    <xf numFmtId="49" fontId="3" fillId="4" borderId="24" xfId="0" applyNumberFormat="1" applyFont="1" applyFill="1" applyBorder="1" applyAlignment="1">
      <alignment horizontal="center" wrapText="1"/>
    </xf>
    <xf numFmtId="49" fontId="3" fillId="4" borderId="8" xfId="0" applyNumberFormat="1" applyFont="1" applyFill="1" applyBorder="1" applyAlignment="1">
      <alignment horizontal="center" wrapText="1"/>
    </xf>
    <xf numFmtId="0" fontId="4" fillId="4" borderId="8" xfId="0" applyFont="1" applyFill="1" applyBorder="1"/>
    <xf numFmtId="1" fontId="5" fillId="5" borderId="18" xfId="0" applyNumberFormat="1" applyFont="1" applyFill="1" applyBorder="1" applyProtection="1">
      <protection locked="0"/>
    </xf>
    <xf numFmtId="1" fontId="5" fillId="5" borderId="18" xfId="0" applyNumberFormat="1" applyFont="1" applyFill="1" applyBorder="1" applyAlignment="1" applyProtection="1">
      <alignment horizontal="center"/>
      <protection locked="0"/>
    </xf>
    <xf numFmtId="1" fontId="5" fillId="5" borderId="18" xfId="0" applyNumberFormat="1" applyFont="1" applyFill="1" applyBorder="1" applyAlignment="1" applyProtection="1">
      <alignment horizontal="center" wrapText="1"/>
      <protection locked="0"/>
    </xf>
    <xf numFmtId="1" fontId="5" fillId="5" borderId="27" xfId="0" applyNumberFormat="1" applyFont="1" applyFill="1" applyBorder="1" applyProtection="1">
      <protection locked="0"/>
    </xf>
    <xf numFmtId="49" fontId="2" fillId="2" borderId="22" xfId="0" applyNumberFormat="1" applyFont="1" applyFill="1" applyBorder="1" applyAlignment="1">
      <alignment wrapText="1"/>
    </xf>
    <xf numFmtId="2" fontId="3" fillId="4" borderId="23" xfId="0" applyNumberFormat="1" applyFont="1" applyFill="1" applyBorder="1" applyAlignment="1">
      <alignment horizontal="center" wrapText="1"/>
    </xf>
    <xf numFmtId="49" fontId="3" fillId="4" borderId="25" xfId="0" applyNumberFormat="1" applyFont="1" applyFill="1" applyBorder="1" applyAlignment="1">
      <alignment horizontal="center" wrapText="1"/>
    </xf>
    <xf numFmtId="2" fontId="3" fillId="4" borderId="15" xfId="0" applyNumberFormat="1" applyFont="1" applyFill="1" applyBorder="1" applyAlignment="1">
      <alignment horizontal="center" wrapText="1"/>
    </xf>
    <xf numFmtId="2" fontId="3" fillId="4" borderId="2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>
      <alignment horizontal="center" wrapText="1"/>
    </xf>
    <xf numFmtId="0" fontId="4" fillId="4" borderId="0" xfId="0" applyFont="1" applyFill="1" applyAlignment="1">
      <alignment wrapText="1"/>
    </xf>
    <xf numFmtId="2" fontId="4" fillId="4" borderId="15" xfId="0" applyNumberFormat="1" applyFont="1" applyFill="1" applyBorder="1" applyAlignment="1">
      <alignment wrapText="1"/>
    </xf>
    <xf numFmtId="49" fontId="3" fillId="4" borderId="28" xfId="0" applyNumberFormat="1" applyFont="1" applyFill="1" applyBorder="1" applyAlignment="1">
      <alignment horizontal="center" wrapText="1"/>
    </xf>
    <xf numFmtId="2" fontId="3" fillId="4" borderId="28" xfId="0" applyNumberFormat="1" applyFont="1" applyFill="1" applyBorder="1" applyAlignment="1">
      <alignment horizontal="center" wrapText="1"/>
    </xf>
    <xf numFmtId="2" fontId="4" fillId="4" borderId="8" xfId="0" applyNumberFormat="1" applyFont="1" applyFill="1" applyBorder="1"/>
    <xf numFmtId="2" fontId="7" fillId="0" borderId="26" xfId="0" applyNumberFormat="1" applyFont="1" applyBorder="1" applyProtection="1">
      <protection locked="0"/>
    </xf>
    <xf numFmtId="2" fontId="8" fillId="0" borderId="26" xfId="0" applyNumberFormat="1" applyFont="1" applyBorder="1" applyProtection="1">
      <protection locked="0"/>
    </xf>
    <xf numFmtId="1" fontId="8" fillId="0" borderId="26" xfId="0" applyNumberFormat="1" applyFont="1" applyBorder="1" applyProtection="1">
      <protection locked="0"/>
    </xf>
    <xf numFmtId="2" fontId="8" fillId="0" borderId="29" xfId="0" applyNumberFormat="1" applyFont="1" applyBorder="1" applyProtection="1">
      <protection locked="0"/>
    </xf>
    <xf numFmtId="1" fontId="8" fillId="0" borderId="18" xfId="0" applyNumberFormat="1" applyFont="1" applyBorder="1" applyProtection="1">
      <protection locked="0"/>
    </xf>
    <xf numFmtId="0" fontId="5" fillId="0" borderId="12" xfId="0" applyFont="1" applyBorder="1"/>
    <xf numFmtId="1" fontId="6" fillId="0" borderId="13" xfId="0" applyNumberFormat="1" applyFont="1" applyBorder="1" applyProtection="1">
      <protection locked="0"/>
    </xf>
    <xf numFmtId="1" fontId="8" fillId="0" borderId="13" xfId="0" applyNumberFormat="1" applyFont="1" applyBorder="1" applyProtection="1">
      <protection locked="0"/>
    </xf>
    <xf numFmtId="1" fontId="8" fillId="0" borderId="30" xfId="0" applyNumberFormat="1" applyFont="1" applyBorder="1" applyProtection="1">
      <protection locked="0"/>
    </xf>
    <xf numFmtId="1" fontId="8" fillId="0" borderId="14" xfId="0" applyNumberFormat="1" applyFont="1" applyBorder="1" applyProtection="1">
      <protection locked="0"/>
    </xf>
    <xf numFmtId="10" fontId="1" fillId="6" borderId="32" xfId="0" applyNumberFormat="1" applyFont="1" applyFill="1" applyBorder="1" applyAlignment="1">
      <alignment horizontal="center"/>
    </xf>
    <xf numFmtId="10" fontId="1" fillId="6" borderId="31" xfId="0" applyNumberFormat="1" applyFont="1" applyFill="1" applyBorder="1" applyAlignment="1">
      <alignment horizontal="center"/>
    </xf>
    <xf numFmtId="0" fontId="0" fillId="6" borderId="0" xfId="0" applyFill="1"/>
    <xf numFmtId="10" fontId="1" fillId="0" borderId="35" xfId="0" applyNumberFormat="1" applyFont="1" applyBorder="1" applyAlignment="1">
      <alignment horizontal="center"/>
    </xf>
    <xf numFmtId="10" fontId="1" fillId="0" borderId="36" xfId="0" applyNumberFormat="1" applyFont="1" applyBorder="1" applyAlignment="1">
      <alignment horizontal="center"/>
    </xf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1" fontId="8" fillId="6" borderId="17" xfId="0" applyNumberFormat="1" applyFont="1" applyFill="1" applyBorder="1" applyAlignment="1" applyProtection="1">
      <alignment horizontal="center"/>
      <protection locked="0"/>
    </xf>
    <xf numFmtId="1" fontId="8" fillId="6" borderId="18" xfId="0" applyNumberFormat="1" applyFont="1" applyFill="1" applyBorder="1" applyAlignment="1" applyProtection="1">
      <alignment horizontal="center" wrapText="1"/>
      <protection locked="0"/>
    </xf>
    <xf numFmtId="1" fontId="8" fillId="6" borderId="18" xfId="0" applyNumberFormat="1" applyFont="1" applyFill="1" applyBorder="1" applyAlignment="1" applyProtection="1">
      <alignment horizontal="center"/>
      <protection locked="0"/>
    </xf>
    <xf numFmtId="1" fontId="8" fillId="6" borderId="19" xfId="0" applyNumberFormat="1" applyFont="1" applyFill="1" applyBorder="1" applyAlignment="1" applyProtection="1">
      <alignment horizontal="center"/>
      <protection locked="0"/>
    </xf>
    <xf numFmtId="1" fontId="8" fillId="6" borderId="20" xfId="0" applyNumberFormat="1" applyFont="1" applyFill="1" applyBorder="1" applyAlignment="1" applyProtection="1">
      <alignment horizontal="center"/>
      <protection locked="0"/>
    </xf>
    <xf numFmtId="1" fontId="8" fillId="0" borderId="35" xfId="0" applyNumberFormat="1" applyFont="1" applyFill="1" applyBorder="1" applyAlignment="1" applyProtection="1">
      <alignment horizontal="center"/>
      <protection locked="0"/>
    </xf>
    <xf numFmtId="1" fontId="8" fillId="0" borderId="36" xfId="0" applyNumberFormat="1" applyFont="1" applyFill="1" applyBorder="1" applyAlignment="1" applyProtection="1">
      <alignment horizontal="center"/>
      <protection locked="0"/>
    </xf>
    <xf numFmtId="1" fontId="8" fillId="0" borderId="37" xfId="0" applyNumberFormat="1" applyFont="1" applyFill="1" applyBorder="1" applyAlignment="1" applyProtection="1">
      <alignment horizontal="center"/>
      <protection locked="0"/>
    </xf>
    <xf numFmtId="1" fontId="8" fillId="0" borderId="38" xfId="0" applyNumberFormat="1" applyFont="1" applyFill="1" applyBorder="1" applyAlignment="1" applyProtection="1">
      <alignment horizontal="center"/>
      <protection locked="0"/>
    </xf>
    <xf numFmtId="9" fontId="1" fillId="6" borderId="32" xfId="0" applyNumberFormat="1" applyFont="1" applyFill="1" applyBorder="1" applyAlignment="1">
      <alignment horizontal="center"/>
    </xf>
    <xf numFmtId="9" fontId="1" fillId="6" borderId="31" xfId="0" applyNumberFormat="1" applyFont="1" applyFill="1" applyBorder="1" applyAlignment="1">
      <alignment horizontal="center"/>
    </xf>
    <xf numFmtId="9" fontId="1" fillId="6" borderId="33" xfId="0" applyNumberFormat="1" applyFont="1" applyFill="1" applyBorder="1" applyAlignment="1">
      <alignment horizontal="center"/>
    </xf>
    <xf numFmtId="9" fontId="1" fillId="6" borderId="34" xfId="0" applyNumberFormat="1" applyFont="1" applyFill="1" applyBorder="1" applyAlignment="1">
      <alignment horizontal="center"/>
    </xf>
    <xf numFmtId="9" fontId="1" fillId="0" borderId="35" xfId="0" applyNumberFormat="1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9" fontId="1" fillId="0" borderId="37" xfId="0" applyNumberFormat="1" applyFont="1" applyBorder="1" applyAlignment="1">
      <alignment horizontal="center"/>
    </xf>
    <xf numFmtId="9" fontId="1" fillId="0" borderId="38" xfId="0" applyNumberFormat="1" applyFont="1" applyBorder="1" applyAlignment="1">
      <alignment horizontal="center"/>
    </xf>
    <xf numFmtId="0" fontId="11" fillId="6" borderId="34" xfId="0" applyFont="1" applyFill="1" applyBorder="1"/>
    <xf numFmtId="0" fontId="11" fillId="0" borderId="38" xfId="0" applyFont="1" applyBorder="1"/>
    <xf numFmtId="1" fontId="8" fillId="6" borderId="27" xfId="0" applyNumberFormat="1" applyFont="1" applyFill="1" applyBorder="1" applyAlignment="1" applyProtection="1">
      <alignment horizontal="center"/>
      <protection locked="0"/>
    </xf>
    <xf numFmtId="1" fontId="8" fillId="0" borderId="45" xfId="0" applyNumberFormat="1" applyFont="1" applyFill="1" applyBorder="1" applyAlignment="1" applyProtection="1">
      <alignment horizontal="center"/>
      <protection locked="0"/>
    </xf>
    <xf numFmtId="0" fontId="11" fillId="6" borderId="2" xfId="0" applyFont="1" applyFill="1" applyBorder="1"/>
    <xf numFmtId="1" fontId="12" fillId="6" borderId="22" xfId="0" applyNumberFormat="1" applyFont="1" applyFill="1" applyBorder="1" applyAlignment="1" applyProtection="1">
      <alignment horizontal="center"/>
      <protection locked="0"/>
    </xf>
    <xf numFmtId="1" fontId="11" fillId="6" borderId="23" xfId="0" applyNumberFormat="1" applyFont="1" applyFill="1" applyBorder="1" applyAlignment="1" applyProtection="1">
      <alignment horizontal="center"/>
      <protection locked="0"/>
    </xf>
    <xf numFmtId="1" fontId="11" fillId="6" borderId="24" xfId="0" applyNumberFormat="1" applyFont="1" applyFill="1" applyBorder="1" applyAlignment="1" applyProtection="1">
      <alignment horizontal="center"/>
      <protection locked="0"/>
    </xf>
    <xf numFmtId="1" fontId="8" fillId="6" borderId="2" xfId="0" applyNumberFormat="1" applyFont="1" applyFill="1" applyBorder="1" applyAlignment="1" applyProtection="1">
      <alignment horizontal="center"/>
      <protection locked="0"/>
    </xf>
    <xf numFmtId="1" fontId="8" fillId="6" borderId="22" xfId="0" applyNumberFormat="1" applyFont="1" applyFill="1" applyBorder="1" applyAlignment="1" applyProtection="1">
      <alignment horizontal="center"/>
      <protection locked="0"/>
    </xf>
    <xf numFmtId="1" fontId="8" fillId="6" borderId="25" xfId="0" applyNumberFormat="1" applyFont="1" applyFill="1" applyBorder="1" applyAlignment="1" applyProtection="1">
      <alignment horizontal="center"/>
      <protection locked="0"/>
    </xf>
    <xf numFmtId="1" fontId="8" fillId="6" borderId="3" xfId="0" applyNumberFormat="1" applyFont="1" applyFill="1" applyBorder="1" applyAlignment="1" applyProtection="1">
      <alignment horizontal="center"/>
      <protection locked="0"/>
    </xf>
    <xf numFmtId="1" fontId="8" fillId="6" borderId="23" xfId="0" applyNumberFormat="1" applyFont="1" applyFill="1" applyBorder="1" applyAlignment="1" applyProtection="1">
      <alignment horizontal="center"/>
      <protection locked="0"/>
    </xf>
    <xf numFmtId="0" fontId="11" fillId="6" borderId="46" xfId="0" applyFont="1" applyFill="1" applyBorder="1"/>
    <xf numFmtId="0" fontId="1" fillId="6" borderId="47" xfId="0" applyFont="1" applyFill="1" applyBorder="1" applyAlignment="1">
      <alignment horizontal="center"/>
    </xf>
    <xf numFmtId="10" fontId="1" fillId="0" borderId="45" xfId="0" applyNumberFormat="1" applyFont="1" applyBorder="1" applyAlignment="1">
      <alignment horizontal="center"/>
    </xf>
    <xf numFmtId="0" fontId="8" fillId="6" borderId="2" xfId="0" applyFont="1" applyFill="1" applyBorder="1"/>
    <xf numFmtId="9" fontId="1" fillId="6" borderId="22" xfId="0" applyNumberFormat="1" applyFont="1" applyFill="1" applyBorder="1" applyAlignment="1">
      <alignment horizontal="center"/>
    </xf>
    <xf numFmtId="9" fontId="1" fillId="6" borderId="23" xfId="0" applyNumberFormat="1" applyFont="1" applyFill="1" applyBorder="1" applyAlignment="1">
      <alignment horizontal="center"/>
    </xf>
    <xf numFmtId="9" fontId="1" fillId="6" borderId="24" xfId="0" applyNumberFormat="1" applyFont="1" applyFill="1" applyBorder="1" applyAlignment="1">
      <alignment horizontal="center"/>
    </xf>
    <xf numFmtId="9" fontId="1" fillId="6" borderId="2" xfId="0" applyNumberFormat="1" applyFont="1" applyFill="1" applyBorder="1" applyAlignment="1">
      <alignment horizontal="center"/>
    </xf>
    <xf numFmtId="9" fontId="1" fillId="6" borderId="1" xfId="0" applyNumberFormat="1" applyFont="1" applyFill="1" applyBorder="1" applyAlignment="1">
      <alignment horizontal="center"/>
    </xf>
    <xf numFmtId="9" fontId="1" fillId="6" borderId="48" xfId="0" applyNumberFormat="1" applyFont="1" applyFill="1" applyBorder="1" applyAlignment="1">
      <alignment horizontal="center"/>
    </xf>
    <xf numFmtId="9" fontId="1" fillId="6" borderId="25" xfId="0" applyNumberFormat="1" applyFont="1" applyFill="1" applyBorder="1" applyAlignment="1">
      <alignment horizontal="center"/>
    </xf>
    <xf numFmtId="0" fontId="12" fillId="2" borderId="8" xfId="0" applyFont="1" applyFill="1" applyBorder="1"/>
    <xf numFmtId="0" fontId="15" fillId="2" borderId="15" xfId="0" applyFont="1" applyFill="1" applyBorder="1" applyAlignment="1">
      <alignment wrapText="1"/>
    </xf>
    <xf numFmtId="49" fontId="15" fillId="2" borderId="7" xfId="0" applyNumberFormat="1" applyFont="1" applyFill="1" applyBorder="1" applyAlignment="1">
      <alignment wrapText="1"/>
    </xf>
    <xf numFmtId="49" fontId="8" fillId="4" borderId="12" xfId="0" applyNumberFormat="1" applyFont="1" applyFill="1" applyBorder="1" applyAlignment="1">
      <alignment horizontal="center" vertical="top" wrapText="1"/>
    </xf>
    <xf numFmtId="49" fontId="8" fillId="4" borderId="13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horizontal="center" vertical="top" wrapText="1"/>
    </xf>
    <xf numFmtId="49" fontId="8" fillId="4" borderId="14" xfId="0" applyNumberFormat="1" applyFont="1" applyFill="1" applyBorder="1" applyAlignment="1">
      <alignment horizontal="center" vertical="top" wrapText="1"/>
    </xf>
    <xf numFmtId="49" fontId="8" fillId="4" borderId="9" xfId="0" applyNumberFormat="1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vertical="top" wrapText="1"/>
    </xf>
    <xf numFmtId="49" fontId="8" fillId="4" borderId="15" xfId="0" applyNumberFormat="1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vertical="top"/>
    </xf>
    <xf numFmtId="0" fontId="8" fillId="4" borderId="15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" xfId="0" applyFill="1" applyBorder="1"/>
    <xf numFmtId="49" fontId="0" fillId="0" borderId="2" xfId="0" applyNumberFormat="1" applyBorder="1" applyAlignment="1">
      <alignment wrapText="1"/>
    </xf>
    <xf numFmtId="0" fontId="9" fillId="2" borderId="44" xfId="1" applyFill="1" applyBorder="1" applyAlignment="1">
      <alignment horizontal="center" wrapText="1"/>
    </xf>
    <xf numFmtId="0" fontId="13" fillId="0" borderId="41" xfId="0" applyFont="1" applyFill="1" applyBorder="1" applyAlignment="1">
      <alignment horizontal="left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43" xfId="0" applyFont="1" applyFill="1" applyBorder="1" applyAlignment="1">
      <alignment horizontal="left" vertical="center"/>
    </xf>
    <xf numFmtId="0" fontId="10" fillId="3" borderId="40" xfId="2" applyFill="1" applyAlignment="1">
      <alignment horizontal="left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wrapText="1"/>
    </xf>
    <xf numFmtId="0" fontId="15" fillId="2" borderId="11" xfId="0" applyFont="1" applyFill="1" applyBorder="1" applyAlignment="1">
      <alignment wrapText="1"/>
    </xf>
    <xf numFmtId="0" fontId="15" fillId="2" borderId="10" xfId="0" applyFont="1" applyFill="1" applyBorder="1" applyAlignment="1">
      <alignment wrapText="1"/>
    </xf>
    <xf numFmtId="0" fontId="10" fillId="0" borderId="40" xfId="2" applyAlignment="1">
      <alignment horizontal="left" vertical="top"/>
    </xf>
  </cellXfs>
  <cellStyles count="3">
    <cellStyle name="Heading 1" xfId="1" builtinId="16" customBuiltin="1"/>
    <cellStyle name="Heading 2" xfId="2" builtinId="17" customBuiltin="1"/>
    <cellStyle name="Normal" xfId="0" builtinId="0"/>
  </cellStyles>
  <dxfs count="2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7AC4EA-480F-4ABB-B7EB-06B21FFCEFE3}" name="Numbers" displayName="Numbers" ref="A6:N9" totalsRowShown="0" headerRowBorderDxfId="15" tableBorderDxfId="14">
  <autoFilter ref="A6:N9" xr:uid="{AFDF6592-6B85-47C4-821B-4EBE2743CB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65475C5-2496-4AF3-94A8-1D8454EC20A0}" name="English Learner"/>
    <tableColumn id="2" xr3:uid="{3AC89914-08E3-4AFA-AAF2-02A9BE71B07D}" name="Number of Children (FS005)"/>
    <tableColumn id="3" xr3:uid="{CF19E2F4-EC11-4BC5-82CE-1CC486553D09}" name="Drugs"/>
    <tableColumn id="4" xr3:uid="{F834A970-4856-4E77-B204-F7A5DAC8967B}" name="Weapons"/>
    <tableColumn id="5" xr3:uid="{E794CE94-A0A2-4A55-9782-FD9CF85D42B0}" name="Serious Bodily Injury"/>
    <tableColumn id="6" xr3:uid="{C3A982D6-293A-460C-BB35-10240B8262AF}" name="Number of Children"/>
    <tableColumn id="7" xr3:uid="{D1996914-7637-47CB-A40D-5C813CF8D42E}" name="10 Days or Less"/>
    <tableColumn id="8" xr3:uid="{77B3B24B-8D2D-47B5-9E8B-34B06D9144B3}" name="&gt;10 Days"/>
    <tableColumn id="9" xr3:uid="{F0B05E94-A0A7-4BBE-9882-272ABA439187}" name="10 Days or Less_x000a__x000a_In-school"/>
    <tableColumn id="10" xr3:uid="{80EBD22F-1D07-4DC1-AD31-184E0B02CE28}" name="&gt;10 Days_x000a__x000a__x000a_in-school_x000a_"/>
    <tableColumn id="11" xr3:uid="{E9A8B9E9-6F36-4EDD-93BE-44397BED7E0F}" name="Total"/>
    <tableColumn id="12" xr3:uid="{55B9C308-2CBC-4D07-B627-BAE16A1DF86E}" name="1 Day "/>
    <tableColumn id="13" xr3:uid="{2679F07C-476B-422C-B654-B9CD22790E90}" name="2–10 Days "/>
    <tableColumn id="14" xr3:uid="{A51B408C-DBE9-4439-A4D1-D8F0D015832F}" name="&gt; 10 Days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66376B-79FF-4057-8157-2952E1766D9D}" name="Percentages" displayName="Percentages" ref="A13:N16" totalsRowShown="0" headerRowBorderDxfId="13" tableBorderDxfId="12">
  <autoFilter ref="A13:N16" xr:uid="{961BCF00-47DC-4118-B7A3-B34321494E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9616C55B-AB4E-4573-AB8E-9EF92D6FE5CD}" name="English Learner"/>
    <tableColumn id="2" xr3:uid="{B2B8A9AC-B9FA-418B-BCB6-DAF146639B62}" name="Number of Children (FS005)"/>
    <tableColumn id="3" xr3:uid="{588F6EB4-3F20-419F-BB8C-84B5A3EDA492}" name="Drugs"/>
    <tableColumn id="4" xr3:uid="{AC079447-D90A-4E68-89CA-F9688F6D46F4}" name="Weapons"/>
    <tableColumn id="5" xr3:uid="{B25F0A21-28FD-4F84-A169-D47D93363489}" name="Serious Bodily Injury"/>
    <tableColumn id="6" xr3:uid="{CD232C8C-6161-4B58-AC2A-4ECEDDC817EE}" name="Number of Children"/>
    <tableColumn id="7" xr3:uid="{BF5994BC-14A1-4D94-BFF6-AB04F1334F00}" name="10 Days or Less"/>
    <tableColumn id="8" xr3:uid="{CCB8328B-E371-4EAA-AA63-840D272BD06B}" name="&gt;10 Days"/>
    <tableColumn id="9" xr3:uid="{878DBD83-6833-4F0E-83DD-2CC9A829C8FA}" name="10 Days or Less_x000a__x000a_In-school"/>
    <tableColumn id="10" xr3:uid="{85E355CC-4419-465C-A9E5-C4EAB2809A74}" name="&gt;10 Days_x000a__x000a__x000a_in-school_x000a_"/>
    <tableColumn id="11" xr3:uid="{66927A67-69CD-4B5B-8761-E34124079ED1}" name="Total"/>
    <tableColumn id="12" xr3:uid="{96BC044F-CC40-4E61-9F91-61718A9C6104}" name="1 Day "/>
    <tableColumn id="13" xr3:uid="{372C0185-AA99-4387-B959-F0A14A911CF3}" name="2–10 Days "/>
    <tableColumn id="14" xr3:uid="{F409FF0A-FE9C-4F84-B2BB-CEDC6F789562}" name="&gt; 10 Days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F455B-D79D-42EE-8C26-6A72F01185D7}">
  <dimension ref="A1:N29"/>
  <sheetViews>
    <sheetView tabSelected="1" zoomScaleNormal="100" workbookViewId="0">
      <selection sqref="A1:N1"/>
    </sheetView>
  </sheetViews>
  <sheetFormatPr defaultColWidth="0" defaultRowHeight="15" zeroHeight="1" x14ac:dyDescent="0.25"/>
  <cols>
    <col min="1" max="1" width="20.28515625" style="35" bestFit="1" customWidth="1"/>
    <col min="2" max="2" width="18.140625" style="38" customWidth="1"/>
    <col min="3" max="3" width="12" style="39" customWidth="1"/>
    <col min="4" max="4" width="12.42578125" style="39" customWidth="1"/>
    <col min="5" max="5" width="14.42578125" style="40" customWidth="1"/>
    <col min="6" max="6" width="28.5703125" style="35" customWidth="1"/>
    <col min="7" max="8" width="12.140625" style="35" customWidth="1"/>
    <col min="9" max="9" width="13.85546875" style="35" customWidth="1"/>
    <col min="10" max="10" width="9.7109375" style="35" customWidth="1"/>
    <col min="11" max="11" width="10.85546875" style="35" customWidth="1"/>
    <col min="12" max="12" width="9.7109375" style="35" customWidth="1"/>
    <col min="13" max="13" width="12.140625" style="35" customWidth="1"/>
    <col min="14" max="14" width="12" style="35" customWidth="1"/>
    <col min="15" max="16384" width="8.7109375" hidden="1"/>
  </cols>
  <sheetData>
    <row r="1" spans="1:14" ht="51" customHeight="1" thickBot="1" x14ac:dyDescent="0.3">
      <c r="A1" s="94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84" customHeight="1" thickBot="1" x14ac:dyDescent="0.4">
      <c r="A2" s="97" t="s">
        <v>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33.75" customHeight="1" thickTop="1" x14ac:dyDescent="0.25">
      <c r="A3" s="98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4" ht="21.75" thickBot="1" x14ac:dyDescent="0.4">
      <c r="A4" s="101" t="s">
        <v>40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ht="130.5" customHeight="1" thickTop="1" thickBot="1" x14ac:dyDescent="0.3">
      <c r="A5" s="82"/>
      <c r="B5" s="102" t="s">
        <v>33</v>
      </c>
      <c r="C5" s="102"/>
      <c r="D5" s="102"/>
      <c r="E5" s="103"/>
      <c r="F5" s="83" t="s">
        <v>34</v>
      </c>
      <c r="G5" s="104" t="s">
        <v>35</v>
      </c>
      <c r="H5" s="105"/>
      <c r="I5" s="104" t="s">
        <v>36</v>
      </c>
      <c r="J5" s="106"/>
      <c r="K5" s="107" t="s">
        <v>0</v>
      </c>
      <c r="L5" s="108"/>
      <c r="M5" s="108"/>
      <c r="N5" s="109"/>
    </row>
    <row r="6" spans="1:14" ht="45" customHeight="1" thickBot="1" x14ac:dyDescent="0.3">
      <c r="A6" s="84" t="s">
        <v>15</v>
      </c>
      <c r="B6" s="85" t="s">
        <v>2</v>
      </c>
      <c r="C6" s="86" t="s">
        <v>3</v>
      </c>
      <c r="D6" s="87" t="s">
        <v>4</v>
      </c>
      <c r="E6" s="88" t="s">
        <v>5</v>
      </c>
      <c r="F6" s="89" t="s">
        <v>6</v>
      </c>
      <c r="G6" s="90" t="s">
        <v>7</v>
      </c>
      <c r="H6" s="91" t="s">
        <v>8</v>
      </c>
      <c r="I6" s="90" t="s">
        <v>37</v>
      </c>
      <c r="J6" s="91" t="s">
        <v>38</v>
      </c>
      <c r="K6" s="92" t="s">
        <v>9</v>
      </c>
      <c r="L6" s="92" t="s">
        <v>10</v>
      </c>
      <c r="M6" s="93" t="s">
        <v>11</v>
      </c>
      <c r="N6" s="90" t="s">
        <v>12</v>
      </c>
    </row>
    <row r="7" spans="1:14" x14ac:dyDescent="0.25">
      <c r="A7" s="58" t="s">
        <v>15</v>
      </c>
      <c r="B7" s="41">
        <v>0</v>
      </c>
      <c r="C7" s="42">
        <v>0</v>
      </c>
      <c r="D7" s="43">
        <v>0</v>
      </c>
      <c r="E7" s="44">
        <v>0</v>
      </c>
      <c r="F7" s="45">
        <v>0</v>
      </c>
      <c r="G7" s="41">
        <v>22</v>
      </c>
      <c r="H7" s="43" t="s">
        <v>13</v>
      </c>
      <c r="I7" s="43">
        <v>11</v>
      </c>
      <c r="J7" s="44">
        <v>0</v>
      </c>
      <c r="K7" s="41">
        <v>40</v>
      </c>
      <c r="L7" s="43">
        <v>11</v>
      </c>
      <c r="M7" s="43">
        <v>18</v>
      </c>
      <c r="N7" s="60" t="s">
        <v>13</v>
      </c>
    </row>
    <row r="8" spans="1:14" ht="15.75" thickBot="1" x14ac:dyDescent="0.3">
      <c r="A8" s="59" t="s">
        <v>14</v>
      </c>
      <c r="B8" s="46">
        <v>11</v>
      </c>
      <c r="C8" s="47" t="s">
        <v>13</v>
      </c>
      <c r="D8" s="47" t="s">
        <v>13</v>
      </c>
      <c r="E8" s="48">
        <v>0</v>
      </c>
      <c r="F8" s="49">
        <v>0</v>
      </c>
      <c r="G8" s="46">
        <v>1358</v>
      </c>
      <c r="H8" s="47">
        <v>33</v>
      </c>
      <c r="I8" s="47">
        <v>604</v>
      </c>
      <c r="J8" s="48" t="s">
        <v>13</v>
      </c>
      <c r="K8" s="46">
        <v>2526</v>
      </c>
      <c r="L8" s="47">
        <v>631</v>
      </c>
      <c r="M8" s="47">
        <v>1164</v>
      </c>
      <c r="N8" s="61">
        <v>45</v>
      </c>
    </row>
    <row r="9" spans="1:14" ht="15.75" thickBot="1" x14ac:dyDescent="0.3">
      <c r="A9" s="62" t="s">
        <v>9</v>
      </c>
      <c r="B9" s="63">
        <v>11</v>
      </c>
      <c r="C9" s="64">
        <v>6</v>
      </c>
      <c r="D9" s="64">
        <v>5</v>
      </c>
      <c r="E9" s="65">
        <v>0</v>
      </c>
      <c r="F9" s="66">
        <v>0</v>
      </c>
      <c r="G9" s="67">
        <v>1380</v>
      </c>
      <c r="H9" s="68">
        <v>34</v>
      </c>
      <c r="I9" s="66">
        <v>615</v>
      </c>
      <c r="J9" s="69">
        <v>2</v>
      </c>
      <c r="K9" s="67">
        <v>2566</v>
      </c>
      <c r="L9" s="70">
        <v>642</v>
      </c>
      <c r="M9" s="70">
        <v>1182</v>
      </c>
      <c r="N9" s="68">
        <v>47</v>
      </c>
    </row>
    <row r="10" spans="1:14" x14ac:dyDescent="0.2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4" ht="21.75" thickBot="1" x14ac:dyDescent="0.3">
      <c r="A11" s="110" t="s">
        <v>39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ht="131.1" customHeight="1" thickTop="1" thickBot="1" x14ac:dyDescent="0.3">
      <c r="A12" s="82"/>
      <c r="B12" s="102" t="s">
        <v>33</v>
      </c>
      <c r="C12" s="102"/>
      <c r="D12" s="102"/>
      <c r="E12" s="103"/>
      <c r="F12" s="83" t="s">
        <v>34</v>
      </c>
      <c r="G12" s="104" t="s">
        <v>35</v>
      </c>
      <c r="H12" s="105"/>
      <c r="I12" s="104" t="s">
        <v>36</v>
      </c>
      <c r="J12" s="106"/>
      <c r="K12" s="107" t="s">
        <v>0</v>
      </c>
      <c r="L12" s="108"/>
      <c r="M12" s="108"/>
      <c r="N12" s="109"/>
    </row>
    <row r="13" spans="1:14" ht="35.25" customHeight="1" thickBot="1" x14ac:dyDescent="0.3">
      <c r="A13" s="84" t="s">
        <v>15</v>
      </c>
      <c r="B13" s="85" t="s">
        <v>2</v>
      </c>
      <c r="C13" s="86" t="s">
        <v>3</v>
      </c>
      <c r="D13" s="87" t="s">
        <v>4</v>
      </c>
      <c r="E13" s="88" t="s">
        <v>5</v>
      </c>
      <c r="F13" s="89" t="s">
        <v>6</v>
      </c>
      <c r="G13" s="90" t="s">
        <v>7</v>
      </c>
      <c r="H13" s="91" t="s">
        <v>8</v>
      </c>
      <c r="I13" s="90" t="s">
        <v>37</v>
      </c>
      <c r="J13" s="91" t="s">
        <v>38</v>
      </c>
      <c r="K13" s="92" t="s">
        <v>9</v>
      </c>
      <c r="L13" s="92" t="s">
        <v>10</v>
      </c>
      <c r="M13" s="93" t="s">
        <v>11</v>
      </c>
      <c r="N13" s="90" t="s">
        <v>12</v>
      </c>
    </row>
    <row r="14" spans="1:14" x14ac:dyDescent="0.25">
      <c r="A14" s="71" t="s">
        <v>15</v>
      </c>
      <c r="B14" s="50">
        <v>0</v>
      </c>
      <c r="C14" s="51">
        <v>0</v>
      </c>
      <c r="D14" s="51">
        <v>0</v>
      </c>
      <c r="E14" s="52">
        <v>0</v>
      </c>
      <c r="F14" s="53">
        <v>0</v>
      </c>
      <c r="G14" s="33">
        <v>1.5900000000000001E-2</v>
      </c>
      <c r="H14" s="34" t="s">
        <v>13</v>
      </c>
      <c r="I14" s="34">
        <v>0.84230000000000005</v>
      </c>
      <c r="J14" s="52">
        <v>0</v>
      </c>
      <c r="K14" s="33">
        <v>1.5599999999999999E-2</v>
      </c>
      <c r="L14" s="34">
        <v>1.7100000000000001E-2</v>
      </c>
      <c r="M14" s="34">
        <v>1.52E-2</v>
      </c>
      <c r="N14" s="72" t="s">
        <v>13</v>
      </c>
    </row>
    <row r="15" spans="1:14" ht="15.75" thickBot="1" x14ac:dyDescent="0.3">
      <c r="A15" s="59" t="s">
        <v>14</v>
      </c>
      <c r="B15" s="54">
        <v>1</v>
      </c>
      <c r="C15" s="55" t="s">
        <v>13</v>
      </c>
      <c r="D15" s="55" t="s">
        <v>13</v>
      </c>
      <c r="E15" s="56">
        <v>0</v>
      </c>
      <c r="F15" s="57">
        <v>0</v>
      </c>
      <c r="G15" s="36">
        <v>0.98409999999999997</v>
      </c>
      <c r="H15" s="37">
        <v>0.97060000000000002</v>
      </c>
      <c r="I15" s="37">
        <v>0.15770000000000001</v>
      </c>
      <c r="J15" s="56" t="s">
        <v>13</v>
      </c>
      <c r="K15" s="36">
        <v>0.98440000000000005</v>
      </c>
      <c r="L15" s="37">
        <v>0.9829</v>
      </c>
      <c r="M15" s="37">
        <v>0.98480000000000001</v>
      </c>
      <c r="N15" s="73">
        <v>0.95740000000000003</v>
      </c>
    </row>
    <row r="16" spans="1:14" ht="42.75" customHeight="1" thickBot="1" x14ac:dyDescent="0.3">
      <c r="A16" s="74" t="s">
        <v>9</v>
      </c>
      <c r="B16" s="75">
        <v>1</v>
      </c>
      <c r="C16" s="76">
        <v>1</v>
      </c>
      <c r="D16" s="76">
        <v>1</v>
      </c>
      <c r="E16" s="77">
        <v>1</v>
      </c>
      <c r="F16" s="78">
        <v>1</v>
      </c>
      <c r="G16" s="79">
        <v>1</v>
      </c>
      <c r="H16" s="78">
        <v>1</v>
      </c>
      <c r="I16" s="80">
        <v>1</v>
      </c>
      <c r="J16" s="77">
        <v>1</v>
      </c>
      <c r="K16" s="75">
        <v>1</v>
      </c>
      <c r="L16" s="76">
        <v>1</v>
      </c>
      <c r="M16" s="76">
        <v>1</v>
      </c>
      <c r="N16" s="81">
        <v>1</v>
      </c>
    </row>
    <row r="17" spans="1:14" ht="47.25" customHeight="1" x14ac:dyDescent="0.25">
      <c r="A17" s="95" t="s">
        <v>29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hidden="1" x14ac:dyDescent="0.25"/>
    <row r="19" spans="1:14" hidden="1" x14ac:dyDescent="0.25"/>
    <row r="20" spans="1:14" hidden="1" x14ac:dyDescent="0.25"/>
    <row r="21" spans="1:14" hidden="1" x14ac:dyDescent="0.25"/>
    <row r="22" spans="1:14" hidden="1" x14ac:dyDescent="0.25"/>
    <row r="23" spans="1:14" hidden="1" x14ac:dyDescent="0.25"/>
    <row r="24" spans="1:14" hidden="1" x14ac:dyDescent="0.25"/>
    <row r="25" spans="1:14" hidden="1" x14ac:dyDescent="0.25"/>
    <row r="26" spans="1:14" hidden="1" x14ac:dyDescent="0.25"/>
    <row r="27" spans="1:14" hidden="1" x14ac:dyDescent="0.25"/>
    <row r="28" spans="1:14" hidden="1" x14ac:dyDescent="0.25"/>
    <row r="29" spans="1:14" hidden="1" x14ac:dyDescent="0.25"/>
  </sheetData>
  <sheetProtection sheet="1" objects="1" scenarios="1" sort="0" autoFilter="0"/>
  <mergeCells count="15">
    <mergeCell ref="A1:N1"/>
    <mergeCell ref="A17:N17"/>
    <mergeCell ref="A10:N10"/>
    <mergeCell ref="A2:N2"/>
    <mergeCell ref="A3:N3"/>
    <mergeCell ref="A4:N4"/>
    <mergeCell ref="B5:E5"/>
    <mergeCell ref="G5:H5"/>
    <mergeCell ref="I5:J5"/>
    <mergeCell ref="K5:N5"/>
    <mergeCell ref="A11:N11"/>
    <mergeCell ref="B12:E12"/>
    <mergeCell ref="G12:H12"/>
    <mergeCell ref="I12:J12"/>
    <mergeCell ref="K12:N12"/>
  </mergeCells>
  <conditionalFormatting sqref="B9:J9 F14:F15 H14:H15 B14:B16 E14:E16 G16:J16 J14:J15">
    <cfRule type="expression" dxfId="27" priority="8" stopIfTrue="1">
      <formula>LEN(TRIM(B9))=0</formula>
    </cfRule>
  </conditionalFormatting>
  <conditionalFormatting sqref="K9:N9">
    <cfRule type="expression" dxfId="26" priority="16" stopIfTrue="1">
      <formula>LEN(TRIM(K9))=0</formula>
    </cfRule>
  </conditionalFormatting>
  <conditionalFormatting sqref="C14:C15">
    <cfRule type="expression" dxfId="25" priority="11" stopIfTrue="1">
      <formula>LEN(TRIM(C14))=0</formula>
    </cfRule>
  </conditionalFormatting>
  <conditionalFormatting sqref="K16:N16 N14:N15">
    <cfRule type="expression" dxfId="24" priority="12" stopIfTrue="1">
      <formula>LEN(TRIM(K14))=0</formula>
    </cfRule>
  </conditionalFormatting>
  <conditionalFormatting sqref="C16">
    <cfRule type="expression" dxfId="23" priority="15" stopIfTrue="1">
      <formula>LEN(TRIM(C16))=0</formula>
    </cfRule>
  </conditionalFormatting>
  <conditionalFormatting sqref="D16">
    <cfRule type="expression" dxfId="22" priority="14" stopIfTrue="1">
      <formula>LEN(TRIM(D16))=0</formula>
    </cfRule>
  </conditionalFormatting>
  <conditionalFormatting sqref="F16">
    <cfRule type="expression" dxfId="21" priority="13" stopIfTrue="1">
      <formula>LEN(TRIM(F16))=0</formula>
    </cfRule>
  </conditionalFormatting>
  <conditionalFormatting sqref="D14">
    <cfRule type="expression" dxfId="20" priority="10" stopIfTrue="1">
      <formula>LEN(TRIM(D14))=0</formula>
    </cfRule>
  </conditionalFormatting>
  <conditionalFormatting sqref="D15">
    <cfRule type="expression" dxfId="19" priority="9" stopIfTrue="1">
      <formula>LEN(TRIM(D15))=0</formula>
    </cfRule>
  </conditionalFormatting>
  <conditionalFormatting sqref="B7:F8">
    <cfRule type="expression" dxfId="18" priority="3" stopIfTrue="1">
      <formula>LEN(TRIM(B7))=0</formula>
    </cfRule>
  </conditionalFormatting>
  <conditionalFormatting sqref="G7:J8">
    <cfRule type="expression" dxfId="17" priority="2" stopIfTrue="1">
      <formula>LEN(TRIM(G7))=0</formula>
    </cfRule>
  </conditionalFormatting>
  <conditionalFormatting sqref="K7:N8">
    <cfRule type="expression" dxfId="16" priority="1" stopIfTrue="1">
      <formula>LEN(TRIM(K7))=0</formula>
    </cfRule>
  </conditionalFormatting>
  <dataValidations count="9">
    <dataValidation allowBlank="1" showInputMessage="1" showErrorMessage="1" prompt="Applies to columns B through E." sqref="B12:E12 B5:E5" xr:uid="{C1930BE7-E241-45B2-8846-DFBCD4025383}"/>
    <dataValidation allowBlank="1" showInputMessage="1" showErrorMessage="1" prompt="Unilateral removals to an interim alternative educational setting by school personnel" sqref="B13:E13 B6:E6" xr:uid="{A1602EE8-A2AA-4E0B-BAD3-840BD2187779}"/>
    <dataValidation allowBlank="1" showInputMessage="1" showErrorMessage="1" prompt="Removals to an Alternative Educational Setting Based on a Hearing Officer Determination Regarding Likely Injury" sqref="F13 F6" xr:uid="{4A45AC67-D83D-4556-8616-D232C36A9957}"/>
    <dataValidation allowBlank="1" showInputMessage="1" showErrorMessage="1" prompt="Numberof Children with Out of School Suspensions/Expulsions Totaling" sqref="G13:H13 G6:H6" xr:uid="{E7197A4B-7D63-424D-B3B5-70F1237D8159}"/>
    <dataValidation allowBlank="1" showInputMessage="1" showErrorMessage="1" prompt="Number of Children with In -school Suspensions Totaling " sqref="I13:J13 I6:J6" xr:uid="{1B5C0355-1EF0-4C1E-8198-63F9F28EAACC}"/>
    <dataValidation allowBlank="1" showInputMessage="1" showErrorMessage="1" prompt="Number of Children with Disciplinary Removals Totaling" sqref="K13:N13 K6:N6" xr:uid="{58D05C02-0293-4BA0-B67C-B3630578DA86}"/>
    <dataValidation allowBlank="1" showInputMessage="1" showErrorMessage="1" prompt="Applies to columns G and H." sqref="G12:H12 G5:H5" xr:uid="{BA503AED-AD1F-4A07-BDE5-1C51698C6B06}"/>
    <dataValidation allowBlank="1" showInputMessage="1" showErrorMessage="1" prompt="Applies to columns I and J." sqref="I12:J12 I5:J5" xr:uid="{F761D53F-B25A-495B-97BF-778398CDECFB}"/>
    <dataValidation allowBlank="1" showInputMessage="1" showErrorMessage="1" prompt="Applies to columns K through N." sqref="K12:N12 K5:N5" xr:uid="{067F38F1-774E-42FA-8837-37F72601B56D}"/>
  </dataValidations>
  <pageMargins left="0.45" right="0.45" top="0.5" bottom="0.5" header="0.3" footer="0.3"/>
  <pageSetup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B0A30-A4D3-41D1-BE22-84E502BB368D}">
  <dimension ref="A1:AA4"/>
  <sheetViews>
    <sheetView workbookViewId="0">
      <selection activeCell="C3" sqref="C3"/>
    </sheetView>
  </sheetViews>
  <sheetFormatPr defaultRowHeight="15" x14ac:dyDescent="0.25"/>
  <cols>
    <col min="1" max="1" width="15.85546875" customWidth="1"/>
  </cols>
  <sheetData>
    <row r="1" spans="1:27" ht="60.75" thickBot="1" x14ac:dyDescent="0.3">
      <c r="A1" s="12" t="s">
        <v>1</v>
      </c>
      <c r="B1" s="4" t="s">
        <v>2</v>
      </c>
      <c r="C1" s="13" t="s">
        <v>16</v>
      </c>
      <c r="D1" s="14" t="s">
        <v>3</v>
      </c>
      <c r="E1" s="15" t="s">
        <v>17</v>
      </c>
      <c r="F1" s="1" t="s">
        <v>4</v>
      </c>
      <c r="G1" s="16" t="s">
        <v>18</v>
      </c>
      <c r="H1" s="5" t="s">
        <v>5</v>
      </c>
      <c r="I1" s="17" t="s">
        <v>19</v>
      </c>
      <c r="J1" s="1" t="s">
        <v>6</v>
      </c>
      <c r="K1" s="1" t="s">
        <v>20</v>
      </c>
      <c r="L1" s="18" t="s">
        <v>7</v>
      </c>
      <c r="M1" s="19" t="s">
        <v>21</v>
      </c>
      <c r="N1" s="6" t="s">
        <v>8</v>
      </c>
      <c r="O1" s="15" t="s">
        <v>22</v>
      </c>
      <c r="P1" s="18" t="s">
        <v>7</v>
      </c>
      <c r="Q1" s="19" t="s">
        <v>23</v>
      </c>
      <c r="R1" s="20" t="s">
        <v>8</v>
      </c>
      <c r="S1" s="21" t="s">
        <v>24</v>
      </c>
      <c r="T1" s="7" t="s">
        <v>9</v>
      </c>
      <c r="U1" s="22" t="s">
        <v>25</v>
      </c>
      <c r="V1" s="7" t="s">
        <v>10</v>
      </c>
      <c r="W1" s="22" t="s">
        <v>26</v>
      </c>
      <c r="X1" s="7" t="s">
        <v>11</v>
      </c>
      <c r="Y1" s="19" t="s">
        <v>27</v>
      </c>
      <c r="Z1" s="7" t="s">
        <v>12</v>
      </c>
      <c r="AA1" s="7" t="s">
        <v>28</v>
      </c>
    </row>
    <row r="2" spans="1:27" ht="15.75" thickBot="1" x14ac:dyDescent="0.3">
      <c r="A2" s="2" t="s">
        <v>15</v>
      </c>
      <c r="B2" s="9">
        <v>0</v>
      </c>
      <c r="C2" s="23">
        <f>ROUND(B2*100/11,2)</f>
        <v>0</v>
      </c>
      <c r="D2" s="10">
        <v>0</v>
      </c>
      <c r="E2" s="24">
        <f xml:space="preserve"> D2*100/6</f>
        <v>0</v>
      </c>
      <c r="F2" s="9">
        <v>0</v>
      </c>
      <c r="G2" s="24">
        <f>ROUND(F2*100/5,2)</f>
        <v>0</v>
      </c>
      <c r="H2" s="25">
        <v>0</v>
      </c>
      <c r="I2" s="25">
        <v>0</v>
      </c>
      <c r="J2" s="25">
        <v>0</v>
      </c>
      <c r="K2" s="25">
        <v>0</v>
      </c>
      <c r="L2" s="8">
        <v>22</v>
      </c>
      <c r="M2" s="24">
        <f>ROUND(L2*100/1380,2)</f>
        <v>1.59</v>
      </c>
      <c r="N2" s="8">
        <v>1</v>
      </c>
      <c r="O2" s="24">
        <f>ROUND(N2*100/34,2)</f>
        <v>2.94</v>
      </c>
      <c r="P2" s="8">
        <v>11</v>
      </c>
      <c r="Q2" s="26">
        <f>ROUND(P2*100/615,2)</f>
        <v>1.79</v>
      </c>
      <c r="R2" s="11">
        <v>0</v>
      </c>
      <c r="S2" s="26">
        <f>ROUND(R2*100/2,2)</f>
        <v>0</v>
      </c>
      <c r="T2" s="8">
        <v>40</v>
      </c>
      <c r="U2" s="24">
        <f>ROUND(T2*100/2566,2)</f>
        <v>1.56</v>
      </c>
      <c r="V2" s="8">
        <v>11</v>
      </c>
      <c r="W2" s="24">
        <f>ROUND(V2*100/642,2)</f>
        <v>1.71</v>
      </c>
      <c r="X2" s="8">
        <v>18</v>
      </c>
      <c r="Y2" s="26">
        <f>ROUND(X2*100/1182,2)</f>
        <v>1.52</v>
      </c>
      <c r="Z2" s="8">
        <v>2</v>
      </c>
      <c r="AA2">
        <f>ROUND(Z2*100/47,2)</f>
        <v>4.26</v>
      </c>
    </row>
    <row r="3" spans="1:27" ht="15.75" thickBot="1" x14ac:dyDescent="0.3">
      <c r="A3" s="3" t="s">
        <v>14</v>
      </c>
      <c r="B3" s="9">
        <v>11</v>
      </c>
      <c r="C3" s="23">
        <f>ROUND(B3*100/11,2)</f>
        <v>100</v>
      </c>
      <c r="D3" s="9">
        <v>6</v>
      </c>
      <c r="E3" s="24">
        <f t="shared" ref="E3:E4" si="0" xml:space="preserve"> D3*100/6</f>
        <v>100</v>
      </c>
      <c r="F3" s="9">
        <v>5</v>
      </c>
      <c r="G3" s="24">
        <f t="shared" ref="G3:G4" si="1">ROUND(F3*100/5,2)</f>
        <v>100</v>
      </c>
      <c r="H3" s="27">
        <v>0</v>
      </c>
      <c r="I3" s="25">
        <v>0</v>
      </c>
      <c r="J3" s="27">
        <v>0</v>
      </c>
      <c r="K3" s="27">
        <v>0</v>
      </c>
      <c r="L3" s="8">
        <v>1358</v>
      </c>
      <c r="M3" s="24">
        <f t="shared" ref="M3:M4" si="2">ROUND(L3*100/1380,2)</f>
        <v>98.41</v>
      </c>
      <c r="N3" s="8">
        <v>33</v>
      </c>
      <c r="O3" s="24">
        <f t="shared" ref="O3:O4" si="3">ROUND(N3*100/34,2)</f>
        <v>97.06</v>
      </c>
      <c r="P3" s="8">
        <v>604</v>
      </c>
      <c r="Q3" s="26">
        <f t="shared" ref="Q3:Q4" si="4">ROUND(P3*100/615,2)</f>
        <v>98.21</v>
      </c>
      <c r="R3" s="11">
        <v>2</v>
      </c>
      <c r="S3" s="26">
        <f t="shared" ref="S3:S4" si="5">ROUND(R3*100/2,2)</f>
        <v>100</v>
      </c>
      <c r="T3" s="8">
        <v>2526</v>
      </c>
      <c r="U3" s="24">
        <f t="shared" ref="U3:U4" si="6">ROUND(T3*100/2566,2)</f>
        <v>98.44</v>
      </c>
      <c r="V3" s="8">
        <v>631</v>
      </c>
      <c r="W3" s="24">
        <f t="shared" ref="W3:W4" si="7">ROUND(V3*100/642,2)</f>
        <v>98.29</v>
      </c>
      <c r="X3" s="8">
        <v>1164</v>
      </c>
      <c r="Y3" s="26">
        <f t="shared" ref="Y3:Y4" si="8">ROUND(X3*100/1182,2)</f>
        <v>98.48</v>
      </c>
      <c r="Z3" s="8">
        <v>45</v>
      </c>
      <c r="AA3">
        <f t="shared" ref="AA3:AA4" si="9">ROUND(Z3*100/47,2)</f>
        <v>95.74</v>
      </c>
    </row>
    <row r="4" spans="1:27" ht="15.75" thickBot="1" x14ac:dyDescent="0.3">
      <c r="A4" s="28" t="s">
        <v>9</v>
      </c>
      <c r="B4" s="29">
        <v>11</v>
      </c>
      <c r="C4" s="23">
        <f t="shared" ref="C4" si="10">B4*100/11</f>
        <v>100</v>
      </c>
      <c r="D4" s="30">
        <v>6</v>
      </c>
      <c r="E4" s="24">
        <f t="shared" si="0"/>
        <v>100</v>
      </c>
      <c r="F4" s="30">
        <v>5</v>
      </c>
      <c r="G4" s="24">
        <f t="shared" si="1"/>
        <v>100</v>
      </c>
      <c r="H4" s="30">
        <v>0</v>
      </c>
      <c r="I4" s="25">
        <v>0</v>
      </c>
      <c r="J4" s="30">
        <v>0</v>
      </c>
      <c r="K4" s="30"/>
      <c r="L4" s="30">
        <v>1380</v>
      </c>
      <c r="M4" s="24">
        <f t="shared" si="2"/>
        <v>100</v>
      </c>
      <c r="N4" s="30">
        <v>34</v>
      </c>
      <c r="O4" s="24">
        <f t="shared" si="3"/>
        <v>100</v>
      </c>
      <c r="P4" s="30">
        <v>615</v>
      </c>
      <c r="Q4" s="26">
        <f t="shared" si="4"/>
        <v>100</v>
      </c>
      <c r="R4" s="31">
        <v>2</v>
      </c>
      <c r="S4" s="26">
        <f t="shared" si="5"/>
        <v>100</v>
      </c>
      <c r="T4" s="30">
        <v>2566</v>
      </c>
      <c r="U4" s="24">
        <f t="shared" si="6"/>
        <v>100</v>
      </c>
      <c r="V4" s="30">
        <v>642</v>
      </c>
      <c r="W4" s="24">
        <f t="shared" si="7"/>
        <v>100</v>
      </c>
      <c r="X4" s="30">
        <v>1182</v>
      </c>
      <c r="Y4" s="26">
        <f t="shared" si="8"/>
        <v>100</v>
      </c>
      <c r="Z4" s="32">
        <v>47</v>
      </c>
      <c r="AA4">
        <f t="shared" si="9"/>
        <v>100</v>
      </c>
    </row>
  </sheetData>
  <conditionalFormatting sqref="B4:S4 C2:C3 E2:E3 G2:K3 M2:M3 O2:O3 Q2:Q3 S2:S3">
    <cfRule type="expression" dxfId="11" priority="23" stopIfTrue="1">
      <formula>LEN(TRIM(B2))=0</formula>
    </cfRule>
  </conditionalFormatting>
  <conditionalFormatting sqref="B2:B3">
    <cfRule type="expression" dxfId="10" priority="11" stopIfTrue="1">
      <formula>LEN(TRIM(B2))=0</formula>
    </cfRule>
  </conditionalFormatting>
  <conditionalFormatting sqref="D2:D3">
    <cfRule type="expression" dxfId="9" priority="10" stopIfTrue="1">
      <formula>LEN(TRIM(D2))=0</formula>
    </cfRule>
  </conditionalFormatting>
  <conditionalFormatting sqref="F2:F3">
    <cfRule type="expression" dxfId="8" priority="9" stopIfTrue="1">
      <formula>LEN(TRIM(F2))=0</formula>
    </cfRule>
  </conditionalFormatting>
  <conditionalFormatting sqref="L2:L3">
    <cfRule type="expression" dxfId="7" priority="8" stopIfTrue="1">
      <formula>LEN(TRIM(L2))=0</formula>
    </cfRule>
  </conditionalFormatting>
  <conditionalFormatting sqref="N2:N3">
    <cfRule type="expression" dxfId="6" priority="7" stopIfTrue="1">
      <formula>LEN(TRIM(N2))=0</formula>
    </cfRule>
  </conditionalFormatting>
  <conditionalFormatting sqref="P2:P3">
    <cfRule type="expression" dxfId="5" priority="6" stopIfTrue="1">
      <formula>LEN(TRIM(P2))=0</formula>
    </cfRule>
  </conditionalFormatting>
  <conditionalFormatting sqref="R2:R3">
    <cfRule type="expression" dxfId="4" priority="5" stopIfTrue="1">
      <formula>LEN(TRIM(R2))=0</formula>
    </cfRule>
  </conditionalFormatting>
  <conditionalFormatting sqref="T2:T3">
    <cfRule type="expression" dxfId="3" priority="4" stopIfTrue="1">
      <formula>LEN(TRIM(T2))=0</formula>
    </cfRule>
  </conditionalFormatting>
  <conditionalFormatting sqref="V2:V3">
    <cfRule type="expression" dxfId="2" priority="3" stopIfTrue="1">
      <formula>LEN(TRIM(V2))=0</formula>
    </cfRule>
  </conditionalFormatting>
  <conditionalFormatting sqref="X2:X3">
    <cfRule type="expression" dxfId="1" priority="2" stopIfTrue="1">
      <formula>LEN(TRIM(X2))=0</formula>
    </cfRule>
  </conditionalFormatting>
  <conditionalFormatting sqref="Z2:Z3">
    <cfRule type="expression" dxfId="0" priority="1" stopIfTrue="1">
      <formula>LEN(TRIM(Z2))=0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98D99-6390-4C86-A631-2115D282306E}">
  <dimension ref="A1:N4"/>
  <sheetViews>
    <sheetView workbookViewId="0">
      <selection activeCell="H2" sqref="H2:H3"/>
    </sheetView>
  </sheetViews>
  <sheetFormatPr defaultRowHeight="15" x14ac:dyDescent="0.25"/>
  <sheetData>
    <row r="1" spans="1:14" x14ac:dyDescent="0.25">
      <c r="A1" t="s">
        <v>1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</row>
    <row r="2" spans="1:14" x14ac:dyDescent="0.25">
      <c r="A2" t="s">
        <v>15</v>
      </c>
      <c r="B2">
        <v>0</v>
      </c>
      <c r="C2">
        <v>0</v>
      </c>
      <c r="D2">
        <v>0</v>
      </c>
      <c r="E2">
        <v>0</v>
      </c>
      <c r="F2">
        <v>0</v>
      </c>
      <c r="G2">
        <v>1.59</v>
      </c>
      <c r="H2">
        <v>2.94</v>
      </c>
      <c r="I2">
        <v>1.79</v>
      </c>
      <c r="J2">
        <v>0</v>
      </c>
      <c r="K2">
        <v>1.56</v>
      </c>
      <c r="L2">
        <v>1.71</v>
      </c>
      <c r="M2">
        <v>1.52</v>
      </c>
      <c r="N2" t="s">
        <v>13</v>
      </c>
    </row>
    <row r="3" spans="1:14" x14ac:dyDescent="0.25">
      <c r="A3" t="s">
        <v>14</v>
      </c>
      <c r="B3">
        <v>100</v>
      </c>
      <c r="C3">
        <v>100</v>
      </c>
      <c r="D3">
        <v>100</v>
      </c>
      <c r="E3">
        <v>0</v>
      </c>
      <c r="F3">
        <v>0</v>
      </c>
      <c r="G3">
        <v>98.41</v>
      </c>
      <c r="H3">
        <v>97.06</v>
      </c>
      <c r="I3">
        <v>98.21</v>
      </c>
      <c r="J3" t="s">
        <v>13</v>
      </c>
      <c r="K3">
        <v>98.44</v>
      </c>
      <c r="L3">
        <v>98.29</v>
      </c>
      <c r="M3">
        <v>98.48</v>
      </c>
      <c r="N3">
        <v>95.74</v>
      </c>
    </row>
    <row r="4" spans="1:14" x14ac:dyDescent="0.25">
      <c r="A4" t="s">
        <v>9</v>
      </c>
      <c r="B4">
        <v>100</v>
      </c>
      <c r="C4">
        <v>100</v>
      </c>
      <c r="D4">
        <v>100</v>
      </c>
      <c r="E4">
        <v>0</v>
      </c>
      <c r="G4">
        <v>100</v>
      </c>
      <c r="H4">
        <v>100</v>
      </c>
      <c r="I4">
        <v>100</v>
      </c>
      <c r="J4">
        <v>100</v>
      </c>
      <c r="K4">
        <v>100</v>
      </c>
      <c r="L4">
        <v>100</v>
      </c>
      <c r="M4">
        <v>100</v>
      </c>
      <c r="N4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FF42-A14D-4D68-9EAE-F80BD568B78A}">
  <dimension ref="A1:F4"/>
  <sheetViews>
    <sheetView workbookViewId="0">
      <selection activeCell="F3" sqref="F3:F4"/>
    </sheetView>
  </sheetViews>
  <sheetFormatPr defaultRowHeight="15" x14ac:dyDescent="0.25"/>
  <sheetData>
    <row r="1" spans="1:6" x14ac:dyDescent="0.25">
      <c r="A1">
        <v>1.59</v>
      </c>
    </row>
    <row r="2" spans="1:6" x14ac:dyDescent="0.25">
      <c r="A2">
        <v>98.41</v>
      </c>
    </row>
    <row r="3" spans="1:6" x14ac:dyDescent="0.25">
      <c r="C3">
        <v>2.94</v>
      </c>
      <c r="F3">
        <v>1.79</v>
      </c>
    </row>
    <row r="4" spans="1:6" x14ac:dyDescent="0.25">
      <c r="C4">
        <v>97.06</v>
      </c>
      <c r="F4">
        <v>98.21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Removals_LEP</vt:lpstr>
      <vt:lpstr>Sheet2</vt:lpstr>
      <vt:lpstr>Sheet4</vt:lpstr>
      <vt:lpstr>Sheet3</vt:lpstr>
      <vt:lpstr>Removals_LEP!Print_Area</vt:lpstr>
    </vt:vector>
  </TitlesOfParts>
  <Company>NJ Department of Education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Removals (LEP)</dc:title>
  <dc:creator>New Jersey Department of Education</dc:creator>
  <cp:lastModifiedBy>Thomas, Elizabeth</cp:lastModifiedBy>
  <dcterms:created xsi:type="dcterms:W3CDTF">2022-05-11T21:01:55Z</dcterms:created>
  <dcterms:modified xsi:type="dcterms:W3CDTF">2022-07-15T14:13:05Z</dcterms:modified>
</cp:coreProperties>
</file>