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Current Projects\AKK\"/>
    </mc:Choice>
  </mc:AlternateContent>
  <xr:revisionPtr revIDLastSave="0" documentId="13_ncr:1_{295718FD-0DF3-4C88-A4E8-4D7B5C111FE1}" xr6:coauthVersionLast="45" xr6:coauthVersionMax="46" xr10:uidLastSave="{00000000-0000-0000-0000-000000000000}"/>
  <bookViews>
    <workbookView xWindow="-120" yWindow="-120" windowWidth="29040" windowHeight="15840" xr2:uid="{35EFCDD6-6BF9-4DF6-969B-FA148F0DBF5D}"/>
  </bookViews>
  <sheets>
    <sheet name="Removals_Race" sheetId="1" r:id="rId1"/>
    <sheet name="Sheet3" sheetId="3" state="hidden" r:id="rId2"/>
    <sheet name="Sheet5" sheetId="5" state="hidden" r:id="rId3"/>
    <sheet name="Sheet6" sheetId="6" state="hidden" r:id="rId4"/>
  </sheets>
  <definedNames>
    <definedName name="_xlnm.Print_Area" localSheetId="0">Removals_Race!$A$2:$N$26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3" l="1"/>
  <c r="AA4" i="3"/>
  <c r="AA5" i="3"/>
  <c r="AA6" i="3"/>
  <c r="AA7" i="3"/>
  <c r="AA8" i="3"/>
  <c r="AA9" i="3"/>
  <c r="AA2" i="3"/>
  <c r="Y3" i="3"/>
  <c r="Y4" i="3"/>
  <c r="Y5" i="3"/>
  <c r="Y6" i="3"/>
  <c r="Y7" i="3"/>
  <c r="Y8" i="3"/>
  <c r="Y9" i="3"/>
  <c r="Y2" i="3"/>
  <c r="W3" i="3"/>
  <c r="W4" i="3"/>
  <c r="W5" i="3"/>
  <c r="W6" i="3"/>
  <c r="W7" i="3"/>
  <c r="W8" i="3"/>
  <c r="W9" i="3"/>
  <c r="W2" i="3"/>
  <c r="U2" i="3"/>
  <c r="U3" i="3"/>
  <c r="U4" i="3"/>
  <c r="U5" i="3"/>
  <c r="U6" i="3"/>
  <c r="U7" i="3"/>
  <c r="U8" i="3"/>
  <c r="U9" i="3"/>
  <c r="S3" i="3"/>
  <c r="S4" i="3"/>
  <c r="S5" i="3"/>
  <c r="S6" i="3"/>
  <c r="S7" i="3"/>
  <c r="S8" i="3"/>
  <c r="S9" i="3"/>
  <c r="S2" i="3"/>
  <c r="Q3" i="3"/>
  <c r="Q4" i="3"/>
  <c r="Q5" i="3"/>
  <c r="Q6" i="3"/>
  <c r="Q7" i="3"/>
  <c r="Q8" i="3"/>
  <c r="Q9" i="3"/>
  <c r="Q2" i="3"/>
  <c r="O3" i="3"/>
  <c r="O4" i="3"/>
  <c r="O5" i="3"/>
  <c r="O6" i="3"/>
  <c r="O7" i="3"/>
  <c r="O8" i="3"/>
  <c r="O9" i="3"/>
  <c r="O2" i="3"/>
  <c r="M3" i="3"/>
  <c r="M4" i="3"/>
  <c r="M5" i="3"/>
  <c r="M6" i="3"/>
  <c r="M7" i="3"/>
  <c r="M8" i="3"/>
  <c r="M9" i="3"/>
  <c r="M2" i="3"/>
  <c r="G3" i="3"/>
  <c r="G4" i="3"/>
  <c r="G5" i="3"/>
  <c r="G6" i="3"/>
  <c r="G7" i="3"/>
  <c r="G8" i="3"/>
  <c r="G9" i="3"/>
  <c r="G2" i="3"/>
  <c r="E3" i="3"/>
  <c r="E4" i="3"/>
  <c r="E5" i="3"/>
  <c r="E6" i="3"/>
  <c r="E7" i="3"/>
  <c r="E8" i="3"/>
  <c r="E9" i="3"/>
  <c r="E2" i="3"/>
  <c r="C3" i="3"/>
  <c r="C4" i="3"/>
  <c r="C5" i="3"/>
  <c r="C6" i="3"/>
  <c r="C7" i="3"/>
  <c r="C8" i="3"/>
  <c r="C2" i="3"/>
  <c r="C9" i="3"/>
</calcChain>
</file>

<file path=xl/sharedStrings.xml><?xml version="1.0" encoding="utf-8"?>
<sst xmlns="http://schemas.openxmlformats.org/spreadsheetml/2006/main" count="425" uniqueCount="83">
  <si>
    <t>Number of Children with Disciplinary Removals Totaling</t>
  </si>
  <si>
    <t xml:space="preserve"> Disability Category</t>
  </si>
  <si>
    <t>Number of Children (FS005)</t>
  </si>
  <si>
    <t>Drugs</t>
  </si>
  <si>
    <t>Weapons</t>
  </si>
  <si>
    <t>Serious Bodily Injury</t>
  </si>
  <si>
    <t>Number of Children</t>
  </si>
  <si>
    <t>10 Days or Less</t>
  </si>
  <si>
    <t>&gt;10 Days</t>
  </si>
  <si>
    <t>Total</t>
  </si>
  <si>
    <t xml:space="preserve">1 Day </t>
  </si>
  <si>
    <t xml:space="preserve">2–10 Days </t>
  </si>
  <si>
    <t>&gt; 10 Days</t>
  </si>
  <si>
    <t>*</t>
  </si>
  <si>
    <t>&gt; 10 Days %</t>
  </si>
  <si>
    <t>2–10 Days %</t>
  </si>
  <si>
    <t>1 Day %</t>
  </si>
  <si>
    <t>Total%</t>
  </si>
  <si>
    <t>&gt;10 days In School%</t>
  </si>
  <si>
    <t>less than 10 days Inschool%</t>
  </si>
  <si>
    <t>less than 10 outofscholl %</t>
  </si>
  <si>
    <t>&gt;10days OutofSchool %</t>
  </si>
  <si>
    <t>Number of Children (FS005) %</t>
  </si>
  <si>
    <t>Drugs %</t>
  </si>
  <si>
    <t>Wepons %</t>
  </si>
  <si>
    <t>Serious Bodily Injury %</t>
  </si>
  <si>
    <t>Number of Children %</t>
  </si>
  <si>
    <t>1.  Hispanic/Latino</t>
  </si>
  <si>
    <t>2.  American Indian or Alaska Native</t>
  </si>
  <si>
    <t>3.  Asian</t>
  </si>
  <si>
    <t>4.  Black or African American</t>
  </si>
  <si>
    <t>5.  Native Hawaiian or Other Pacific Islander</t>
  </si>
  <si>
    <t>6.  White</t>
  </si>
  <si>
    <t>7.  Two or More Races</t>
  </si>
  <si>
    <t>0%</t>
  </si>
  <si>
    <t>100%</t>
  </si>
  <si>
    <t>24.93%</t>
  </si>
  <si>
    <t>1.3%</t>
  </si>
  <si>
    <t>21.88%</t>
  </si>
  <si>
    <t>47.97%</t>
  </si>
  <si>
    <t>3.62%</t>
  </si>
  <si>
    <t>58.82%</t>
  </si>
  <si>
    <t>21.63%</t>
  </si>
  <si>
    <t>20.49%</t>
  </si>
  <si>
    <t>53.98%</t>
  </si>
  <si>
    <t>2.76%</t>
  </si>
  <si>
    <t>24.2%</t>
  </si>
  <si>
    <t>0.94%</t>
  </si>
  <si>
    <t>22.41%</t>
  </si>
  <si>
    <t>48.99%</t>
  </si>
  <si>
    <t>3.20%</t>
  </si>
  <si>
    <t>22.43%</t>
  </si>
  <si>
    <t>20.25%</t>
  </si>
  <si>
    <t>52.18%</t>
  </si>
  <si>
    <t>3.89%</t>
  </si>
  <si>
    <t>25.30%</t>
  </si>
  <si>
    <t>1.44%</t>
  </si>
  <si>
    <t>21.74%</t>
  </si>
  <si>
    <t>48.05%</t>
  </si>
  <si>
    <t>3.30%</t>
  </si>
  <si>
    <t>25.53%</t>
  </si>
  <si>
    <t>55.32%</t>
  </si>
  <si>
    <t>Race</t>
  </si>
  <si>
    <t>American Indian or Alaska Native</t>
  </si>
  <si>
    <t>Hispanic/Latino</t>
  </si>
  <si>
    <t>Asian</t>
  </si>
  <si>
    <t>Black or African American</t>
  </si>
  <si>
    <t>Native Hawaiian or Other Pacific Islander</t>
  </si>
  <si>
    <t>White</t>
  </si>
  <si>
    <t>Two or More Races</t>
  </si>
  <si>
    <t xml:space="preserve"> Black or African American</t>
  </si>
  <si>
    <t xml:space="preserve">Unilateral Removals to an Interim Alternative Educational Setting by School Personnel 
 </t>
  </si>
  <si>
    <t>Removals to an Alternative Educational Setting Based on a Hearing Officer Determination Regarding Likely Injury</t>
  </si>
  <si>
    <t>Numberof Children with Out of School Suspensions/Expulsions Totaling</t>
  </si>
  <si>
    <t xml:space="preserve">Number of Children with In -school Suspensions Totaling </t>
  </si>
  <si>
    <t>10 Days or Less
In-school</t>
  </si>
  <si>
    <t xml:space="preserve">&gt;10 Days
in-school
</t>
  </si>
  <si>
    <t>end of worksheet</t>
  </si>
  <si>
    <t>Removals by Race (Percentages)</t>
  </si>
  <si>
    <r>
      <t xml:space="preserve">Note: </t>
    </r>
    <r>
      <rPr>
        <sz val="14"/>
        <color theme="1"/>
        <rFont val="Calibri"/>
        <family val="2"/>
        <scheme val="minor"/>
      </rPr>
      <t>An asterisk indicates that the data was suppressed (cell size 10 or less)</t>
    </r>
  </si>
  <si>
    <t>Removals by Race</t>
  </si>
  <si>
    <t>Disciplinary Removals of Children with Disabilities (IDEA)
Ages 3 to 21
School Year 2020-21</t>
  </si>
  <si>
    <t>This worksheet has two tables each spanning columns A through N. For both tables, there are two header rows but only the second header row is tagged as part of the table. Those header rows are: 6 and 18. The first header row in each table has some header cells which span multiple columns. These spans are indicated in the input messages in rows 5 and 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</si>
</sst>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2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medium">
        <color indexed="64"/>
      </right>
      <top style="thick">
        <color theme="4"/>
      </top>
      <bottom/>
      <diagonal/>
    </border>
  </borders>
  <cellStyleXfs count="3">
    <xf numFmtId="0" fontId="0" fillId="0" borderId="0"/>
    <xf numFmtId="0" fontId="17" fillId="0" borderId="41" applyNumberFormat="0" applyFill="0" applyAlignment="0" applyProtection="0"/>
    <xf numFmtId="0" fontId="14" fillId="0" borderId="42" applyNumberFormat="0" applyFill="0" applyAlignment="0" applyProtection="0"/>
  </cellStyleXfs>
  <cellXfs count="161">
    <xf numFmtId="0" fontId="0" fillId="0" borderId="0" xfId="0"/>
    <xf numFmtId="49" fontId="3" fillId="4" borderId="1" xfId="0" applyNumberFormat="1" applyFont="1" applyFill="1" applyBorder="1" applyAlignment="1">
      <alignment horizontal="center" wrapText="1"/>
    </xf>
    <xf numFmtId="0" fontId="4" fillId="4" borderId="0" xfId="0" applyFont="1" applyFill="1" applyAlignment="1">
      <alignment wrapText="1"/>
    </xf>
    <xf numFmtId="1" fontId="6" fillId="0" borderId="11" xfId="0" applyNumberFormat="1" applyFont="1" applyFill="1" applyBorder="1" applyProtection="1">
      <protection locked="0"/>
    </xf>
    <xf numFmtId="1" fontId="8" fillId="0" borderId="9" xfId="0" applyNumberFormat="1" applyFont="1" applyFill="1" applyBorder="1" applyProtection="1">
      <protection locked="0"/>
    </xf>
    <xf numFmtId="1" fontId="6" fillId="0" borderId="9" xfId="0" applyNumberFormat="1" applyFont="1" applyFill="1" applyBorder="1" applyProtection="1">
      <protection locked="0"/>
    </xf>
    <xf numFmtId="1" fontId="6" fillId="0" borderId="13" xfId="0" applyNumberFormat="1" applyFont="1" applyFill="1" applyBorder="1" applyProtection="1">
      <protection locked="0"/>
    </xf>
    <xf numFmtId="1" fontId="6" fillId="0" borderId="10" xfId="0" applyNumberFormat="1" applyFont="1" applyFill="1" applyBorder="1" applyProtection="1">
      <protection locked="0"/>
    </xf>
    <xf numFmtId="49" fontId="2" fillId="2" borderId="14" xfId="0" applyNumberFormat="1" applyFont="1" applyFill="1" applyBorder="1" applyAlignment="1">
      <alignment wrapText="1"/>
    </xf>
    <xf numFmtId="49" fontId="3" fillId="4" borderId="15" xfId="0" applyNumberFormat="1" applyFont="1" applyFill="1" applyBorder="1" applyAlignment="1">
      <alignment horizontal="center" wrapText="1"/>
    </xf>
    <xf numFmtId="49" fontId="3" fillId="4" borderId="16" xfId="0" applyNumberFormat="1" applyFont="1" applyFill="1" applyBorder="1" applyAlignment="1">
      <alignment horizontal="center" wrapText="1"/>
    </xf>
    <xf numFmtId="49" fontId="3" fillId="4" borderId="17" xfId="0" applyNumberFormat="1" applyFont="1" applyFill="1" applyBorder="1" applyAlignment="1">
      <alignment horizontal="center" wrapText="1"/>
    </xf>
    <xf numFmtId="49" fontId="3" fillId="4" borderId="18" xfId="0" applyNumberFormat="1" applyFont="1" applyFill="1" applyBorder="1" applyAlignment="1">
      <alignment horizontal="center" wrapText="1"/>
    </xf>
    <xf numFmtId="0" fontId="4" fillId="4" borderId="17" xfId="0" applyFont="1" applyFill="1" applyBorder="1"/>
    <xf numFmtId="1" fontId="6" fillId="0" borderId="19" xfId="0" applyNumberFormat="1" applyFont="1" applyFill="1" applyBorder="1" applyProtection="1">
      <protection locked="0"/>
    </xf>
    <xf numFmtId="49" fontId="3" fillId="4" borderId="7" xfId="0" applyNumberFormat="1" applyFont="1" applyFill="1" applyBorder="1" applyAlignment="1">
      <alignment horizontal="center" wrapText="1"/>
    </xf>
    <xf numFmtId="49" fontId="3" fillId="4" borderId="23" xfId="0" applyNumberFormat="1" applyFont="1" applyFill="1" applyBorder="1" applyAlignment="1">
      <alignment horizontal="center" wrapText="1"/>
    </xf>
    <xf numFmtId="2" fontId="3" fillId="4" borderId="15" xfId="0" applyNumberFormat="1" applyFont="1" applyFill="1" applyBorder="1" applyAlignment="1">
      <alignment horizontal="center" wrapText="1"/>
    </xf>
    <xf numFmtId="2" fontId="7" fillId="0" borderId="19" xfId="0" applyNumberFormat="1" applyFont="1" applyFill="1" applyBorder="1" applyProtection="1">
      <protection locked="0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2" fontId="6" fillId="0" borderId="19" xfId="0" applyNumberFormat="1" applyFon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wrapText="1"/>
    </xf>
    <xf numFmtId="2" fontId="6" fillId="0" borderId="20" xfId="0" applyNumberFormat="1" applyFont="1" applyFill="1" applyBorder="1" applyProtection="1">
      <protection locked="0"/>
    </xf>
    <xf numFmtId="2" fontId="3" fillId="4" borderId="18" xfId="0" applyNumberFormat="1" applyFont="1" applyFill="1" applyBorder="1" applyAlignment="1">
      <alignment horizontal="center" wrapText="1"/>
    </xf>
    <xf numFmtId="2" fontId="4" fillId="4" borderId="17" xfId="0" applyNumberFormat="1" applyFont="1" applyFill="1" applyBorder="1"/>
    <xf numFmtId="0" fontId="3" fillId="0" borderId="8" xfId="0" applyFont="1" applyBorder="1"/>
    <xf numFmtId="0" fontId="0" fillId="0" borderId="0" xfId="0" applyBorder="1"/>
    <xf numFmtId="49" fontId="0" fillId="0" borderId="0" xfId="0" applyNumberFormat="1"/>
    <xf numFmtId="0" fontId="5" fillId="0" borderId="11" xfId="0" applyFont="1" applyBorder="1"/>
    <xf numFmtId="1" fontId="5" fillId="6" borderId="11" xfId="0" applyNumberFormat="1" applyFont="1" applyFill="1" applyBorder="1" applyProtection="1">
      <protection locked="0"/>
    </xf>
    <xf numFmtId="1" fontId="5" fillId="6" borderId="22" xfId="0" applyNumberFormat="1" applyFont="1" applyFill="1" applyBorder="1" applyProtection="1">
      <protection locked="0"/>
    </xf>
    <xf numFmtId="1" fontId="5" fillId="6" borderId="12" xfId="0" applyNumberFormat="1" applyFont="1" applyFill="1" applyBorder="1" applyProtection="1">
      <protection locked="0"/>
    </xf>
    <xf numFmtId="0" fontId="1" fillId="0" borderId="0" xfId="0" applyFont="1"/>
    <xf numFmtId="2" fontId="3" fillId="5" borderId="23" xfId="0" applyNumberFormat="1" applyFont="1" applyFill="1" applyBorder="1" applyAlignment="1">
      <alignment horizontal="center" wrapText="1"/>
    </xf>
    <xf numFmtId="0" fontId="0" fillId="5" borderId="0" xfId="0" applyFill="1"/>
    <xf numFmtId="2" fontId="3" fillId="5" borderId="1" xfId="0" applyNumberFormat="1" applyFont="1" applyFill="1" applyBorder="1" applyAlignment="1">
      <alignment horizontal="center" wrapText="1"/>
    </xf>
    <xf numFmtId="2" fontId="3" fillId="5" borderId="6" xfId="0" applyNumberFormat="1" applyFont="1" applyFill="1" applyBorder="1" applyAlignment="1">
      <alignment horizontal="center" wrapText="1"/>
    </xf>
    <xf numFmtId="49" fontId="3" fillId="5" borderId="7" xfId="0" applyNumberFormat="1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2" fontId="4" fillId="5" borderId="17" xfId="0" applyNumberFormat="1" applyFont="1" applyFill="1" applyBorder="1" applyAlignment="1">
      <alignment wrapText="1"/>
    </xf>
    <xf numFmtId="2" fontId="3" fillId="5" borderId="0" xfId="0" applyNumberFormat="1" applyFont="1" applyFill="1" applyBorder="1" applyAlignment="1">
      <alignment horizontal="center" wrapText="1"/>
    </xf>
    <xf numFmtId="2" fontId="4" fillId="5" borderId="18" xfId="0" applyNumberFormat="1" applyFont="1" applyFill="1" applyBorder="1" applyAlignment="1">
      <alignment wrapText="1"/>
    </xf>
    <xf numFmtId="2" fontId="3" fillId="5" borderId="18" xfId="0" applyNumberFormat="1" applyFont="1" applyFill="1" applyBorder="1" applyAlignment="1">
      <alignment horizontal="center" wrapText="1"/>
    </xf>
    <xf numFmtId="2" fontId="4" fillId="5" borderId="17" xfId="0" applyNumberFormat="1" applyFont="1" applyFill="1" applyBorder="1"/>
    <xf numFmtId="1" fontId="5" fillId="7" borderId="11" xfId="0" applyNumberFormat="1" applyFont="1" applyFill="1" applyBorder="1" applyAlignment="1" applyProtection="1">
      <alignment horizontal="center"/>
      <protection locked="0"/>
    </xf>
    <xf numFmtId="2" fontId="7" fillId="7" borderId="26" xfId="0" applyNumberFormat="1" applyFont="1" applyFill="1" applyBorder="1" applyAlignment="1" applyProtection="1">
      <alignment horizontal="center"/>
      <protection locked="0"/>
    </xf>
    <xf numFmtId="2" fontId="6" fillId="7" borderId="26" xfId="0" applyNumberFormat="1" applyFont="1" applyFill="1" applyBorder="1" applyAlignment="1" applyProtection="1">
      <alignment horizontal="center"/>
      <protection locked="0"/>
    </xf>
    <xf numFmtId="1" fontId="5" fillId="6" borderId="11" xfId="0" applyNumberFormat="1" applyFont="1" applyFill="1" applyBorder="1" applyAlignment="1" applyProtection="1">
      <alignment horizontal="center"/>
      <protection locked="0"/>
    </xf>
    <xf numFmtId="2" fontId="6" fillId="5" borderId="27" xfId="0" applyNumberFormat="1" applyFont="1" applyFill="1" applyBorder="1" applyAlignment="1" applyProtection="1">
      <alignment horizontal="center"/>
      <protection locked="0"/>
    </xf>
    <xf numFmtId="1" fontId="5" fillId="6" borderId="22" xfId="0" applyNumberFormat="1" applyFont="1" applyFill="1" applyBorder="1" applyAlignment="1" applyProtection="1">
      <alignment horizontal="center"/>
      <protection locked="0"/>
    </xf>
    <xf numFmtId="1" fontId="6" fillId="5" borderId="27" xfId="0" applyNumberFormat="1" applyFont="1" applyFill="1" applyBorder="1" applyAlignment="1" applyProtection="1">
      <alignment horizontal="center"/>
      <protection locked="0"/>
    </xf>
    <xf numFmtId="1" fontId="6" fillId="5" borderId="26" xfId="0" applyNumberFormat="1" applyFont="1" applyFill="1" applyBorder="1" applyAlignment="1" applyProtection="1">
      <alignment horizontal="center"/>
      <protection locked="0"/>
    </xf>
    <xf numFmtId="2" fontId="6" fillId="5" borderId="26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2" fontId="7" fillId="5" borderId="26" xfId="0" applyNumberFormat="1" applyFont="1" applyFill="1" applyBorder="1" applyAlignment="1" applyProtection="1">
      <alignment horizontal="center"/>
      <protection locked="0"/>
    </xf>
    <xf numFmtId="1" fontId="6" fillId="5" borderId="11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8" fillId="0" borderId="9" xfId="0" applyNumberFormat="1" applyFont="1" applyFill="1" applyBorder="1" applyAlignment="1" applyProtection="1">
      <alignment horizontal="center"/>
      <protection locked="0"/>
    </xf>
    <xf numFmtId="2" fontId="7" fillId="5" borderId="15" xfId="0" applyNumberFormat="1" applyFont="1" applyFill="1" applyBorder="1" applyAlignment="1" applyProtection="1">
      <alignment horizontal="center"/>
      <protection locked="0"/>
    </xf>
    <xf numFmtId="1" fontId="6" fillId="0" borderId="9" xfId="0" applyNumberFormat="1" applyFont="1" applyFill="1" applyBorder="1" applyAlignment="1" applyProtection="1">
      <alignment horizontal="center"/>
      <protection locked="0"/>
    </xf>
    <xf numFmtId="2" fontId="6" fillId="5" borderId="15" xfId="0" applyNumberFormat="1" applyFont="1" applyFill="1" applyBorder="1" applyAlignment="1" applyProtection="1">
      <alignment horizontal="center"/>
      <protection locked="0"/>
    </xf>
    <xf numFmtId="1" fontId="6" fillId="5" borderId="15" xfId="0" applyNumberFormat="1" applyFont="1" applyFill="1" applyBorder="1" applyAlignment="1" applyProtection="1">
      <alignment horizontal="center"/>
      <protection locked="0"/>
    </xf>
    <xf numFmtId="1" fontId="6" fillId="5" borderId="9" xfId="0" applyNumberFormat="1" applyFont="1" applyFill="1" applyBorder="1" applyAlignment="1" applyProtection="1">
      <alignment horizontal="center"/>
      <protection locked="0"/>
    </xf>
    <xf numFmtId="2" fontId="6" fillId="5" borderId="23" xfId="0" applyNumberFormat="1" applyFont="1" applyFill="1" applyBorder="1" applyAlignment="1" applyProtection="1">
      <alignment horizontal="center"/>
      <protection locked="0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1" fontId="6" fillId="0" borderId="10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>
      <alignment wrapText="1"/>
    </xf>
    <xf numFmtId="49" fontId="3" fillId="5" borderId="11" xfId="0" applyNumberFormat="1" applyFont="1" applyFill="1" applyBorder="1" applyAlignment="1">
      <alignment horizontal="center" wrapText="1"/>
    </xf>
    <xf numFmtId="0" fontId="3" fillId="0" borderId="11" xfId="0" applyFont="1" applyBorder="1"/>
    <xf numFmtId="49" fontId="4" fillId="5" borderId="11" xfId="0" applyNumberFormat="1" applyFont="1" applyFill="1" applyBorder="1" applyAlignment="1">
      <alignment wrapText="1"/>
    </xf>
    <xf numFmtId="49" fontId="4" fillId="5" borderId="11" xfId="0" applyNumberFormat="1" applyFont="1" applyFill="1" applyBorder="1"/>
    <xf numFmtId="49" fontId="0" fillId="5" borderId="11" xfId="0" applyNumberFormat="1" applyFill="1" applyBorder="1"/>
    <xf numFmtId="49" fontId="8" fillId="7" borderId="11" xfId="0" applyNumberFormat="1" applyFont="1" applyFill="1" applyBorder="1" applyAlignment="1" applyProtection="1">
      <alignment horizontal="center"/>
      <protection locked="0"/>
    </xf>
    <xf numFmtId="49" fontId="3" fillId="7" borderId="11" xfId="0" applyNumberFormat="1" applyFont="1" applyFill="1" applyBorder="1" applyAlignment="1" applyProtection="1">
      <alignment horizontal="center"/>
      <protection locked="0"/>
    </xf>
    <xf numFmtId="49" fontId="3" fillId="5" borderId="11" xfId="0" applyNumberFormat="1" applyFont="1" applyFill="1" applyBorder="1" applyAlignment="1" applyProtection="1">
      <alignment horizontal="center"/>
      <protection locked="0"/>
    </xf>
    <xf numFmtId="49" fontId="10" fillId="5" borderId="11" xfId="0" applyNumberFormat="1" applyFont="1" applyFill="1" applyBorder="1" applyAlignment="1">
      <alignment horizontal="center"/>
    </xf>
    <xf numFmtId="49" fontId="8" fillId="5" borderId="11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0" borderId="0" xfId="0" applyBorder="1" applyAlignment="1">
      <alignment horizontal="center"/>
    </xf>
    <xf numFmtId="0" fontId="0" fillId="0" borderId="31" xfId="0" applyBorder="1"/>
    <xf numFmtId="0" fontId="12" fillId="2" borderId="17" xfId="0" applyFont="1" applyFill="1" applyBorder="1"/>
    <xf numFmtId="0" fontId="11" fillId="2" borderId="1" xfId="0" applyFont="1" applyFill="1" applyBorder="1" applyAlignment="1">
      <alignment wrapText="1"/>
    </xf>
    <xf numFmtId="49" fontId="11" fillId="2" borderId="29" xfId="0" applyNumberFormat="1" applyFont="1" applyFill="1" applyBorder="1" applyAlignment="1">
      <alignment wrapText="1"/>
    </xf>
    <xf numFmtId="49" fontId="6" fillId="4" borderId="8" xfId="0" applyNumberFormat="1" applyFont="1" applyFill="1" applyBorder="1" applyAlignment="1">
      <alignment horizontal="center" vertical="top" wrapText="1"/>
    </xf>
    <xf numFmtId="49" fontId="6" fillId="4" borderId="9" xfId="0" applyNumberFormat="1" applyFont="1" applyFill="1" applyBorder="1" applyAlignment="1">
      <alignment horizontal="center" vertical="top" wrapText="1"/>
    </xf>
    <xf numFmtId="49" fontId="6" fillId="4" borderId="3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13" fillId="8" borderId="24" xfId="0" applyFont="1" applyFill="1" applyBorder="1"/>
    <xf numFmtId="49" fontId="7" fillId="8" borderId="21" xfId="0" applyNumberFormat="1" applyFont="1" applyFill="1" applyBorder="1" applyAlignment="1" applyProtection="1">
      <alignment horizontal="center"/>
      <protection locked="0"/>
    </xf>
    <xf numFmtId="49" fontId="6" fillId="8" borderId="11" xfId="0" applyNumberFormat="1" applyFont="1" applyFill="1" applyBorder="1" applyAlignment="1" applyProtection="1">
      <alignment horizontal="center"/>
      <protection locked="0"/>
    </xf>
    <xf numFmtId="49" fontId="6" fillId="8" borderId="22" xfId="0" applyNumberFormat="1" applyFont="1" applyFill="1" applyBorder="1" applyAlignment="1" applyProtection="1">
      <alignment horizontal="center"/>
      <protection locked="0"/>
    </xf>
    <xf numFmtId="49" fontId="6" fillId="8" borderId="25" xfId="0" applyNumberFormat="1" applyFont="1" applyFill="1" applyBorder="1" applyAlignment="1" applyProtection="1">
      <alignment horizontal="center"/>
      <protection locked="0"/>
    </xf>
    <xf numFmtId="49" fontId="6" fillId="8" borderId="21" xfId="0" applyNumberFormat="1" applyFont="1" applyFill="1" applyBorder="1" applyAlignment="1" applyProtection="1">
      <alignment horizontal="center"/>
      <protection locked="0"/>
    </xf>
    <xf numFmtId="49" fontId="7" fillId="8" borderId="11" xfId="0" applyNumberFormat="1" applyFont="1" applyFill="1" applyBorder="1" applyAlignment="1" applyProtection="1">
      <alignment horizontal="center"/>
      <protection locked="0"/>
    </xf>
    <xf numFmtId="49" fontId="7" fillId="8" borderId="22" xfId="0" applyNumberFormat="1" applyFont="1" applyFill="1" applyBorder="1" applyAlignment="1" applyProtection="1">
      <alignment horizontal="center"/>
      <protection locked="0"/>
    </xf>
    <xf numFmtId="49" fontId="1" fillId="8" borderId="22" xfId="0" applyNumberFormat="1" applyFont="1" applyFill="1" applyBorder="1" applyAlignment="1">
      <alignment horizontal="center"/>
    </xf>
    <xf numFmtId="0" fontId="13" fillId="0" borderId="24" xfId="0" applyFont="1" applyBorder="1" applyAlignment="1">
      <alignment wrapText="1"/>
    </xf>
    <xf numFmtId="49" fontId="7" fillId="0" borderId="21" xfId="0" applyNumberFormat="1" applyFont="1" applyFill="1" applyBorder="1" applyAlignment="1" applyProtection="1">
      <alignment horizontal="center"/>
      <protection locked="0"/>
    </xf>
    <xf numFmtId="49" fontId="6" fillId="0" borderId="11" xfId="0" applyNumberFormat="1" applyFont="1" applyFill="1" applyBorder="1" applyAlignment="1" applyProtection="1">
      <alignment horizontal="center"/>
      <protection locked="0"/>
    </xf>
    <xf numFmtId="49" fontId="6" fillId="0" borderId="22" xfId="0" applyNumberFormat="1" applyFont="1" applyFill="1" applyBorder="1" applyAlignment="1" applyProtection="1">
      <alignment horizontal="center"/>
      <protection locked="0"/>
    </xf>
    <xf numFmtId="49" fontId="6" fillId="0" borderId="25" xfId="0" applyNumberFormat="1" applyFont="1" applyFill="1" applyBorder="1" applyAlignment="1" applyProtection="1">
      <alignment horizontal="center"/>
      <protection locked="0"/>
    </xf>
    <xf numFmtId="49" fontId="7" fillId="0" borderId="11" xfId="0" applyNumberFormat="1" applyFont="1" applyFill="1" applyBorder="1" applyAlignment="1" applyProtection="1">
      <alignment horizontal="center"/>
      <protection locked="0"/>
    </xf>
    <xf numFmtId="0" fontId="13" fillId="0" borderId="24" xfId="0" applyFont="1" applyBorder="1"/>
    <xf numFmtId="49" fontId="6" fillId="0" borderId="21" xfId="0" applyNumberFormat="1" applyFont="1" applyFill="1" applyBorder="1" applyAlignment="1" applyProtection="1">
      <alignment horizontal="center"/>
      <protection locked="0"/>
    </xf>
    <xf numFmtId="49" fontId="7" fillId="0" borderId="22" xfId="0" applyNumberFormat="1" applyFont="1" applyFill="1" applyBorder="1" applyAlignment="1" applyProtection="1">
      <alignment horizontal="center"/>
      <protection locked="0"/>
    </xf>
    <xf numFmtId="0" fontId="13" fillId="8" borderId="24" xfId="0" applyFont="1" applyFill="1" applyBorder="1" applyAlignment="1">
      <alignment wrapText="1"/>
    </xf>
    <xf numFmtId="49" fontId="1" fillId="0" borderId="22" xfId="0" applyNumberFormat="1" applyFont="1" applyFill="1" applyBorder="1" applyAlignment="1">
      <alignment horizontal="center"/>
    </xf>
    <xf numFmtId="0" fontId="13" fillId="8" borderId="37" xfId="0" applyFont="1" applyFill="1" applyBorder="1"/>
    <xf numFmtId="1" fontId="6" fillId="8" borderId="32" xfId="0" applyNumberFormat="1" applyFont="1" applyFill="1" applyBorder="1" applyAlignment="1" applyProtection="1">
      <alignment horizontal="center"/>
      <protection locked="0"/>
    </xf>
    <xf numFmtId="1" fontId="6" fillId="8" borderId="19" xfId="0" applyNumberFormat="1" applyFont="1" applyFill="1" applyBorder="1" applyAlignment="1" applyProtection="1">
      <alignment horizontal="center"/>
      <protection locked="0"/>
    </xf>
    <xf numFmtId="1" fontId="6" fillId="8" borderId="33" xfId="0" applyNumberFormat="1" applyFont="1" applyFill="1" applyBorder="1" applyAlignment="1" applyProtection="1">
      <alignment horizontal="center"/>
      <protection locked="0"/>
    </xf>
    <xf numFmtId="1" fontId="6" fillId="8" borderId="39" xfId="0" applyNumberFormat="1" applyFont="1" applyFill="1" applyBorder="1" applyAlignment="1" applyProtection="1">
      <alignment horizontal="center"/>
      <protection locked="0"/>
    </xf>
    <xf numFmtId="1" fontId="6" fillId="0" borderId="21" xfId="0" applyNumberFormat="1" applyFont="1" applyFill="1" applyBorder="1" applyAlignment="1" applyProtection="1">
      <alignment horizontal="center"/>
      <protection locked="0"/>
    </xf>
    <xf numFmtId="1" fontId="6" fillId="0" borderId="11" xfId="0" applyNumberFormat="1" applyFont="1" applyFill="1" applyBorder="1" applyAlignment="1" applyProtection="1">
      <alignment horizontal="center"/>
      <protection locked="0"/>
    </xf>
    <xf numFmtId="1" fontId="6" fillId="0" borderId="22" xfId="0" applyNumberFormat="1" applyFont="1" applyFill="1" applyBorder="1" applyAlignment="1" applyProtection="1">
      <alignment horizontal="center"/>
      <protection locked="0"/>
    </xf>
    <xf numFmtId="1" fontId="6" fillId="0" borderId="25" xfId="0" applyNumberFormat="1" applyFont="1" applyFill="1" applyBorder="1" applyAlignment="1" applyProtection="1">
      <alignment horizontal="center"/>
      <protection locked="0"/>
    </xf>
    <xf numFmtId="1" fontId="6" fillId="8" borderId="21" xfId="0" applyNumberFormat="1" applyFont="1" applyFill="1" applyBorder="1" applyAlignment="1" applyProtection="1">
      <alignment horizontal="center"/>
      <protection locked="0"/>
    </xf>
    <xf numFmtId="1" fontId="6" fillId="8" borderId="11" xfId="0" applyNumberFormat="1" applyFont="1" applyFill="1" applyBorder="1" applyAlignment="1" applyProtection="1">
      <alignment horizontal="center"/>
      <protection locked="0"/>
    </xf>
    <xf numFmtId="1" fontId="6" fillId="8" borderId="22" xfId="0" applyNumberFormat="1" applyFont="1" applyFill="1" applyBorder="1" applyAlignment="1" applyProtection="1">
      <alignment horizontal="center"/>
      <protection locked="0"/>
    </xf>
    <xf numFmtId="1" fontId="6" fillId="8" borderId="25" xfId="0" applyNumberFormat="1" applyFont="1" applyFill="1" applyBorder="1" applyAlignment="1" applyProtection="1">
      <alignment horizontal="center"/>
      <protection locked="0"/>
    </xf>
    <xf numFmtId="0" fontId="13" fillId="8" borderId="38" xfId="0" applyFont="1" applyFill="1" applyBorder="1"/>
    <xf numFmtId="1" fontId="6" fillId="8" borderId="34" xfId="0" applyNumberFormat="1" applyFont="1" applyFill="1" applyBorder="1" applyAlignment="1" applyProtection="1">
      <alignment horizontal="center"/>
      <protection locked="0"/>
    </xf>
    <xf numFmtId="1" fontId="6" fillId="8" borderId="35" xfId="0" applyNumberFormat="1" applyFont="1" applyFill="1" applyBorder="1" applyAlignment="1" applyProtection="1">
      <alignment horizontal="center"/>
      <protection locked="0"/>
    </xf>
    <xf numFmtId="1" fontId="6" fillId="8" borderId="36" xfId="0" applyNumberFormat="1" applyFont="1" applyFill="1" applyBorder="1" applyAlignment="1" applyProtection="1">
      <alignment horizontal="center"/>
      <protection locked="0"/>
    </xf>
    <xf numFmtId="1" fontId="6" fillId="8" borderId="40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15" xfId="0" applyNumberFormat="1" applyFont="1" applyFill="1" applyBorder="1" applyAlignment="1" applyProtection="1">
      <alignment horizontal="center"/>
      <protection locked="0"/>
    </xf>
    <xf numFmtId="1" fontId="6" fillId="0" borderId="16" xfId="0" applyNumberFormat="1" applyFont="1" applyFill="1" applyBorder="1" applyAlignment="1" applyProtection="1">
      <alignment horizontal="center"/>
      <protection locked="0"/>
    </xf>
    <xf numFmtId="1" fontId="6" fillId="0" borderId="6" xfId="0" applyNumberFormat="1" applyFont="1" applyFill="1" applyBorder="1" applyAlignment="1" applyProtection="1">
      <alignment horizontal="center"/>
      <protection locked="0"/>
    </xf>
    <xf numFmtId="9" fontId="1" fillId="0" borderId="14" xfId="0" applyNumberFormat="1" applyFont="1" applyFill="1" applyBorder="1" applyAlignment="1">
      <alignment horizontal="center"/>
    </xf>
    <xf numFmtId="9" fontId="1" fillId="0" borderId="15" xfId="0" applyNumberFormat="1" applyFont="1" applyFill="1" applyBorder="1" applyAlignment="1">
      <alignment horizontal="center"/>
    </xf>
    <xf numFmtId="9" fontId="1" fillId="0" borderId="16" xfId="0" applyNumberFormat="1" applyFont="1" applyFill="1" applyBorder="1" applyAlignment="1">
      <alignment horizontal="center"/>
    </xf>
    <xf numFmtId="9" fontId="1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14" fillId="0" borderId="42" xfId="2" applyFill="1" applyAlignment="1">
      <alignment horizontal="left"/>
    </xf>
    <xf numFmtId="0" fontId="14" fillId="3" borderId="42" xfId="2" applyFill="1" applyAlignment="1">
      <alignment horizontal="left"/>
    </xf>
    <xf numFmtId="0" fontId="0" fillId="0" borderId="28" xfId="0" applyBorder="1" applyAlignment="1">
      <alignment vertical="top" wrapText="1"/>
    </xf>
    <xf numFmtId="0" fontId="17" fillId="2" borderId="41" xfId="1" applyFill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49" fontId="0" fillId="0" borderId="0" xfId="0" applyNumberFormat="1" applyAlignment="1">
      <alignment wrapText="1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14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31085-8FFB-4DB2-8A8D-A9CB61165326}" name="Numbers" displayName="Numbers" ref="A6:N14" totalsRowShown="0" headerRowBorderDxfId="104" tableBorderDxfId="103">
  <autoFilter ref="A6:N14" xr:uid="{B39F2915-A2D2-4307-A404-A0B5B7FE6D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D43858-172E-4F31-B47B-FFAD6842CAE3}" name="Race"/>
    <tableColumn id="2" xr3:uid="{BB41A54E-E929-4A1C-8712-62292AF5C12C}" name="Number of Children (FS005)"/>
    <tableColumn id="3" xr3:uid="{6A83ADC7-788E-4913-8354-A7CE204E3A67}" name="Drugs"/>
    <tableColumn id="4" xr3:uid="{B2ED99ED-F1B1-41BD-A26D-7BF4EBF0D886}" name="Weapons"/>
    <tableColumn id="5" xr3:uid="{9CDC9884-9C85-40BB-98CA-3A2982C0B1B3}" name="Serious Bodily Injury"/>
    <tableColumn id="6" xr3:uid="{F7770FB3-BB5C-4906-B4CE-E1619DA7884B}" name="Number of Children"/>
    <tableColumn id="7" xr3:uid="{014DC0B2-7B9E-46FB-8D30-F5D3F295874F}" name="10 Days or Less"/>
    <tableColumn id="8" xr3:uid="{1CA7F3CF-E3FC-4B92-AD84-2BD1FC93AA39}" name="&gt;10 Days"/>
    <tableColumn id="9" xr3:uid="{FDCCA9B6-D31C-4E48-BB90-AFFC38FAC98F}" name="10 Days or Less_x000a__x000a_In-school"/>
    <tableColumn id="10" xr3:uid="{BEEA2F35-F9FD-4747-8D61-D6B513CC7D57}" name="&gt;10 Days_x000a__x000a__x000a_in-school_x000a_"/>
    <tableColumn id="11" xr3:uid="{AFB7743B-B328-45A4-8BFC-FFF22D1A968A}" name="Total"/>
    <tableColumn id="12" xr3:uid="{73084012-EB3D-4BA3-88D4-B2A8B2A45F94}" name="1 Day "/>
    <tableColumn id="13" xr3:uid="{BC2AB109-4CA2-445B-95C7-46BF35851928}" name="2–10 Days "/>
    <tableColumn id="14" xr3:uid="{BFC8C945-FCC5-4228-8A97-606AB96542BB}" name="&gt; 10 Days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602674-9A3D-4C6D-9D77-2A49D420B485}" name="Percentages" displayName="Percentages" ref="A18:N26" totalsRowShown="0" headerRowBorderDxfId="102" tableBorderDxfId="101">
  <autoFilter ref="A18:N26" xr:uid="{213621BC-1734-4865-8EE2-26E6CBD91C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84F52A4-5E8E-4295-BD7C-56D5E875DE68}" name="Race"/>
    <tableColumn id="2" xr3:uid="{D3B6C58C-7B6E-4EA0-9C8F-9D7A53F48037}" name="Number of Children (FS005)"/>
    <tableColumn id="3" xr3:uid="{5191E8F1-43C8-4B7F-BD86-5275351464B6}" name="Drugs"/>
    <tableColumn id="4" xr3:uid="{A9349902-7CEA-4453-A55B-CF451B73D71B}" name="Weapons"/>
    <tableColumn id="5" xr3:uid="{002EF064-E61D-4B43-B1C2-26EDBF8EBB48}" name="Serious Bodily Injury"/>
    <tableColumn id="6" xr3:uid="{3D007F62-91DD-44C5-945F-C9D3F8F7573A}" name="Number of Children"/>
    <tableColumn id="7" xr3:uid="{B4B31A15-990E-4DAA-B96C-810CF57972B4}" name="10 Days or Less"/>
    <tableColumn id="8" xr3:uid="{7D53FB90-96B4-4241-A2AA-05590F60CFE0}" name="&gt;10 Days"/>
    <tableColumn id="9" xr3:uid="{5DF15568-4144-475A-9517-956EA370556C}" name="10 Days or Less_x000a__x000a_In-school"/>
    <tableColumn id="10" xr3:uid="{685AE101-3E5A-4829-B2F5-F119C8CBCDE9}" name="&gt;10 Days_x000a__x000a__x000a_in-school_x000a_"/>
    <tableColumn id="11" xr3:uid="{11886DD2-4BB8-4BD3-82E3-841ADC1B2E06}" name="Total"/>
    <tableColumn id="12" xr3:uid="{B041C233-DC91-4075-A9B0-A4222BAD8B49}" name="1 Day "/>
    <tableColumn id="13" xr3:uid="{9D70B2A4-D1DC-42FF-804E-7B0C83F33B9B}" name="2–10 Days "/>
    <tableColumn id="14" xr3:uid="{3CDD601D-4458-45F4-944D-C492DDFCD8AB}" name="&gt; 10 Days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90C6-571D-4207-A1D9-740433BA7431}">
  <dimension ref="A1:N34"/>
  <sheetViews>
    <sheetView tabSelected="1" workbookViewId="0">
      <selection sqref="A1:N1"/>
    </sheetView>
  </sheetViews>
  <sheetFormatPr defaultColWidth="0" defaultRowHeight="15" zeroHeight="1" x14ac:dyDescent="0.25"/>
  <cols>
    <col min="1" max="1" width="27.140625" style="79" customWidth="1"/>
    <col min="2" max="2" width="20.5703125" style="28" customWidth="1"/>
    <col min="3" max="3" width="9.28515625" style="28" customWidth="1"/>
    <col min="4" max="4" width="12.42578125" style="28" customWidth="1"/>
    <col min="5" max="5" width="16.85546875" style="28" customWidth="1"/>
    <col min="6" max="6" width="30.5703125" style="28" customWidth="1"/>
    <col min="7" max="8" width="12.140625" style="28" customWidth="1"/>
    <col min="9" max="10" width="9.5703125" style="28" customWidth="1"/>
    <col min="11" max="11" width="8.28515625" style="28" customWidth="1"/>
    <col min="12" max="12" width="9.140625" style="28" customWidth="1"/>
    <col min="13" max="13" width="13.7109375" style="28" customWidth="1"/>
    <col min="14" max="14" width="12.7109375" style="81" customWidth="1"/>
    <col min="15" max="16384" width="8.7109375" hidden="1"/>
  </cols>
  <sheetData>
    <row r="1" spans="1:14" ht="51" customHeight="1" thickBot="1" x14ac:dyDescent="0.3">
      <c r="A1" s="147" t="s">
        <v>82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79.5" customHeight="1" thickBot="1" x14ac:dyDescent="0.4">
      <c r="A2" s="148" t="s">
        <v>81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41" customFormat="1" ht="39" customHeight="1" thickTop="1" x14ac:dyDescent="0.25">
      <c r="A3" s="157" t="s">
        <v>79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1:14" ht="36" customHeight="1" thickBot="1" x14ac:dyDescent="0.4">
      <c r="A4" s="146" t="s">
        <v>80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133.5" customHeight="1" thickTop="1" thickBot="1" x14ac:dyDescent="0.3">
      <c r="A5" s="82"/>
      <c r="B5" s="149" t="s">
        <v>71</v>
      </c>
      <c r="C5" s="149"/>
      <c r="D5" s="149"/>
      <c r="E5" s="150"/>
      <c r="F5" s="83" t="s">
        <v>72</v>
      </c>
      <c r="G5" s="151" t="s">
        <v>73</v>
      </c>
      <c r="H5" s="152"/>
      <c r="I5" s="151" t="s">
        <v>74</v>
      </c>
      <c r="J5" s="153"/>
      <c r="K5" s="154" t="s">
        <v>0</v>
      </c>
      <c r="L5" s="155"/>
      <c r="M5" s="155"/>
      <c r="N5" s="156"/>
    </row>
    <row r="6" spans="1:14" ht="42" customHeight="1" thickBot="1" x14ac:dyDescent="0.3">
      <c r="A6" s="84" t="s">
        <v>62</v>
      </c>
      <c r="B6" s="85" t="s">
        <v>2</v>
      </c>
      <c r="C6" s="86" t="s">
        <v>3</v>
      </c>
      <c r="D6" s="87" t="s">
        <v>4</v>
      </c>
      <c r="E6" s="88" t="s">
        <v>5</v>
      </c>
      <c r="F6" s="89" t="s">
        <v>6</v>
      </c>
      <c r="G6" s="90" t="s">
        <v>7</v>
      </c>
      <c r="H6" s="91" t="s">
        <v>8</v>
      </c>
      <c r="I6" s="90" t="s">
        <v>75</v>
      </c>
      <c r="J6" s="91" t="s">
        <v>76</v>
      </c>
      <c r="K6" s="92" t="s">
        <v>9</v>
      </c>
      <c r="L6" s="92" t="s">
        <v>10</v>
      </c>
      <c r="M6" s="93" t="s">
        <v>11</v>
      </c>
      <c r="N6" s="90" t="s">
        <v>12</v>
      </c>
    </row>
    <row r="7" spans="1:14" x14ac:dyDescent="0.25">
      <c r="A7" s="114" t="s">
        <v>64</v>
      </c>
      <c r="B7" s="115" t="s">
        <v>13</v>
      </c>
      <c r="C7" s="116" t="s">
        <v>13</v>
      </c>
      <c r="D7" s="116">
        <v>0</v>
      </c>
      <c r="E7" s="117">
        <v>0</v>
      </c>
      <c r="F7" s="118">
        <v>0</v>
      </c>
      <c r="G7" s="115">
        <v>344</v>
      </c>
      <c r="H7" s="116" t="s">
        <v>13</v>
      </c>
      <c r="I7" s="116">
        <v>133</v>
      </c>
      <c r="J7" s="117" t="s">
        <v>13</v>
      </c>
      <c r="K7" s="115">
        <v>621</v>
      </c>
      <c r="L7" s="116">
        <v>144</v>
      </c>
      <c r="M7" s="116">
        <v>299</v>
      </c>
      <c r="N7" s="117">
        <v>12</v>
      </c>
    </row>
    <row r="8" spans="1:14" ht="29.25" x14ac:dyDescent="0.25">
      <c r="A8" s="103" t="s">
        <v>63</v>
      </c>
      <c r="B8" s="119">
        <v>0</v>
      </c>
      <c r="C8" s="120">
        <v>0</v>
      </c>
      <c r="D8" s="120">
        <v>0</v>
      </c>
      <c r="E8" s="121">
        <v>0</v>
      </c>
      <c r="F8" s="122">
        <v>0</v>
      </c>
      <c r="G8" s="119" t="s">
        <v>13</v>
      </c>
      <c r="H8" s="120">
        <v>0</v>
      </c>
      <c r="I8" s="120" t="s">
        <v>13</v>
      </c>
      <c r="J8" s="121">
        <v>0</v>
      </c>
      <c r="K8" s="119" t="s">
        <v>13</v>
      </c>
      <c r="L8" s="120" t="s">
        <v>13</v>
      </c>
      <c r="M8" s="120">
        <v>0</v>
      </c>
      <c r="N8" s="121">
        <v>0</v>
      </c>
    </row>
    <row r="9" spans="1:14" x14ac:dyDescent="0.25">
      <c r="A9" s="94" t="s">
        <v>65</v>
      </c>
      <c r="B9" s="123">
        <v>0</v>
      </c>
      <c r="C9" s="124">
        <v>0</v>
      </c>
      <c r="D9" s="124">
        <v>0</v>
      </c>
      <c r="E9" s="125">
        <v>0</v>
      </c>
      <c r="F9" s="126">
        <v>0</v>
      </c>
      <c r="G9" s="123">
        <v>18</v>
      </c>
      <c r="H9" s="124">
        <v>0</v>
      </c>
      <c r="I9" s="124" t="s">
        <v>13</v>
      </c>
      <c r="J9" s="125">
        <v>0</v>
      </c>
      <c r="K9" s="123">
        <v>24</v>
      </c>
      <c r="L9" s="124" t="s">
        <v>13</v>
      </c>
      <c r="M9" s="124">
        <v>17</v>
      </c>
      <c r="N9" s="125">
        <v>0</v>
      </c>
    </row>
    <row r="10" spans="1:14" x14ac:dyDescent="0.25">
      <c r="A10" s="109" t="s">
        <v>70</v>
      </c>
      <c r="B10" s="119" t="s">
        <v>13</v>
      </c>
      <c r="C10" s="120" t="s">
        <v>13</v>
      </c>
      <c r="D10" s="120" t="s">
        <v>13</v>
      </c>
      <c r="E10" s="121">
        <v>0</v>
      </c>
      <c r="F10" s="122">
        <v>0</v>
      </c>
      <c r="G10" s="119">
        <v>302</v>
      </c>
      <c r="H10" s="120" t="s">
        <v>13</v>
      </c>
      <c r="I10" s="120">
        <v>126</v>
      </c>
      <c r="J10" s="121">
        <v>0</v>
      </c>
      <c r="K10" s="119">
        <v>575</v>
      </c>
      <c r="L10" s="120">
        <v>130</v>
      </c>
      <c r="M10" s="120">
        <v>257</v>
      </c>
      <c r="N10" s="121" t="s">
        <v>13</v>
      </c>
    </row>
    <row r="11" spans="1:14" ht="29.25" x14ac:dyDescent="0.25">
      <c r="A11" s="112" t="s">
        <v>67</v>
      </c>
      <c r="B11" s="123">
        <v>0</v>
      </c>
      <c r="C11" s="124">
        <v>0</v>
      </c>
      <c r="D11" s="124">
        <v>0</v>
      </c>
      <c r="E11" s="125">
        <v>0</v>
      </c>
      <c r="F11" s="126">
        <v>0</v>
      </c>
      <c r="G11" s="123" t="s">
        <v>13</v>
      </c>
      <c r="H11" s="124">
        <v>0</v>
      </c>
      <c r="I11" s="124" t="s">
        <v>13</v>
      </c>
      <c r="J11" s="125">
        <v>0</v>
      </c>
      <c r="K11" s="123" t="s">
        <v>13</v>
      </c>
      <c r="L11" s="124" t="s">
        <v>13</v>
      </c>
      <c r="M11" s="124" t="s">
        <v>13</v>
      </c>
      <c r="N11" s="125">
        <v>0</v>
      </c>
    </row>
    <row r="12" spans="1:14" x14ac:dyDescent="0.25">
      <c r="A12" s="109" t="s">
        <v>68</v>
      </c>
      <c r="B12" s="119" t="s">
        <v>13</v>
      </c>
      <c r="C12" s="120" t="s">
        <v>13</v>
      </c>
      <c r="D12" s="120" t="s">
        <v>13</v>
      </c>
      <c r="E12" s="121">
        <v>0</v>
      </c>
      <c r="F12" s="122">
        <v>0</v>
      </c>
      <c r="G12" s="119">
        <v>662</v>
      </c>
      <c r="H12" s="120">
        <v>20</v>
      </c>
      <c r="I12" s="120">
        <v>332</v>
      </c>
      <c r="J12" s="121" t="s">
        <v>13</v>
      </c>
      <c r="K12" s="119">
        <v>1257</v>
      </c>
      <c r="L12" s="120">
        <v>335</v>
      </c>
      <c r="M12" s="120">
        <v>568</v>
      </c>
      <c r="N12" s="121">
        <v>26</v>
      </c>
    </row>
    <row r="13" spans="1:14" ht="15.75" thickBot="1" x14ac:dyDescent="0.3">
      <c r="A13" s="127" t="s">
        <v>69</v>
      </c>
      <c r="B13" s="128">
        <v>0</v>
      </c>
      <c r="C13" s="129">
        <v>0</v>
      </c>
      <c r="D13" s="129">
        <v>0</v>
      </c>
      <c r="E13" s="130">
        <v>0</v>
      </c>
      <c r="F13" s="131">
        <v>0</v>
      </c>
      <c r="G13" s="128">
        <v>50</v>
      </c>
      <c r="H13" s="129" t="s">
        <v>13</v>
      </c>
      <c r="I13" s="129">
        <v>17</v>
      </c>
      <c r="J13" s="130">
        <v>0</v>
      </c>
      <c r="K13" s="128">
        <v>82</v>
      </c>
      <c r="L13" s="129">
        <v>25</v>
      </c>
      <c r="M13" s="129">
        <v>39</v>
      </c>
      <c r="N13" s="130" t="s">
        <v>13</v>
      </c>
    </row>
    <row r="14" spans="1:14" x14ac:dyDescent="0.25">
      <c r="A14" s="132" t="s">
        <v>9</v>
      </c>
      <c r="B14" s="133">
        <v>11</v>
      </c>
      <c r="C14" s="134">
        <v>6</v>
      </c>
      <c r="D14" s="134">
        <v>5</v>
      </c>
      <c r="E14" s="135">
        <v>0</v>
      </c>
      <c r="F14" s="136">
        <v>0</v>
      </c>
      <c r="G14" s="133">
        <v>1380</v>
      </c>
      <c r="H14" s="134">
        <v>34</v>
      </c>
      <c r="I14" s="134">
        <v>615</v>
      </c>
      <c r="J14" s="135">
        <v>2</v>
      </c>
      <c r="K14" s="133">
        <v>2566</v>
      </c>
      <c r="L14" s="134">
        <v>642</v>
      </c>
      <c r="M14" s="134">
        <v>1182</v>
      </c>
      <c r="N14" s="135">
        <v>47</v>
      </c>
    </row>
    <row r="15" spans="1:14" ht="15.6" customHeight="1" x14ac:dyDescent="0.2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4" ht="21.75" thickBot="1" x14ac:dyDescent="0.4">
      <c r="A16" s="145" t="s">
        <v>78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32.94999999999999" customHeight="1" thickTop="1" thickBot="1" x14ac:dyDescent="0.3">
      <c r="A17" s="82"/>
      <c r="B17" s="149" t="s">
        <v>71</v>
      </c>
      <c r="C17" s="149"/>
      <c r="D17" s="149"/>
      <c r="E17" s="150"/>
      <c r="F17" s="83" t="s">
        <v>72</v>
      </c>
      <c r="G17" s="151" t="s">
        <v>73</v>
      </c>
      <c r="H17" s="152"/>
      <c r="I17" s="151" t="s">
        <v>74</v>
      </c>
      <c r="J17" s="153"/>
      <c r="K17" s="154" t="s">
        <v>0</v>
      </c>
      <c r="L17" s="155"/>
      <c r="M17" s="155"/>
      <c r="N17" s="156"/>
    </row>
    <row r="18" spans="1:14" ht="45.75" customHeight="1" thickBot="1" x14ac:dyDescent="0.3">
      <c r="A18" s="84" t="s">
        <v>62</v>
      </c>
      <c r="B18" s="85" t="s">
        <v>2</v>
      </c>
      <c r="C18" s="86" t="s">
        <v>3</v>
      </c>
      <c r="D18" s="87" t="s">
        <v>4</v>
      </c>
      <c r="E18" s="88" t="s">
        <v>5</v>
      </c>
      <c r="F18" s="89" t="s">
        <v>6</v>
      </c>
      <c r="G18" s="90" t="s">
        <v>7</v>
      </c>
      <c r="H18" s="91" t="s">
        <v>8</v>
      </c>
      <c r="I18" s="90" t="s">
        <v>75</v>
      </c>
      <c r="J18" s="91" t="s">
        <v>76</v>
      </c>
      <c r="K18" s="92" t="s">
        <v>9</v>
      </c>
      <c r="L18" s="92" t="s">
        <v>10</v>
      </c>
      <c r="M18" s="93" t="s">
        <v>11</v>
      </c>
      <c r="N18" s="90" t="s">
        <v>12</v>
      </c>
    </row>
    <row r="19" spans="1:14" x14ac:dyDescent="0.25">
      <c r="A19" s="94" t="s">
        <v>64</v>
      </c>
      <c r="B19" s="95" t="s">
        <v>13</v>
      </c>
      <c r="C19" s="96" t="s">
        <v>13</v>
      </c>
      <c r="D19" s="96" t="s">
        <v>34</v>
      </c>
      <c r="E19" s="97" t="s">
        <v>34</v>
      </c>
      <c r="F19" s="98" t="s">
        <v>34</v>
      </c>
      <c r="G19" s="99" t="s">
        <v>36</v>
      </c>
      <c r="H19" s="100" t="s">
        <v>13</v>
      </c>
      <c r="I19" s="96" t="s">
        <v>42</v>
      </c>
      <c r="J19" s="101" t="s">
        <v>13</v>
      </c>
      <c r="K19" s="99" t="s">
        <v>46</v>
      </c>
      <c r="L19" s="96" t="s">
        <v>51</v>
      </c>
      <c r="M19" s="96" t="s">
        <v>55</v>
      </c>
      <c r="N19" s="102" t="s">
        <v>60</v>
      </c>
    </row>
    <row r="20" spans="1:14" ht="29.25" x14ac:dyDescent="0.25">
      <c r="A20" s="103" t="s">
        <v>63</v>
      </c>
      <c r="B20" s="104" t="s">
        <v>34</v>
      </c>
      <c r="C20" s="105" t="s">
        <v>34</v>
      </c>
      <c r="D20" s="105" t="s">
        <v>34</v>
      </c>
      <c r="E20" s="106" t="s">
        <v>34</v>
      </c>
      <c r="F20" s="107" t="s">
        <v>34</v>
      </c>
      <c r="G20" s="104" t="s">
        <v>13</v>
      </c>
      <c r="H20" s="105" t="s">
        <v>34</v>
      </c>
      <c r="I20" s="108" t="s">
        <v>13</v>
      </c>
      <c r="J20" s="106" t="s">
        <v>34</v>
      </c>
      <c r="K20" s="104" t="s">
        <v>13</v>
      </c>
      <c r="L20" s="108" t="s">
        <v>13</v>
      </c>
      <c r="M20" s="105" t="s">
        <v>34</v>
      </c>
      <c r="N20" s="106" t="s">
        <v>34</v>
      </c>
    </row>
    <row r="21" spans="1:14" x14ac:dyDescent="0.25">
      <c r="A21" s="94" t="s">
        <v>65</v>
      </c>
      <c r="B21" s="99" t="s">
        <v>34</v>
      </c>
      <c r="C21" s="96" t="s">
        <v>34</v>
      </c>
      <c r="D21" s="96" t="s">
        <v>34</v>
      </c>
      <c r="E21" s="97" t="s">
        <v>34</v>
      </c>
      <c r="F21" s="98" t="s">
        <v>34</v>
      </c>
      <c r="G21" s="99" t="s">
        <v>37</v>
      </c>
      <c r="H21" s="96" t="s">
        <v>34</v>
      </c>
      <c r="I21" s="100" t="s">
        <v>13</v>
      </c>
      <c r="J21" s="97" t="s">
        <v>34</v>
      </c>
      <c r="K21" s="99" t="s">
        <v>47</v>
      </c>
      <c r="L21" s="100" t="s">
        <v>13</v>
      </c>
      <c r="M21" s="96" t="s">
        <v>56</v>
      </c>
      <c r="N21" s="97" t="s">
        <v>34</v>
      </c>
    </row>
    <row r="22" spans="1:14" x14ac:dyDescent="0.25">
      <c r="A22" s="109" t="s">
        <v>66</v>
      </c>
      <c r="B22" s="104" t="s">
        <v>13</v>
      </c>
      <c r="C22" s="105" t="s">
        <v>13</v>
      </c>
      <c r="D22" s="108" t="s">
        <v>13</v>
      </c>
      <c r="E22" s="106" t="s">
        <v>34</v>
      </c>
      <c r="F22" s="107" t="s">
        <v>34</v>
      </c>
      <c r="G22" s="110" t="s">
        <v>38</v>
      </c>
      <c r="H22" s="108" t="s">
        <v>13</v>
      </c>
      <c r="I22" s="105" t="s">
        <v>43</v>
      </c>
      <c r="J22" s="106" t="s">
        <v>34</v>
      </c>
      <c r="K22" s="110" t="s">
        <v>48</v>
      </c>
      <c r="L22" s="105" t="s">
        <v>52</v>
      </c>
      <c r="M22" s="105" t="s">
        <v>57</v>
      </c>
      <c r="N22" s="111" t="s">
        <v>13</v>
      </c>
    </row>
    <row r="23" spans="1:14" ht="29.25" x14ac:dyDescent="0.25">
      <c r="A23" s="112" t="s">
        <v>67</v>
      </c>
      <c r="B23" s="95" t="s">
        <v>34</v>
      </c>
      <c r="C23" s="96" t="s">
        <v>34</v>
      </c>
      <c r="D23" s="96" t="s">
        <v>34</v>
      </c>
      <c r="E23" s="97" t="s">
        <v>34</v>
      </c>
      <c r="F23" s="98" t="s">
        <v>34</v>
      </c>
      <c r="G23" s="95" t="s">
        <v>13</v>
      </c>
      <c r="H23" s="96" t="s">
        <v>34</v>
      </c>
      <c r="I23" s="100" t="s">
        <v>13</v>
      </c>
      <c r="J23" s="97" t="s">
        <v>34</v>
      </c>
      <c r="K23" s="95" t="s">
        <v>13</v>
      </c>
      <c r="L23" s="100" t="s">
        <v>13</v>
      </c>
      <c r="M23" s="100" t="s">
        <v>13</v>
      </c>
      <c r="N23" s="97" t="s">
        <v>34</v>
      </c>
    </row>
    <row r="24" spans="1:14" x14ac:dyDescent="0.25">
      <c r="A24" s="109" t="s">
        <v>68</v>
      </c>
      <c r="B24" s="104" t="s">
        <v>13</v>
      </c>
      <c r="C24" s="105" t="s">
        <v>13</v>
      </c>
      <c r="D24" s="108" t="s">
        <v>13</v>
      </c>
      <c r="E24" s="106" t="s">
        <v>34</v>
      </c>
      <c r="F24" s="107" t="s">
        <v>34</v>
      </c>
      <c r="G24" s="110" t="s">
        <v>39</v>
      </c>
      <c r="H24" s="105" t="s">
        <v>41</v>
      </c>
      <c r="I24" s="105" t="s">
        <v>44</v>
      </c>
      <c r="J24" s="111" t="s">
        <v>13</v>
      </c>
      <c r="K24" s="110" t="s">
        <v>49</v>
      </c>
      <c r="L24" s="105" t="s">
        <v>53</v>
      </c>
      <c r="M24" s="105" t="s">
        <v>58</v>
      </c>
      <c r="N24" s="113" t="s">
        <v>61</v>
      </c>
    </row>
    <row r="25" spans="1:14" ht="15.75" thickBot="1" x14ac:dyDescent="0.3">
      <c r="A25" s="94" t="s">
        <v>69</v>
      </c>
      <c r="B25" s="99" t="s">
        <v>34</v>
      </c>
      <c r="C25" s="96" t="s">
        <v>34</v>
      </c>
      <c r="D25" s="96" t="s">
        <v>34</v>
      </c>
      <c r="E25" s="97" t="s">
        <v>34</v>
      </c>
      <c r="F25" s="98" t="s">
        <v>34</v>
      </c>
      <c r="G25" s="99" t="s">
        <v>40</v>
      </c>
      <c r="H25" s="100" t="s">
        <v>13</v>
      </c>
      <c r="I25" s="96" t="s">
        <v>45</v>
      </c>
      <c r="J25" s="97" t="s">
        <v>34</v>
      </c>
      <c r="K25" s="99" t="s">
        <v>50</v>
      </c>
      <c r="L25" s="96" t="s">
        <v>54</v>
      </c>
      <c r="M25" s="96" t="s">
        <v>59</v>
      </c>
      <c r="N25" s="101" t="s">
        <v>13</v>
      </c>
    </row>
    <row r="26" spans="1:14" x14ac:dyDescent="0.25">
      <c r="A26" s="132" t="s">
        <v>9</v>
      </c>
      <c r="B26" s="137">
        <v>1</v>
      </c>
      <c r="C26" s="138">
        <v>1</v>
      </c>
      <c r="D26" s="138">
        <v>1</v>
      </c>
      <c r="E26" s="139">
        <v>1</v>
      </c>
      <c r="F26" s="140">
        <v>1</v>
      </c>
      <c r="G26" s="137">
        <v>1</v>
      </c>
      <c r="H26" s="139">
        <v>1</v>
      </c>
      <c r="I26" s="137">
        <v>1</v>
      </c>
      <c r="J26" s="139">
        <v>1</v>
      </c>
      <c r="K26" s="137">
        <v>1</v>
      </c>
      <c r="L26" s="138">
        <v>1</v>
      </c>
      <c r="M26" s="138">
        <v>1</v>
      </c>
      <c r="N26" s="139">
        <v>1</v>
      </c>
    </row>
    <row r="27" spans="1:14" hidden="1" x14ac:dyDescent="0.25">
      <c r="C27" s="80"/>
    </row>
    <row r="28" spans="1:14" ht="36" customHeight="1" x14ac:dyDescent="0.25">
      <c r="A28" s="142" t="s">
        <v>77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4"/>
    </row>
    <row r="29" spans="1:14" hidden="1" x14ac:dyDescent="0.25"/>
    <row r="30" spans="1:14" hidden="1" x14ac:dyDescent="0.25"/>
    <row r="31" spans="1:14" hidden="1" x14ac:dyDescent="0.25"/>
    <row r="32" spans="1:14" hidden="1" x14ac:dyDescent="0.25"/>
    <row r="33" hidden="1" x14ac:dyDescent="0.25"/>
    <row r="34" hidden="1" x14ac:dyDescent="0.25"/>
  </sheetData>
  <sheetProtection sheet="1" objects="1" scenarios="1" sort="0" autoFilter="0"/>
  <mergeCells count="15">
    <mergeCell ref="A28:N28"/>
    <mergeCell ref="A16:N16"/>
    <mergeCell ref="A4:N4"/>
    <mergeCell ref="A1:N1"/>
    <mergeCell ref="A2:N2"/>
    <mergeCell ref="B5:E5"/>
    <mergeCell ref="G5:H5"/>
    <mergeCell ref="I5:J5"/>
    <mergeCell ref="K5:N5"/>
    <mergeCell ref="A3:N3"/>
    <mergeCell ref="B17:E17"/>
    <mergeCell ref="G17:H17"/>
    <mergeCell ref="I17:J17"/>
    <mergeCell ref="K17:N17"/>
    <mergeCell ref="A15:N15"/>
  </mergeCells>
  <phoneticPr fontId="9" type="noConversion"/>
  <conditionalFormatting sqref="B26 E26 G26:J26">
    <cfRule type="expression" dxfId="139" priority="32" stopIfTrue="1">
      <formula>LEN(TRIM(B26))=0</formula>
    </cfRule>
  </conditionalFormatting>
  <conditionalFormatting sqref="J19">
    <cfRule type="expression" dxfId="138" priority="14" stopIfTrue="1">
      <formula>LEN(TRIM(J19))=0</formula>
    </cfRule>
  </conditionalFormatting>
  <conditionalFormatting sqref="J24">
    <cfRule type="expression" dxfId="137" priority="13" stopIfTrue="1">
      <formula>LEN(TRIM(J24))=0</formula>
    </cfRule>
  </conditionalFormatting>
  <conditionalFormatting sqref="K26:N26">
    <cfRule type="expression" dxfId="136" priority="43" stopIfTrue="1">
      <formula>LEN(TRIM(K26))=0</formula>
    </cfRule>
  </conditionalFormatting>
  <conditionalFormatting sqref="C26">
    <cfRule type="expression" dxfId="135" priority="48" stopIfTrue="1">
      <formula>LEN(TRIM(C26))=0</formula>
    </cfRule>
  </conditionalFormatting>
  <conditionalFormatting sqref="D26">
    <cfRule type="expression" dxfId="134" priority="47" stopIfTrue="1">
      <formula>LEN(TRIM(D26))=0</formula>
    </cfRule>
  </conditionalFormatting>
  <conditionalFormatting sqref="F26">
    <cfRule type="expression" dxfId="133" priority="45" stopIfTrue="1">
      <formula>LEN(TRIM(F26))=0</formula>
    </cfRule>
  </conditionalFormatting>
  <conditionalFormatting sqref="L23">
    <cfRule type="expression" dxfId="132" priority="12" stopIfTrue="1">
      <formula>LEN(TRIM(L23))=0</formula>
    </cfRule>
  </conditionalFormatting>
  <conditionalFormatting sqref="L21">
    <cfRule type="expression" dxfId="131" priority="10" stopIfTrue="1">
      <formula>LEN(TRIM(L21))=0</formula>
    </cfRule>
  </conditionalFormatting>
  <conditionalFormatting sqref="M23">
    <cfRule type="expression" dxfId="130" priority="9" stopIfTrue="1">
      <formula>LEN(TRIM(M23))=0</formula>
    </cfRule>
  </conditionalFormatting>
  <conditionalFormatting sqref="N22">
    <cfRule type="expression" dxfId="129" priority="8" stopIfTrue="1">
      <formula>LEN(TRIM(N22))=0</formula>
    </cfRule>
  </conditionalFormatting>
  <conditionalFormatting sqref="B7:F14">
    <cfRule type="expression" dxfId="128" priority="31" stopIfTrue="1">
      <formula>LEN(TRIM(B7))=0</formula>
    </cfRule>
  </conditionalFormatting>
  <conditionalFormatting sqref="G7:J14">
    <cfRule type="expression" dxfId="127" priority="30" stopIfTrue="1">
      <formula>LEN(TRIM(G7))=0</formula>
    </cfRule>
  </conditionalFormatting>
  <conditionalFormatting sqref="K7:N14">
    <cfRule type="expression" dxfId="126" priority="29" stopIfTrue="1">
      <formula>LEN(TRIM(K7))=0</formula>
    </cfRule>
  </conditionalFormatting>
  <conditionalFormatting sqref="G19 I19 B23 G21:G22 G24:G25 I22 I24:I25 E19:F25 H20:H21 H23:H24 J20:J23 J25 D19:D21 D23 D25 C19:C25 B19:B21 B25">
    <cfRule type="expression" dxfId="125" priority="27" stopIfTrue="1">
      <formula>LEN(TRIM(B19))=0</formula>
    </cfRule>
  </conditionalFormatting>
  <conditionalFormatting sqref="K19:M19 L22 M21:M22 K21:K22 K24:M25">
    <cfRule type="expression" dxfId="124" priority="28" stopIfTrue="1">
      <formula>LEN(TRIM(K19))=0</formula>
    </cfRule>
  </conditionalFormatting>
  <conditionalFormatting sqref="B22">
    <cfRule type="expression" dxfId="123" priority="26" stopIfTrue="1">
      <formula>LEN(TRIM(B22))=0</formula>
    </cfRule>
  </conditionalFormatting>
  <conditionalFormatting sqref="B24">
    <cfRule type="expression" dxfId="122" priority="25" stopIfTrue="1">
      <formula>LEN(TRIM(B24))=0</formula>
    </cfRule>
  </conditionalFormatting>
  <conditionalFormatting sqref="D22">
    <cfRule type="expression" dxfId="121" priority="24" stopIfTrue="1">
      <formula>LEN(TRIM(D22))=0</formula>
    </cfRule>
  </conditionalFormatting>
  <conditionalFormatting sqref="D24">
    <cfRule type="expression" dxfId="120" priority="23" stopIfTrue="1">
      <formula>LEN(TRIM(D24))=0</formula>
    </cfRule>
  </conditionalFormatting>
  <conditionalFormatting sqref="G20">
    <cfRule type="expression" dxfId="119" priority="22" stopIfTrue="1">
      <formula>LEN(TRIM(G20))=0</formula>
    </cfRule>
  </conditionalFormatting>
  <conditionalFormatting sqref="G23">
    <cfRule type="expression" dxfId="118" priority="21" stopIfTrue="1">
      <formula>LEN(TRIM(G23))=0</formula>
    </cfRule>
  </conditionalFormatting>
  <conditionalFormatting sqref="H19">
    <cfRule type="expression" dxfId="117" priority="20" stopIfTrue="1">
      <formula>LEN(TRIM(H19))=0</formula>
    </cfRule>
  </conditionalFormatting>
  <conditionalFormatting sqref="H22">
    <cfRule type="expression" dxfId="116" priority="19" stopIfTrue="1">
      <formula>LEN(TRIM(H22))=0</formula>
    </cfRule>
  </conditionalFormatting>
  <conditionalFormatting sqref="H25">
    <cfRule type="expression" dxfId="115" priority="18" stopIfTrue="1">
      <formula>LEN(TRIM(H25))=0</formula>
    </cfRule>
  </conditionalFormatting>
  <conditionalFormatting sqref="I20">
    <cfRule type="expression" dxfId="114" priority="17" stopIfTrue="1">
      <formula>LEN(TRIM(I20))=0</formula>
    </cfRule>
  </conditionalFormatting>
  <conditionalFormatting sqref="I21">
    <cfRule type="expression" dxfId="113" priority="16" stopIfTrue="1">
      <formula>LEN(TRIM(I21))=0</formula>
    </cfRule>
  </conditionalFormatting>
  <conditionalFormatting sqref="I23">
    <cfRule type="expression" dxfId="112" priority="15" stopIfTrue="1">
      <formula>LEN(TRIM(I23))=0</formula>
    </cfRule>
  </conditionalFormatting>
  <conditionalFormatting sqref="L20">
    <cfRule type="expression" dxfId="111" priority="11" stopIfTrue="1">
      <formula>LEN(TRIM(L20))=0</formula>
    </cfRule>
  </conditionalFormatting>
  <conditionalFormatting sqref="N25">
    <cfRule type="expression" dxfId="110" priority="7" stopIfTrue="1">
      <formula>LEN(TRIM(N25))=0</formula>
    </cfRule>
  </conditionalFormatting>
  <conditionalFormatting sqref="M20">
    <cfRule type="expression" dxfId="109" priority="6" stopIfTrue="1">
      <formula>LEN(TRIM(M20))=0</formula>
    </cfRule>
  </conditionalFormatting>
  <conditionalFormatting sqref="N20:N21">
    <cfRule type="expression" dxfId="108" priority="5" stopIfTrue="1">
      <formula>LEN(TRIM(N20))=0</formula>
    </cfRule>
  </conditionalFormatting>
  <conditionalFormatting sqref="N23">
    <cfRule type="expression" dxfId="107" priority="4" stopIfTrue="1">
      <formula>LEN(TRIM(N23))=0</formula>
    </cfRule>
  </conditionalFormatting>
  <conditionalFormatting sqref="K20">
    <cfRule type="expression" dxfId="106" priority="2" stopIfTrue="1">
      <formula>LEN(TRIM(K20))=0</formula>
    </cfRule>
  </conditionalFormatting>
  <conditionalFormatting sqref="K23">
    <cfRule type="expression" dxfId="105" priority="1" stopIfTrue="1">
      <formula>LEN(TRIM(K23))=0</formula>
    </cfRule>
  </conditionalFormatting>
  <dataValidations count="9">
    <dataValidation allowBlank="1" showInputMessage="1" showErrorMessage="1" prompt="Applies to columns K through N." sqref="K5:N5 K17:N17" xr:uid="{91630FFE-9D0C-47B9-BDC5-048A266F9A39}"/>
    <dataValidation allowBlank="1" showInputMessage="1" showErrorMessage="1" prompt="Applies to columns I and J." sqref="I5:J5 I17:J17" xr:uid="{6E69B893-A6E3-4B3D-9601-FC34A1E81DBB}"/>
    <dataValidation allowBlank="1" showInputMessage="1" showErrorMessage="1" prompt="Applies to columns G and H." sqref="G5:H5 G17:H17" xr:uid="{1EB37923-9621-4D70-8E2D-E1A8047F9342}"/>
    <dataValidation allowBlank="1" showInputMessage="1" showErrorMessage="1" prompt="Number of Children with Disciplinary Removals Totaling" sqref="K6:N6 K18:N18" xr:uid="{0D3F6CDA-CA8F-4FC3-B43A-F1D5B71D0CF3}"/>
    <dataValidation allowBlank="1" showInputMessage="1" showErrorMessage="1" prompt="Number of Children with In -school Suspensions Totaling " sqref="I6:J6 I18:J18" xr:uid="{F6673096-DD62-4F49-B250-30098BD823DC}"/>
    <dataValidation allowBlank="1" showInputMessage="1" showErrorMessage="1" prompt="Numberof Children with Out of School Suspensions/Expulsions Totaling" sqref="G6:H6 G18:H18" xr:uid="{67FB4B57-76A5-42FA-AFA7-C8C13687132C}"/>
    <dataValidation allowBlank="1" showInputMessage="1" showErrorMessage="1" prompt="Removals to an Alternative Educational Setting Based on a Hearing Officer Determination Regarding Likely Injury" sqref="F6 F18" xr:uid="{288BD90A-30AB-462F-9525-6D28261B75B5}"/>
    <dataValidation allowBlank="1" showInputMessage="1" showErrorMessage="1" prompt="Unilateral removals to an interim alternative educational setting by school personnel" sqref="B6:E6 B18:E18" xr:uid="{AB9777A6-EEBA-4534-933F-C3546B0EFD25}"/>
    <dataValidation allowBlank="1" showInputMessage="1" showErrorMessage="1" prompt="Applies to columns B through E." sqref="B5:E5 B17:E17" xr:uid="{54C83444-3AD9-43BF-8F8C-5495A9D8F8E3}"/>
  </dataValidations>
  <pageMargins left="0.45" right="0.45" top="0.5" bottom="0.5" header="0.3" footer="0.3"/>
  <pageSetup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C2AF-9301-4F9F-B1F0-A63873FB8567}">
  <dimension ref="A1:AA9"/>
  <sheetViews>
    <sheetView workbookViewId="0">
      <selection activeCell="C2" sqref="C2"/>
    </sheetView>
  </sheetViews>
  <sheetFormatPr defaultRowHeight="15" x14ac:dyDescent="0.25"/>
  <cols>
    <col min="1" max="1" width="8.7109375" customWidth="1"/>
    <col min="3" max="3" width="8.7109375" style="19"/>
    <col min="5" max="5" width="8.7109375" style="19"/>
    <col min="7" max="7" width="8.7109375" style="19"/>
    <col min="13" max="13" width="8.7109375" style="19"/>
    <col min="15" max="15" width="8.7109375" style="19"/>
    <col min="17" max="17" width="8.7109375" style="19"/>
    <col min="19" max="19" width="8.7109375" style="19"/>
    <col min="21" max="21" width="8.7109375" style="19"/>
    <col min="23" max="23" width="8.7109375" style="19"/>
    <col min="25" max="25" width="8.7109375" style="19"/>
    <col min="27" max="27" width="12.28515625" customWidth="1"/>
  </cols>
  <sheetData>
    <row r="1" spans="1:27" ht="75.75" thickBot="1" x14ac:dyDescent="0.3">
      <c r="A1" s="8" t="s">
        <v>1</v>
      </c>
      <c r="B1" s="9" t="s">
        <v>2</v>
      </c>
      <c r="C1" s="17" t="s">
        <v>22</v>
      </c>
      <c r="D1" s="16" t="s">
        <v>3</v>
      </c>
      <c r="E1" s="20" t="s">
        <v>23</v>
      </c>
      <c r="F1" s="1" t="s">
        <v>4</v>
      </c>
      <c r="G1" s="22" t="s">
        <v>24</v>
      </c>
      <c r="H1" s="10" t="s">
        <v>5</v>
      </c>
      <c r="I1" s="15" t="s">
        <v>25</v>
      </c>
      <c r="J1" s="1" t="s">
        <v>6</v>
      </c>
      <c r="K1" s="1" t="s">
        <v>26</v>
      </c>
      <c r="L1" s="2" t="s">
        <v>7</v>
      </c>
      <c r="M1" s="23" t="s">
        <v>20</v>
      </c>
      <c r="N1" s="11" t="s">
        <v>8</v>
      </c>
      <c r="O1" s="20" t="s">
        <v>21</v>
      </c>
      <c r="P1" s="2" t="s">
        <v>7</v>
      </c>
      <c r="Q1" s="23" t="s">
        <v>19</v>
      </c>
      <c r="R1" s="12" t="s">
        <v>8</v>
      </c>
      <c r="S1" s="25" t="s">
        <v>18</v>
      </c>
      <c r="T1" s="13" t="s">
        <v>9</v>
      </c>
      <c r="U1" s="26" t="s">
        <v>17</v>
      </c>
      <c r="V1" s="13" t="s">
        <v>10</v>
      </c>
      <c r="W1" s="26" t="s">
        <v>16</v>
      </c>
      <c r="X1" s="13" t="s">
        <v>11</v>
      </c>
      <c r="Y1" s="23" t="s">
        <v>15</v>
      </c>
      <c r="Z1" s="13" t="s">
        <v>12</v>
      </c>
      <c r="AA1" s="13" t="s">
        <v>14</v>
      </c>
    </row>
    <row r="2" spans="1:27" ht="15.75" thickBot="1" x14ac:dyDescent="0.3">
      <c r="A2" s="30" t="s">
        <v>27</v>
      </c>
      <c r="B2" s="31">
        <v>1</v>
      </c>
      <c r="C2" s="18">
        <f>ROUND(B2*100/11,2)</f>
        <v>9.09</v>
      </c>
      <c r="D2" s="31">
        <v>1</v>
      </c>
      <c r="E2" s="21">
        <f xml:space="preserve"> D2*100/6</f>
        <v>16.666666666666668</v>
      </c>
      <c r="F2" s="31">
        <v>0</v>
      </c>
      <c r="G2" s="21">
        <f>ROUND(F2*100/5,2)</f>
        <v>0</v>
      </c>
      <c r="H2" s="32">
        <v>0</v>
      </c>
      <c r="I2" s="14">
        <v>0</v>
      </c>
      <c r="J2" s="32">
        <v>0</v>
      </c>
      <c r="K2" s="14">
        <v>0</v>
      </c>
      <c r="L2" s="31">
        <v>344</v>
      </c>
      <c r="M2" s="21">
        <f>ROUND(L2*100/1380,2)</f>
        <v>24.93</v>
      </c>
      <c r="N2" s="31">
        <v>8</v>
      </c>
      <c r="O2" s="21">
        <f>ROUND(N2*100/34,2)</f>
        <v>23.53</v>
      </c>
      <c r="P2" s="31">
        <v>133</v>
      </c>
      <c r="Q2" s="24">
        <f>ROUND(P2*100/615,2)</f>
        <v>21.63</v>
      </c>
      <c r="R2" s="33">
        <v>1</v>
      </c>
      <c r="S2" s="24">
        <f>ROUND(R2*100/2,2)</f>
        <v>50</v>
      </c>
      <c r="T2" s="31">
        <v>621</v>
      </c>
      <c r="U2" s="21">
        <f>ROUND(T2*100/2566,2)</f>
        <v>24.2</v>
      </c>
      <c r="V2" s="31">
        <v>144</v>
      </c>
      <c r="W2" s="21">
        <f>ROUND(V2*100/642,2)</f>
        <v>22.43</v>
      </c>
      <c r="X2" s="31">
        <v>299</v>
      </c>
      <c r="Y2" s="24">
        <f>ROUND(X2*100/1182,2)</f>
        <v>25.3</v>
      </c>
      <c r="Z2" s="31">
        <v>12</v>
      </c>
      <c r="AA2">
        <f>ROUND(Z2*100/47,2)</f>
        <v>25.53</v>
      </c>
    </row>
    <row r="3" spans="1:27" ht="15.75" thickBot="1" x14ac:dyDescent="0.3">
      <c r="A3" s="30" t="s">
        <v>28</v>
      </c>
      <c r="B3" s="31">
        <v>0</v>
      </c>
      <c r="C3" s="18">
        <f>ROUND(B3*100/11,2)</f>
        <v>0</v>
      </c>
      <c r="D3" s="31">
        <v>0</v>
      </c>
      <c r="E3" s="21">
        <f t="shared" ref="E3:E9" si="0" xml:space="preserve"> D3*100/6</f>
        <v>0</v>
      </c>
      <c r="F3" s="31">
        <v>0</v>
      </c>
      <c r="G3" s="21">
        <f t="shared" ref="G3:G9" si="1">ROUND(F3*100/5,2)</f>
        <v>0</v>
      </c>
      <c r="H3" s="32">
        <v>0</v>
      </c>
      <c r="I3" s="14">
        <v>0</v>
      </c>
      <c r="J3" s="32">
        <v>0</v>
      </c>
      <c r="K3" s="3">
        <v>0</v>
      </c>
      <c r="L3" s="31">
        <v>1</v>
      </c>
      <c r="M3" s="21">
        <f t="shared" ref="M3:M9" si="2">ROUND(L3*100/1380,2)</f>
        <v>7.0000000000000007E-2</v>
      </c>
      <c r="N3" s="31">
        <v>0</v>
      </c>
      <c r="O3" s="21">
        <f t="shared" ref="O3:O9" si="3">ROUND(N3*100/34,2)</f>
        <v>0</v>
      </c>
      <c r="P3" s="31">
        <v>1</v>
      </c>
      <c r="Q3" s="24">
        <f t="shared" ref="Q3:Q9" si="4">ROUND(P3*100/615,2)</f>
        <v>0.16</v>
      </c>
      <c r="R3" s="33">
        <v>0</v>
      </c>
      <c r="S3" s="24">
        <f t="shared" ref="S3:S9" si="5">ROUND(R3*100/2,2)</f>
        <v>0</v>
      </c>
      <c r="T3" s="31">
        <v>2</v>
      </c>
      <c r="U3" s="21">
        <f t="shared" ref="U3:U9" si="6">ROUND(T3*100/2566,2)</f>
        <v>0.08</v>
      </c>
      <c r="V3" s="31">
        <v>2</v>
      </c>
      <c r="W3" s="21">
        <f t="shared" ref="W3:W9" si="7">ROUND(V3*100/642,2)</f>
        <v>0.31</v>
      </c>
      <c r="X3" s="31">
        <v>0</v>
      </c>
      <c r="Y3" s="24">
        <f t="shared" ref="Y3:Y9" si="8">ROUND(X3*100/1182,2)</f>
        <v>0</v>
      </c>
      <c r="Z3" s="31">
        <v>0</v>
      </c>
      <c r="AA3">
        <f t="shared" ref="AA3:AA9" si="9">ROUND(Z3*100/47,2)</f>
        <v>0</v>
      </c>
    </row>
    <row r="4" spans="1:27" ht="15.75" thickBot="1" x14ac:dyDescent="0.3">
      <c r="A4" s="30" t="s">
        <v>29</v>
      </c>
      <c r="B4" s="31">
        <v>0</v>
      </c>
      <c r="C4" s="18">
        <f t="shared" ref="C4:C8" si="10">ROUND(B4*100/11,2)</f>
        <v>0</v>
      </c>
      <c r="D4" s="31">
        <v>0</v>
      </c>
      <c r="E4" s="21">
        <f t="shared" si="0"/>
        <v>0</v>
      </c>
      <c r="F4" s="31">
        <v>0</v>
      </c>
      <c r="G4" s="21">
        <f t="shared" si="1"/>
        <v>0</v>
      </c>
      <c r="H4" s="32">
        <v>0</v>
      </c>
      <c r="I4" s="14">
        <v>0</v>
      </c>
      <c r="J4" s="32">
        <v>0</v>
      </c>
      <c r="K4" s="3">
        <v>0</v>
      </c>
      <c r="L4" s="31">
        <v>18</v>
      </c>
      <c r="M4" s="21">
        <f t="shared" si="2"/>
        <v>1.3</v>
      </c>
      <c r="N4" s="31">
        <v>0</v>
      </c>
      <c r="O4" s="21">
        <f t="shared" si="3"/>
        <v>0</v>
      </c>
      <c r="P4" s="31">
        <v>5</v>
      </c>
      <c r="Q4" s="24">
        <f t="shared" si="4"/>
        <v>0.81</v>
      </c>
      <c r="R4" s="33">
        <v>0</v>
      </c>
      <c r="S4" s="24">
        <f t="shared" si="5"/>
        <v>0</v>
      </c>
      <c r="T4" s="31">
        <v>24</v>
      </c>
      <c r="U4" s="21">
        <f t="shared" si="6"/>
        <v>0.94</v>
      </c>
      <c r="V4" s="31">
        <v>5</v>
      </c>
      <c r="W4" s="21">
        <f t="shared" si="7"/>
        <v>0.78</v>
      </c>
      <c r="X4" s="31">
        <v>17</v>
      </c>
      <c r="Y4" s="24">
        <f t="shared" si="8"/>
        <v>1.44</v>
      </c>
      <c r="Z4" s="31">
        <v>0</v>
      </c>
      <c r="AA4">
        <f t="shared" si="9"/>
        <v>0</v>
      </c>
    </row>
    <row r="5" spans="1:27" ht="15.75" thickBot="1" x14ac:dyDescent="0.3">
      <c r="A5" s="30" t="s">
        <v>30</v>
      </c>
      <c r="B5" s="31">
        <v>2</v>
      </c>
      <c r="C5" s="18">
        <f t="shared" si="10"/>
        <v>18.18</v>
      </c>
      <c r="D5" s="31">
        <v>1</v>
      </c>
      <c r="E5" s="21">
        <f t="shared" si="0"/>
        <v>16.666666666666668</v>
      </c>
      <c r="F5" s="31">
        <v>1</v>
      </c>
      <c r="G5" s="21">
        <f t="shared" si="1"/>
        <v>20</v>
      </c>
      <c r="H5" s="32">
        <v>0</v>
      </c>
      <c r="I5" s="14">
        <v>0</v>
      </c>
      <c r="J5" s="32">
        <v>0</v>
      </c>
      <c r="K5" s="3">
        <v>0</v>
      </c>
      <c r="L5" s="31">
        <v>302</v>
      </c>
      <c r="M5" s="21">
        <f t="shared" si="2"/>
        <v>21.88</v>
      </c>
      <c r="N5" s="31">
        <v>5</v>
      </c>
      <c r="O5" s="21">
        <f t="shared" si="3"/>
        <v>14.71</v>
      </c>
      <c r="P5" s="31">
        <v>126</v>
      </c>
      <c r="Q5" s="24">
        <f t="shared" si="4"/>
        <v>20.49</v>
      </c>
      <c r="R5" s="33">
        <v>0</v>
      </c>
      <c r="S5" s="24">
        <f t="shared" si="5"/>
        <v>0</v>
      </c>
      <c r="T5" s="31">
        <v>575</v>
      </c>
      <c r="U5" s="21">
        <f t="shared" si="6"/>
        <v>22.41</v>
      </c>
      <c r="V5" s="31">
        <v>130</v>
      </c>
      <c r="W5" s="21">
        <f t="shared" si="7"/>
        <v>20.25</v>
      </c>
      <c r="X5" s="31">
        <v>257</v>
      </c>
      <c r="Y5" s="24">
        <f t="shared" si="8"/>
        <v>21.74</v>
      </c>
      <c r="Z5" s="31">
        <v>8</v>
      </c>
      <c r="AA5">
        <f t="shared" si="9"/>
        <v>17.02</v>
      </c>
    </row>
    <row r="6" spans="1:27" ht="15.75" thickBot="1" x14ac:dyDescent="0.3">
      <c r="A6" s="30" t="s">
        <v>31</v>
      </c>
      <c r="B6" s="31">
        <v>0</v>
      </c>
      <c r="C6" s="18">
        <f t="shared" si="10"/>
        <v>0</v>
      </c>
      <c r="D6" s="31">
        <v>0</v>
      </c>
      <c r="E6" s="21">
        <f t="shared" si="0"/>
        <v>0</v>
      </c>
      <c r="F6" s="31">
        <v>0</v>
      </c>
      <c r="G6" s="21">
        <f t="shared" si="1"/>
        <v>0</v>
      </c>
      <c r="H6" s="32">
        <v>0</v>
      </c>
      <c r="I6" s="14">
        <v>0</v>
      </c>
      <c r="J6" s="32">
        <v>0</v>
      </c>
      <c r="K6" s="3">
        <v>0</v>
      </c>
      <c r="L6" s="31">
        <v>3</v>
      </c>
      <c r="M6" s="21">
        <f t="shared" si="2"/>
        <v>0.22</v>
      </c>
      <c r="N6" s="31">
        <v>0</v>
      </c>
      <c r="O6" s="21">
        <f t="shared" si="3"/>
        <v>0</v>
      </c>
      <c r="P6" s="31">
        <v>1</v>
      </c>
      <c r="Q6" s="24">
        <f t="shared" si="4"/>
        <v>0.16</v>
      </c>
      <c r="R6" s="33">
        <v>0</v>
      </c>
      <c r="S6" s="24">
        <f t="shared" si="5"/>
        <v>0</v>
      </c>
      <c r="T6" s="31">
        <v>5</v>
      </c>
      <c r="U6" s="21">
        <f t="shared" si="6"/>
        <v>0.19</v>
      </c>
      <c r="V6" s="31">
        <v>1</v>
      </c>
      <c r="W6" s="21">
        <f t="shared" si="7"/>
        <v>0.16</v>
      </c>
      <c r="X6" s="31">
        <v>2</v>
      </c>
      <c r="Y6" s="24">
        <f t="shared" si="8"/>
        <v>0.17</v>
      </c>
      <c r="Z6" s="31">
        <v>0</v>
      </c>
      <c r="AA6">
        <f t="shared" si="9"/>
        <v>0</v>
      </c>
    </row>
    <row r="7" spans="1:27" ht="15.75" thickBot="1" x14ac:dyDescent="0.3">
      <c r="A7" s="30" t="s">
        <v>32</v>
      </c>
      <c r="B7" s="31">
        <v>8</v>
      </c>
      <c r="C7" s="18">
        <f t="shared" si="10"/>
        <v>72.73</v>
      </c>
      <c r="D7" s="31">
        <v>4</v>
      </c>
      <c r="E7" s="21">
        <f t="shared" si="0"/>
        <v>66.666666666666671</v>
      </c>
      <c r="F7" s="31">
        <v>4</v>
      </c>
      <c r="G7" s="21">
        <f t="shared" si="1"/>
        <v>80</v>
      </c>
      <c r="H7" s="32">
        <v>0</v>
      </c>
      <c r="I7" s="14">
        <v>0</v>
      </c>
      <c r="J7" s="32">
        <v>0</v>
      </c>
      <c r="K7" s="3">
        <v>0</v>
      </c>
      <c r="L7" s="31">
        <v>662</v>
      </c>
      <c r="M7" s="21">
        <f t="shared" si="2"/>
        <v>47.97</v>
      </c>
      <c r="N7" s="31">
        <v>20</v>
      </c>
      <c r="O7" s="21">
        <f t="shared" si="3"/>
        <v>58.82</v>
      </c>
      <c r="P7" s="31">
        <v>332</v>
      </c>
      <c r="Q7" s="24">
        <f t="shared" si="4"/>
        <v>53.98</v>
      </c>
      <c r="R7" s="33">
        <v>1</v>
      </c>
      <c r="S7" s="24">
        <f t="shared" si="5"/>
        <v>50</v>
      </c>
      <c r="T7" s="31">
        <v>1257</v>
      </c>
      <c r="U7" s="21">
        <f t="shared" si="6"/>
        <v>48.99</v>
      </c>
      <c r="V7" s="31">
        <v>335</v>
      </c>
      <c r="W7" s="21">
        <f t="shared" si="7"/>
        <v>52.18</v>
      </c>
      <c r="X7" s="31">
        <v>568</v>
      </c>
      <c r="Y7" s="24">
        <f t="shared" si="8"/>
        <v>48.05</v>
      </c>
      <c r="Z7" s="31">
        <v>26</v>
      </c>
      <c r="AA7">
        <f t="shared" si="9"/>
        <v>55.32</v>
      </c>
    </row>
    <row r="8" spans="1:27" ht="15.75" thickBot="1" x14ac:dyDescent="0.3">
      <c r="A8" s="30" t="s">
        <v>33</v>
      </c>
      <c r="B8" s="31">
        <v>0</v>
      </c>
      <c r="C8" s="18">
        <f t="shared" si="10"/>
        <v>0</v>
      </c>
      <c r="D8" s="31">
        <v>0</v>
      </c>
      <c r="E8" s="21">
        <f t="shared" si="0"/>
        <v>0</v>
      </c>
      <c r="F8" s="31">
        <v>0</v>
      </c>
      <c r="G8" s="21">
        <f t="shared" si="1"/>
        <v>0</v>
      </c>
      <c r="H8" s="32">
        <v>0</v>
      </c>
      <c r="I8" s="14">
        <v>0</v>
      </c>
      <c r="J8" s="32">
        <v>0</v>
      </c>
      <c r="K8" s="3">
        <v>0</v>
      </c>
      <c r="L8" s="31">
        <v>50</v>
      </c>
      <c r="M8" s="21">
        <f t="shared" si="2"/>
        <v>3.62</v>
      </c>
      <c r="N8" s="31">
        <v>1</v>
      </c>
      <c r="O8" s="21">
        <f t="shared" si="3"/>
        <v>2.94</v>
      </c>
      <c r="P8" s="31">
        <v>17</v>
      </c>
      <c r="Q8" s="24">
        <f t="shared" si="4"/>
        <v>2.76</v>
      </c>
      <c r="R8" s="33">
        <v>0</v>
      </c>
      <c r="S8" s="24">
        <f t="shared" si="5"/>
        <v>0</v>
      </c>
      <c r="T8" s="31">
        <v>82</v>
      </c>
      <c r="U8" s="21">
        <f t="shared" si="6"/>
        <v>3.2</v>
      </c>
      <c r="V8" s="31">
        <v>25</v>
      </c>
      <c r="W8" s="21">
        <f t="shared" si="7"/>
        <v>3.89</v>
      </c>
      <c r="X8" s="31">
        <v>39</v>
      </c>
      <c r="Y8" s="24">
        <f t="shared" si="8"/>
        <v>3.3</v>
      </c>
      <c r="Z8" s="31">
        <v>1</v>
      </c>
      <c r="AA8">
        <f t="shared" si="9"/>
        <v>2.13</v>
      </c>
    </row>
    <row r="9" spans="1:27" ht="15.75" thickBot="1" x14ac:dyDescent="0.3">
      <c r="A9" s="27" t="s">
        <v>9</v>
      </c>
      <c r="B9" s="4">
        <v>11</v>
      </c>
      <c r="C9" s="18">
        <f t="shared" ref="C9" si="11">B9*100/11</f>
        <v>100</v>
      </c>
      <c r="D9" s="5">
        <v>6</v>
      </c>
      <c r="E9" s="21">
        <f t="shared" si="0"/>
        <v>100</v>
      </c>
      <c r="F9" s="5">
        <v>5</v>
      </c>
      <c r="G9" s="21">
        <f t="shared" si="1"/>
        <v>100</v>
      </c>
      <c r="H9" s="5">
        <v>0</v>
      </c>
      <c r="I9" s="14">
        <v>0</v>
      </c>
      <c r="J9" s="5">
        <v>0</v>
      </c>
      <c r="K9" s="5"/>
      <c r="L9" s="5">
        <v>1380</v>
      </c>
      <c r="M9" s="21">
        <f t="shared" si="2"/>
        <v>100</v>
      </c>
      <c r="N9" s="5">
        <v>34</v>
      </c>
      <c r="O9" s="21">
        <f t="shared" si="3"/>
        <v>100</v>
      </c>
      <c r="P9" s="5">
        <v>615</v>
      </c>
      <c r="Q9" s="24">
        <f t="shared" si="4"/>
        <v>100</v>
      </c>
      <c r="R9" s="6">
        <v>2</v>
      </c>
      <c r="S9" s="24">
        <f t="shared" si="5"/>
        <v>100</v>
      </c>
      <c r="T9" s="5">
        <v>2566</v>
      </c>
      <c r="U9" s="21">
        <f t="shared" si="6"/>
        <v>100</v>
      </c>
      <c r="V9" s="5">
        <v>642</v>
      </c>
      <c r="W9" s="21">
        <f t="shared" si="7"/>
        <v>100</v>
      </c>
      <c r="X9" s="5">
        <v>1182</v>
      </c>
      <c r="Y9" s="24">
        <f t="shared" si="8"/>
        <v>100</v>
      </c>
      <c r="Z9" s="7">
        <v>47</v>
      </c>
      <c r="AA9" s="34">
        <f t="shared" si="9"/>
        <v>100</v>
      </c>
    </row>
  </sheetData>
  <conditionalFormatting sqref="B9:S9 C2:C8 E2:E8 G2:G8 I2:I8 K2:K8 M2:M8 O2:O8 Q2:Q8 S2:S8">
    <cfRule type="expression" dxfId="100" priority="20" stopIfTrue="1">
      <formula>LEN(TRIM(B2))=0</formula>
    </cfRule>
  </conditionalFormatting>
  <conditionalFormatting sqref="T9:Z9 U2:U8 W2:W8 Y2:Y8">
    <cfRule type="expression" dxfId="99" priority="14" stopIfTrue="1">
      <formula>LEN(TRIM(T2))=0</formula>
    </cfRule>
  </conditionalFormatting>
  <conditionalFormatting sqref="B2:B8">
    <cfRule type="expression" dxfId="98" priority="13" stopIfTrue="1">
      <formula>LEN(TRIM(B2))=0</formula>
    </cfRule>
  </conditionalFormatting>
  <conditionalFormatting sqref="D2:D8">
    <cfRule type="expression" dxfId="97" priority="12" stopIfTrue="1">
      <formula>LEN(TRIM(D2))=0</formula>
    </cfRule>
  </conditionalFormatting>
  <conditionalFormatting sqref="F2:F8">
    <cfRule type="expression" dxfId="96" priority="11" stopIfTrue="1">
      <formula>LEN(TRIM(F2))=0</formula>
    </cfRule>
  </conditionalFormatting>
  <conditionalFormatting sqref="H2:H8">
    <cfRule type="expression" dxfId="95" priority="10" stopIfTrue="1">
      <formula>LEN(TRIM(H2))=0</formula>
    </cfRule>
  </conditionalFormatting>
  <conditionalFormatting sqref="Z2:Z8">
    <cfRule type="expression" dxfId="94" priority="1" stopIfTrue="1">
      <formula>LEN(TRIM(Z2))=0</formula>
    </cfRule>
  </conditionalFormatting>
  <conditionalFormatting sqref="J2:J8">
    <cfRule type="expression" dxfId="93" priority="9" stopIfTrue="1">
      <formula>LEN(TRIM(J2))=0</formula>
    </cfRule>
  </conditionalFormatting>
  <conditionalFormatting sqref="L2:L8">
    <cfRule type="expression" dxfId="92" priority="8" stopIfTrue="1">
      <formula>LEN(TRIM(L2))=0</formula>
    </cfRule>
  </conditionalFormatting>
  <conditionalFormatting sqref="N2:N8">
    <cfRule type="expression" dxfId="91" priority="7" stopIfTrue="1">
      <formula>LEN(TRIM(N2))=0</formula>
    </cfRule>
  </conditionalFormatting>
  <conditionalFormatting sqref="P2:P8">
    <cfRule type="expression" dxfId="90" priority="6" stopIfTrue="1">
      <formula>LEN(TRIM(P2))=0</formula>
    </cfRule>
  </conditionalFormatting>
  <conditionalFormatting sqref="R2:R8">
    <cfRule type="expression" dxfId="89" priority="5" stopIfTrue="1">
      <formula>LEN(TRIM(R2))=0</formula>
    </cfRule>
  </conditionalFormatting>
  <conditionalFormatting sqref="T2:T8">
    <cfRule type="expression" dxfId="88" priority="4" stopIfTrue="1">
      <formula>LEN(TRIM(T2))=0</formula>
    </cfRule>
  </conditionalFormatting>
  <conditionalFormatting sqref="V2:V8">
    <cfRule type="expression" dxfId="87" priority="3" stopIfTrue="1">
      <formula>LEN(TRIM(V2))=0</formula>
    </cfRule>
  </conditionalFormatting>
  <conditionalFormatting sqref="X2:X8">
    <cfRule type="expression" dxfId="86" priority="2" stopIfTrue="1">
      <formula>LEN(TRIM(X2))=0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43B7-E35B-40F0-BB30-1E80EC10365E}">
  <dimension ref="A1:AA9"/>
  <sheetViews>
    <sheetView topLeftCell="K1" workbookViewId="0">
      <selection activeCell="V14" sqref="V14"/>
    </sheetView>
  </sheetViews>
  <sheetFormatPr defaultRowHeight="15" x14ac:dyDescent="0.25"/>
  <cols>
    <col min="3" max="3" width="8.7109375" style="36"/>
    <col min="5" max="5" width="8.7109375" style="36"/>
    <col min="7" max="7" width="8.7109375" style="36"/>
    <col min="9" max="9" width="8.7109375" style="36"/>
    <col min="11" max="11" width="8.7109375" style="36"/>
    <col min="13" max="13" width="8.7109375" style="36"/>
    <col min="15" max="15" width="8.7109375" style="36"/>
    <col min="17" max="17" width="8.7109375" style="36"/>
    <col min="19" max="19" width="8.7109375" style="36"/>
    <col min="21" max="21" width="8.7109375" style="36"/>
    <col min="23" max="23" width="8.7109375" style="36"/>
    <col min="25" max="25" width="8.7109375" style="36"/>
    <col min="27" max="27" width="8.7109375" style="36"/>
  </cols>
  <sheetData>
    <row r="1" spans="1:27" ht="75.75" thickBot="1" x14ac:dyDescent="0.3">
      <c r="A1" s="8" t="s">
        <v>1</v>
      </c>
      <c r="B1" s="9" t="s">
        <v>2</v>
      </c>
      <c r="C1" s="35" t="s">
        <v>22</v>
      </c>
      <c r="D1" s="16" t="s">
        <v>3</v>
      </c>
      <c r="E1" s="37" t="s">
        <v>23</v>
      </c>
      <c r="F1" s="1" t="s">
        <v>4</v>
      </c>
      <c r="G1" s="38" t="s">
        <v>24</v>
      </c>
      <c r="H1" s="10" t="s">
        <v>5</v>
      </c>
      <c r="I1" s="39" t="s">
        <v>25</v>
      </c>
      <c r="J1" s="1" t="s">
        <v>6</v>
      </c>
      <c r="K1" s="40" t="s">
        <v>26</v>
      </c>
      <c r="L1" s="2" t="s">
        <v>7</v>
      </c>
      <c r="M1" s="41" t="s">
        <v>20</v>
      </c>
      <c r="N1" s="11" t="s">
        <v>8</v>
      </c>
      <c r="O1" s="42" t="s">
        <v>21</v>
      </c>
      <c r="P1" s="2" t="s">
        <v>7</v>
      </c>
      <c r="Q1" s="43" t="s">
        <v>19</v>
      </c>
      <c r="R1" s="12" t="s">
        <v>8</v>
      </c>
      <c r="S1" s="44" t="s">
        <v>18</v>
      </c>
      <c r="T1" s="13" t="s">
        <v>9</v>
      </c>
      <c r="U1" s="45" t="s">
        <v>17</v>
      </c>
      <c r="V1" s="13" t="s">
        <v>10</v>
      </c>
      <c r="W1" s="45" t="s">
        <v>16</v>
      </c>
      <c r="X1" s="13" t="s">
        <v>11</v>
      </c>
      <c r="Y1" s="41" t="s">
        <v>15</v>
      </c>
      <c r="Z1" s="13" t="s">
        <v>12</v>
      </c>
      <c r="AA1" s="36" t="s">
        <v>14</v>
      </c>
    </row>
    <row r="2" spans="1:27" x14ac:dyDescent="0.25">
      <c r="A2" s="30" t="s">
        <v>27</v>
      </c>
      <c r="B2" s="46" t="s">
        <v>13</v>
      </c>
      <c r="C2" s="47" t="s">
        <v>13</v>
      </c>
      <c r="D2" s="46" t="s">
        <v>13</v>
      </c>
      <c r="E2" s="48" t="s">
        <v>13</v>
      </c>
      <c r="F2" s="49">
        <v>0</v>
      </c>
      <c r="G2" s="50">
        <v>0</v>
      </c>
      <c r="H2" s="51">
        <v>0</v>
      </c>
      <c r="I2" s="52">
        <v>0</v>
      </c>
      <c r="J2" s="51">
        <v>0</v>
      </c>
      <c r="K2" s="53">
        <v>0</v>
      </c>
      <c r="L2" s="49">
        <v>344</v>
      </c>
      <c r="M2" s="54">
        <v>24.93</v>
      </c>
      <c r="N2" s="46" t="s">
        <v>13</v>
      </c>
      <c r="O2" s="47" t="s">
        <v>13</v>
      </c>
      <c r="P2" s="49">
        <v>133</v>
      </c>
      <c r="Q2" s="50">
        <v>21.63</v>
      </c>
      <c r="R2" s="46" t="s">
        <v>13</v>
      </c>
      <c r="S2" s="47" t="s">
        <v>13</v>
      </c>
      <c r="T2" s="49">
        <v>621</v>
      </c>
      <c r="U2" s="54">
        <v>24.2</v>
      </c>
      <c r="V2" s="49">
        <v>144</v>
      </c>
      <c r="W2" s="54">
        <v>22.43</v>
      </c>
      <c r="X2" s="49">
        <v>299</v>
      </c>
      <c r="Y2" s="50">
        <v>25.3</v>
      </c>
      <c r="Z2" s="49">
        <v>12</v>
      </c>
      <c r="AA2" s="55">
        <v>25.53</v>
      </c>
    </row>
    <row r="3" spans="1:27" x14ac:dyDescent="0.25">
      <c r="A3" s="30" t="s">
        <v>28</v>
      </c>
      <c r="B3" s="49">
        <v>0</v>
      </c>
      <c r="C3" s="56">
        <v>0</v>
      </c>
      <c r="D3" s="49">
        <v>0</v>
      </c>
      <c r="E3" s="54">
        <v>0</v>
      </c>
      <c r="F3" s="49">
        <v>0</v>
      </c>
      <c r="G3" s="50">
        <v>0</v>
      </c>
      <c r="H3" s="51">
        <v>0</v>
      </c>
      <c r="I3" s="52">
        <v>0</v>
      </c>
      <c r="J3" s="51">
        <v>0</v>
      </c>
      <c r="K3" s="57">
        <v>0</v>
      </c>
      <c r="L3" s="46" t="s">
        <v>13</v>
      </c>
      <c r="M3" s="47" t="s">
        <v>13</v>
      </c>
      <c r="N3" s="49">
        <v>0</v>
      </c>
      <c r="O3" s="54">
        <v>0</v>
      </c>
      <c r="P3" s="46" t="s">
        <v>13</v>
      </c>
      <c r="Q3" s="47" t="s">
        <v>13</v>
      </c>
      <c r="R3" s="58">
        <v>0</v>
      </c>
      <c r="S3" s="50">
        <v>0</v>
      </c>
      <c r="T3" s="46" t="s">
        <v>13</v>
      </c>
      <c r="U3" s="47" t="s">
        <v>13</v>
      </c>
      <c r="V3" s="46" t="s">
        <v>13</v>
      </c>
      <c r="W3" s="47" t="s">
        <v>13</v>
      </c>
      <c r="X3" s="49">
        <v>0</v>
      </c>
      <c r="Y3" s="50">
        <v>0</v>
      </c>
      <c r="Z3" s="49">
        <v>0</v>
      </c>
      <c r="AA3" s="55">
        <v>0</v>
      </c>
    </row>
    <row r="4" spans="1:27" x14ac:dyDescent="0.25">
      <c r="A4" s="30" t="s">
        <v>29</v>
      </c>
      <c r="B4" s="49">
        <v>0</v>
      </c>
      <c r="C4" s="56">
        <v>0</v>
      </c>
      <c r="D4" s="49">
        <v>0</v>
      </c>
      <c r="E4" s="54">
        <v>0</v>
      </c>
      <c r="F4" s="49">
        <v>0</v>
      </c>
      <c r="G4" s="50">
        <v>0</v>
      </c>
      <c r="H4" s="51">
        <v>0</v>
      </c>
      <c r="I4" s="52">
        <v>0</v>
      </c>
      <c r="J4" s="51">
        <v>0</v>
      </c>
      <c r="K4" s="57">
        <v>0</v>
      </c>
      <c r="L4" s="49">
        <v>18</v>
      </c>
      <c r="M4" s="54">
        <v>1.3</v>
      </c>
      <c r="N4" s="49">
        <v>0</v>
      </c>
      <c r="O4" s="54">
        <v>0</v>
      </c>
      <c r="P4" s="46" t="s">
        <v>13</v>
      </c>
      <c r="Q4" s="47" t="s">
        <v>13</v>
      </c>
      <c r="R4" s="58">
        <v>0</v>
      </c>
      <c r="S4" s="50">
        <v>0</v>
      </c>
      <c r="T4" s="49">
        <v>24</v>
      </c>
      <c r="U4" s="54">
        <v>0.94</v>
      </c>
      <c r="V4" s="46" t="s">
        <v>13</v>
      </c>
      <c r="W4" s="47" t="s">
        <v>13</v>
      </c>
      <c r="X4" s="49">
        <v>17</v>
      </c>
      <c r="Y4" s="50">
        <v>1.44</v>
      </c>
      <c r="Z4" s="49">
        <v>0</v>
      </c>
      <c r="AA4" s="55">
        <v>0</v>
      </c>
    </row>
    <row r="5" spans="1:27" x14ac:dyDescent="0.25">
      <c r="A5" s="30" t="s">
        <v>30</v>
      </c>
      <c r="B5" s="46" t="s">
        <v>13</v>
      </c>
      <c r="C5" s="47" t="s">
        <v>13</v>
      </c>
      <c r="D5" s="46" t="s">
        <v>13</v>
      </c>
      <c r="E5" s="48" t="s">
        <v>13</v>
      </c>
      <c r="F5" s="46" t="s">
        <v>13</v>
      </c>
      <c r="G5" s="47" t="s">
        <v>13</v>
      </c>
      <c r="H5" s="51">
        <v>0</v>
      </c>
      <c r="I5" s="52">
        <v>0</v>
      </c>
      <c r="J5" s="51">
        <v>0</v>
      </c>
      <c r="K5" s="57">
        <v>0</v>
      </c>
      <c r="L5" s="49">
        <v>302</v>
      </c>
      <c r="M5" s="54">
        <v>21.88</v>
      </c>
      <c r="N5" s="46" t="s">
        <v>13</v>
      </c>
      <c r="O5" s="47" t="s">
        <v>13</v>
      </c>
      <c r="P5" s="49">
        <v>126</v>
      </c>
      <c r="Q5" s="50">
        <v>20.49</v>
      </c>
      <c r="R5" s="58">
        <v>0</v>
      </c>
      <c r="S5" s="50">
        <v>0</v>
      </c>
      <c r="T5" s="49">
        <v>575</v>
      </c>
      <c r="U5" s="54">
        <v>22.41</v>
      </c>
      <c r="V5" s="49">
        <v>130</v>
      </c>
      <c r="W5" s="54">
        <v>20.25</v>
      </c>
      <c r="X5" s="49">
        <v>257</v>
      </c>
      <c r="Y5" s="50">
        <v>21.74</v>
      </c>
      <c r="Z5" s="46" t="s">
        <v>13</v>
      </c>
      <c r="AA5" s="47" t="s">
        <v>13</v>
      </c>
    </row>
    <row r="6" spans="1:27" x14ac:dyDescent="0.25">
      <c r="A6" s="30" t="s">
        <v>31</v>
      </c>
      <c r="B6" s="49">
        <v>0</v>
      </c>
      <c r="C6" s="56">
        <v>0</v>
      </c>
      <c r="D6" s="49">
        <v>0</v>
      </c>
      <c r="E6" s="54">
        <v>0</v>
      </c>
      <c r="F6" s="49">
        <v>0</v>
      </c>
      <c r="G6" s="50">
        <v>0</v>
      </c>
      <c r="H6" s="51">
        <v>0</v>
      </c>
      <c r="I6" s="52">
        <v>0</v>
      </c>
      <c r="J6" s="51">
        <v>0</v>
      </c>
      <c r="K6" s="57">
        <v>0</v>
      </c>
      <c r="L6" s="46" t="s">
        <v>13</v>
      </c>
      <c r="M6" s="47" t="s">
        <v>13</v>
      </c>
      <c r="N6" s="49">
        <v>0</v>
      </c>
      <c r="O6" s="54">
        <v>0</v>
      </c>
      <c r="P6" s="46" t="s">
        <v>13</v>
      </c>
      <c r="Q6" s="47" t="s">
        <v>13</v>
      </c>
      <c r="R6" s="58">
        <v>0</v>
      </c>
      <c r="S6" s="50">
        <v>0</v>
      </c>
      <c r="T6" s="46" t="s">
        <v>13</v>
      </c>
      <c r="U6" s="47" t="s">
        <v>13</v>
      </c>
      <c r="V6" s="46" t="s">
        <v>13</v>
      </c>
      <c r="W6" s="47" t="s">
        <v>13</v>
      </c>
      <c r="X6" s="46" t="s">
        <v>13</v>
      </c>
      <c r="Y6" s="47" t="s">
        <v>13</v>
      </c>
      <c r="Z6" s="49">
        <v>0</v>
      </c>
      <c r="AA6" s="55">
        <v>0</v>
      </c>
    </row>
    <row r="7" spans="1:27" x14ac:dyDescent="0.25">
      <c r="A7" s="30" t="s">
        <v>32</v>
      </c>
      <c r="B7" s="46" t="s">
        <v>13</v>
      </c>
      <c r="C7" s="47" t="s">
        <v>13</v>
      </c>
      <c r="D7" s="46" t="s">
        <v>13</v>
      </c>
      <c r="E7" s="48" t="s">
        <v>13</v>
      </c>
      <c r="F7" s="46" t="s">
        <v>13</v>
      </c>
      <c r="G7" s="47" t="s">
        <v>13</v>
      </c>
      <c r="H7" s="51">
        <v>0</v>
      </c>
      <c r="I7" s="52">
        <v>0</v>
      </c>
      <c r="J7" s="51">
        <v>0</v>
      </c>
      <c r="K7" s="57">
        <v>0</v>
      </c>
      <c r="L7" s="49">
        <v>662</v>
      </c>
      <c r="M7" s="54">
        <v>47.97</v>
      </c>
      <c r="N7" s="49">
        <v>20</v>
      </c>
      <c r="O7" s="54">
        <v>58.82</v>
      </c>
      <c r="P7" s="49">
        <v>332</v>
      </c>
      <c r="Q7" s="50">
        <v>53.98</v>
      </c>
      <c r="R7" s="46" t="s">
        <v>13</v>
      </c>
      <c r="S7" s="47" t="s">
        <v>13</v>
      </c>
      <c r="T7" s="49">
        <v>1257</v>
      </c>
      <c r="U7" s="54">
        <v>48.99</v>
      </c>
      <c r="V7" s="49">
        <v>335</v>
      </c>
      <c r="W7" s="54">
        <v>52.18</v>
      </c>
      <c r="X7" s="49">
        <v>568</v>
      </c>
      <c r="Y7" s="50">
        <v>48.05</v>
      </c>
      <c r="Z7" s="49">
        <v>26</v>
      </c>
      <c r="AA7" s="55">
        <v>55.32</v>
      </c>
    </row>
    <row r="8" spans="1:27" ht="15.75" thickBot="1" x14ac:dyDescent="0.3">
      <c r="A8" s="30" t="s">
        <v>33</v>
      </c>
      <c r="B8" s="49">
        <v>0</v>
      </c>
      <c r="C8" s="56">
        <v>0</v>
      </c>
      <c r="D8" s="49">
        <v>0</v>
      </c>
      <c r="E8" s="54">
        <v>0</v>
      </c>
      <c r="F8" s="49">
        <v>0</v>
      </c>
      <c r="G8" s="50">
        <v>0</v>
      </c>
      <c r="H8" s="51">
        <v>0</v>
      </c>
      <c r="I8" s="52">
        <v>0</v>
      </c>
      <c r="J8" s="51">
        <v>0</v>
      </c>
      <c r="K8" s="57">
        <v>0</v>
      </c>
      <c r="L8" s="49">
        <v>50</v>
      </c>
      <c r="M8" s="54">
        <v>3.62</v>
      </c>
      <c r="N8" s="46" t="s">
        <v>13</v>
      </c>
      <c r="O8" s="47" t="s">
        <v>13</v>
      </c>
      <c r="P8" s="49">
        <v>17</v>
      </c>
      <c r="Q8" s="50">
        <v>2.76</v>
      </c>
      <c r="R8" s="58">
        <v>0</v>
      </c>
      <c r="S8" s="50">
        <v>0</v>
      </c>
      <c r="T8" s="49">
        <v>82</v>
      </c>
      <c r="U8" s="54">
        <v>3.2</v>
      </c>
      <c r="V8" s="49">
        <v>25</v>
      </c>
      <c r="W8" s="54">
        <v>3.89</v>
      </c>
      <c r="X8" s="49">
        <v>39</v>
      </c>
      <c r="Y8" s="50">
        <v>3.3</v>
      </c>
      <c r="Z8" s="46" t="s">
        <v>13</v>
      </c>
      <c r="AA8" s="47" t="s">
        <v>13</v>
      </c>
    </row>
    <row r="9" spans="1:27" ht="15.75" thickBot="1" x14ac:dyDescent="0.3">
      <c r="A9" s="27" t="s">
        <v>9</v>
      </c>
      <c r="B9" s="59">
        <v>11</v>
      </c>
      <c r="C9" s="60">
        <v>100</v>
      </c>
      <c r="D9" s="61">
        <v>6</v>
      </c>
      <c r="E9" s="62">
        <v>100</v>
      </c>
      <c r="F9" s="61">
        <v>5</v>
      </c>
      <c r="G9" s="62">
        <v>100</v>
      </c>
      <c r="H9" s="61">
        <v>0</v>
      </c>
      <c r="I9" s="63">
        <v>0</v>
      </c>
      <c r="J9" s="61">
        <v>0</v>
      </c>
      <c r="K9" s="64">
        <v>1</v>
      </c>
      <c r="L9" s="61">
        <v>1380</v>
      </c>
      <c r="M9" s="62">
        <v>100</v>
      </c>
      <c r="N9" s="61">
        <v>34</v>
      </c>
      <c r="O9" s="62">
        <v>100</v>
      </c>
      <c r="P9" s="61">
        <v>615</v>
      </c>
      <c r="Q9" s="65">
        <v>100</v>
      </c>
      <c r="R9" s="66">
        <v>2</v>
      </c>
      <c r="S9" s="65">
        <v>100</v>
      </c>
      <c r="T9" s="61">
        <v>2566</v>
      </c>
      <c r="U9" s="62">
        <v>100</v>
      </c>
      <c r="V9" s="61">
        <v>642</v>
      </c>
      <c r="W9" s="62">
        <v>100</v>
      </c>
      <c r="X9" s="61">
        <v>1182</v>
      </c>
      <c r="Y9" s="65">
        <v>100</v>
      </c>
      <c r="Z9" s="67">
        <v>47</v>
      </c>
      <c r="AA9" s="55">
        <v>100</v>
      </c>
    </row>
  </sheetData>
  <conditionalFormatting sqref="Z2:Z4 C2:C4 I2:I8 K2:K8 M2 O3:O4 Q2 B9:R9 S3:S6 E2:E8 G2:G4 C6 C8 G6 G8 M4:M5 M7:M8 O6:O7 Q5 Q7:Q8 S8:S9 Z6:Z7">
    <cfRule type="expression" dxfId="85" priority="45" stopIfTrue="1">
      <formula>LEN(TRIM(B2))=0</formula>
    </cfRule>
  </conditionalFormatting>
  <conditionalFormatting sqref="U2 W2 Y2:Y5 T9:Z9 W7:W8 W5 Y7:Y8 U4:U5 U7:U8">
    <cfRule type="expression" dxfId="84" priority="58" stopIfTrue="1">
      <formula>LEN(TRIM(T2))=0</formula>
    </cfRule>
  </conditionalFormatting>
  <conditionalFormatting sqref="B2:B4 B6 B8">
    <cfRule type="expression" dxfId="83" priority="57" stopIfTrue="1">
      <formula>LEN(TRIM(B2))=0</formula>
    </cfRule>
  </conditionalFormatting>
  <conditionalFormatting sqref="D2:D8">
    <cfRule type="expression" dxfId="82" priority="56" stopIfTrue="1">
      <formula>LEN(TRIM(D2))=0</formula>
    </cfRule>
  </conditionalFormatting>
  <conditionalFormatting sqref="F2:F4 F6 F8">
    <cfRule type="expression" dxfId="81" priority="55" stopIfTrue="1">
      <formula>LEN(TRIM(F2))=0</formula>
    </cfRule>
  </conditionalFormatting>
  <conditionalFormatting sqref="H2:H8">
    <cfRule type="expression" dxfId="80" priority="54" stopIfTrue="1">
      <formula>LEN(TRIM(H2))=0</formula>
    </cfRule>
  </conditionalFormatting>
  <conditionalFormatting sqref="J2:J8">
    <cfRule type="expression" dxfId="79" priority="53" stopIfTrue="1">
      <formula>LEN(TRIM(J2))=0</formula>
    </cfRule>
  </conditionalFormatting>
  <conditionalFormatting sqref="L2 L4:L5 L7:L8">
    <cfRule type="expression" dxfId="78" priority="52" stopIfTrue="1">
      <formula>LEN(TRIM(L2))=0</formula>
    </cfRule>
  </conditionalFormatting>
  <conditionalFormatting sqref="N3:N4 N6:N7">
    <cfRule type="expression" dxfId="77" priority="51" stopIfTrue="1">
      <formula>LEN(TRIM(N3))=0</formula>
    </cfRule>
  </conditionalFormatting>
  <conditionalFormatting sqref="P2 P5 P7:P8">
    <cfRule type="expression" dxfId="76" priority="50" stopIfTrue="1">
      <formula>LEN(TRIM(P2))=0</formula>
    </cfRule>
  </conditionalFormatting>
  <conditionalFormatting sqref="R3:R6 R8">
    <cfRule type="expression" dxfId="75" priority="49" stopIfTrue="1">
      <formula>LEN(TRIM(R3))=0</formula>
    </cfRule>
  </conditionalFormatting>
  <conditionalFormatting sqref="T2 T4:T5 T7:T8">
    <cfRule type="expression" dxfId="74" priority="48" stopIfTrue="1">
      <formula>LEN(TRIM(T2))=0</formula>
    </cfRule>
  </conditionalFormatting>
  <conditionalFormatting sqref="V2 V7:V8 V5">
    <cfRule type="expression" dxfId="73" priority="47" stopIfTrue="1">
      <formula>LEN(TRIM(V2))=0</formula>
    </cfRule>
  </conditionalFormatting>
  <conditionalFormatting sqref="X2:X5 X7:X8">
    <cfRule type="expression" dxfId="72" priority="46" stopIfTrue="1">
      <formula>LEN(TRIM(X2))=0</formula>
    </cfRule>
  </conditionalFormatting>
  <conditionalFormatting sqref="C5">
    <cfRule type="expression" dxfId="71" priority="43" stopIfTrue="1">
      <formula>LEN(TRIM(C5))=0</formula>
    </cfRule>
  </conditionalFormatting>
  <conditionalFormatting sqref="B5">
    <cfRule type="expression" dxfId="70" priority="44" stopIfTrue="1">
      <formula>LEN(TRIM(B5))=0</formula>
    </cfRule>
  </conditionalFormatting>
  <conditionalFormatting sqref="C7">
    <cfRule type="expression" dxfId="69" priority="41" stopIfTrue="1">
      <formula>LEN(TRIM(C7))=0</formula>
    </cfRule>
  </conditionalFormatting>
  <conditionalFormatting sqref="B7">
    <cfRule type="expression" dxfId="68" priority="42" stopIfTrue="1">
      <formula>LEN(TRIM(B7))=0</formula>
    </cfRule>
  </conditionalFormatting>
  <conditionalFormatting sqref="G5">
    <cfRule type="expression" dxfId="67" priority="39" stopIfTrue="1">
      <formula>LEN(TRIM(G5))=0</formula>
    </cfRule>
  </conditionalFormatting>
  <conditionalFormatting sqref="F5">
    <cfRule type="expression" dxfId="66" priority="40" stopIfTrue="1">
      <formula>LEN(TRIM(F5))=0</formula>
    </cfRule>
  </conditionalFormatting>
  <conditionalFormatting sqref="G7">
    <cfRule type="expression" dxfId="65" priority="37" stopIfTrue="1">
      <formula>LEN(TRIM(G7))=0</formula>
    </cfRule>
  </conditionalFormatting>
  <conditionalFormatting sqref="F7">
    <cfRule type="expression" dxfId="64" priority="38" stopIfTrue="1">
      <formula>LEN(TRIM(F7))=0</formula>
    </cfRule>
  </conditionalFormatting>
  <conditionalFormatting sqref="AA8">
    <cfRule type="expression" dxfId="63" priority="5" stopIfTrue="1">
      <formula>LEN(TRIM(AA8))=0</formula>
    </cfRule>
  </conditionalFormatting>
  <conditionalFormatting sqref="M3">
    <cfRule type="expression" dxfId="62" priority="35" stopIfTrue="1">
      <formula>LEN(TRIM(M3))=0</formula>
    </cfRule>
  </conditionalFormatting>
  <conditionalFormatting sqref="L3">
    <cfRule type="expression" dxfId="61" priority="36" stopIfTrue="1">
      <formula>LEN(TRIM(L3))=0</formula>
    </cfRule>
  </conditionalFormatting>
  <conditionalFormatting sqref="M6">
    <cfRule type="expression" dxfId="60" priority="33" stopIfTrue="1">
      <formula>LEN(TRIM(M6))=0</formula>
    </cfRule>
  </conditionalFormatting>
  <conditionalFormatting sqref="L6">
    <cfRule type="expression" dxfId="59" priority="34" stopIfTrue="1">
      <formula>LEN(TRIM(L6))=0</formula>
    </cfRule>
  </conditionalFormatting>
  <conditionalFormatting sqref="O2">
    <cfRule type="expression" dxfId="58" priority="31" stopIfTrue="1">
      <formula>LEN(TRIM(O2))=0</formula>
    </cfRule>
  </conditionalFormatting>
  <conditionalFormatting sqref="N2">
    <cfRule type="expression" dxfId="57" priority="32" stopIfTrue="1">
      <formula>LEN(TRIM(N2))=0</formula>
    </cfRule>
  </conditionalFormatting>
  <conditionalFormatting sqref="O5">
    <cfRule type="expression" dxfId="56" priority="29" stopIfTrue="1">
      <formula>LEN(TRIM(O5))=0</formula>
    </cfRule>
  </conditionalFormatting>
  <conditionalFormatting sqref="N5">
    <cfRule type="expression" dxfId="55" priority="30" stopIfTrue="1">
      <formula>LEN(TRIM(N5))=0</formula>
    </cfRule>
  </conditionalFormatting>
  <conditionalFormatting sqref="O8">
    <cfRule type="expression" dxfId="54" priority="27" stopIfTrue="1">
      <formula>LEN(TRIM(O8))=0</formula>
    </cfRule>
  </conditionalFormatting>
  <conditionalFormatting sqref="N8">
    <cfRule type="expression" dxfId="53" priority="28" stopIfTrue="1">
      <formula>LEN(TRIM(N8))=0</formula>
    </cfRule>
  </conditionalFormatting>
  <conditionalFormatting sqref="Q3">
    <cfRule type="expression" dxfId="52" priority="25" stopIfTrue="1">
      <formula>LEN(TRIM(Q3))=0</formula>
    </cfRule>
  </conditionalFormatting>
  <conditionalFormatting sqref="P3">
    <cfRule type="expression" dxfId="51" priority="26" stopIfTrue="1">
      <formula>LEN(TRIM(P3))=0</formula>
    </cfRule>
  </conditionalFormatting>
  <conditionalFormatting sqref="Q4">
    <cfRule type="expression" dxfId="50" priority="23" stopIfTrue="1">
      <formula>LEN(TRIM(Q4))=0</formula>
    </cfRule>
  </conditionalFormatting>
  <conditionalFormatting sqref="P4">
    <cfRule type="expression" dxfId="49" priority="24" stopIfTrue="1">
      <formula>LEN(TRIM(P4))=0</formula>
    </cfRule>
  </conditionalFormatting>
  <conditionalFormatting sqref="Q6">
    <cfRule type="expression" dxfId="48" priority="21" stopIfTrue="1">
      <formula>LEN(TRIM(Q6))=0</formula>
    </cfRule>
  </conditionalFormatting>
  <conditionalFormatting sqref="P6">
    <cfRule type="expression" dxfId="47" priority="22" stopIfTrue="1">
      <formula>LEN(TRIM(P6))=0</formula>
    </cfRule>
  </conditionalFormatting>
  <conditionalFormatting sqref="S2">
    <cfRule type="expression" dxfId="46" priority="19" stopIfTrue="1">
      <formula>LEN(TRIM(S2))=0</formula>
    </cfRule>
  </conditionalFormatting>
  <conditionalFormatting sqref="R2">
    <cfRule type="expression" dxfId="45" priority="20" stopIfTrue="1">
      <formula>LEN(TRIM(R2))=0</formula>
    </cfRule>
  </conditionalFormatting>
  <conditionalFormatting sqref="S7">
    <cfRule type="expression" dxfId="44" priority="17" stopIfTrue="1">
      <formula>LEN(TRIM(S7))=0</formula>
    </cfRule>
  </conditionalFormatting>
  <conditionalFormatting sqref="R7">
    <cfRule type="expression" dxfId="43" priority="18" stopIfTrue="1">
      <formula>LEN(TRIM(R7))=0</formula>
    </cfRule>
  </conditionalFormatting>
  <conditionalFormatting sqref="W6">
    <cfRule type="expression" dxfId="42" priority="15" stopIfTrue="1">
      <formula>LEN(TRIM(W6))=0</formula>
    </cfRule>
  </conditionalFormatting>
  <conditionalFormatting sqref="V6">
    <cfRule type="expression" dxfId="41" priority="16" stopIfTrue="1">
      <formula>LEN(TRIM(V6))=0</formula>
    </cfRule>
  </conditionalFormatting>
  <conditionalFormatting sqref="W3">
    <cfRule type="expression" dxfId="40" priority="13" stopIfTrue="1">
      <formula>LEN(TRIM(W3))=0</formula>
    </cfRule>
  </conditionalFormatting>
  <conditionalFormatting sqref="V3">
    <cfRule type="expression" dxfId="39" priority="14" stopIfTrue="1">
      <formula>LEN(TRIM(V3))=0</formula>
    </cfRule>
  </conditionalFormatting>
  <conditionalFormatting sqref="W4">
    <cfRule type="expression" dxfId="38" priority="11" stopIfTrue="1">
      <formula>LEN(TRIM(W4))=0</formula>
    </cfRule>
  </conditionalFormatting>
  <conditionalFormatting sqref="V4">
    <cfRule type="expression" dxfId="37" priority="12" stopIfTrue="1">
      <formula>LEN(TRIM(V4))=0</formula>
    </cfRule>
  </conditionalFormatting>
  <conditionalFormatting sqref="Y6">
    <cfRule type="expression" dxfId="36" priority="9" stopIfTrue="1">
      <formula>LEN(TRIM(Y6))=0</formula>
    </cfRule>
  </conditionalFormatting>
  <conditionalFormatting sqref="X6">
    <cfRule type="expression" dxfId="35" priority="10" stopIfTrue="1">
      <formula>LEN(TRIM(X6))=0</formula>
    </cfRule>
  </conditionalFormatting>
  <conditionalFormatting sqref="AA5">
    <cfRule type="expression" dxfId="34" priority="7" stopIfTrue="1">
      <formula>LEN(TRIM(AA5))=0</formula>
    </cfRule>
  </conditionalFormatting>
  <conditionalFormatting sqref="Z5">
    <cfRule type="expression" dxfId="33" priority="8" stopIfTrue="1">
      <formula>LEN(TRIM(Z5))=0</formula>
    </cfRule>
  </conditionalFormatting>
  <conditionalFormatting sqref="Z8">
    <cfRule type="expression" dxfId="32" priority="6" stopIfTrue="1">
      <formula>LEN(TRIM(Z8))=0</formula>
    </cfRule>
  </conditionalFormatting>
  <conditionalFormatting sqref="U3">
    <cfRule type="expression" dxfId="31" priority="3" stopIfTrue="1">
      <formula>LEN(TRIM(U3))=0</formula>
    </cfRule>
  </conditionalFormatting>
  <conditionalFormatting sqref="T3">
    <cfRule type="expression" dxfId="30" priority="4" stopIfTrue="1">
      <formula>LEN(TRIM(T3))=0</formula>
    </cfRule>
  </conditionalFormatting>
  <conditionalFormatting sqref="U6">
    <cfRule type="expression" dxfId="29" priority="1" stopIfTrue="1">
      <formula>LEN(TRIM(U6))=0</formula>
    </cfRule>
  </conditionalFormatting>
  <conditionalFormatting sqref="T6">
    <cfRule type="expression" dxfId="28" priority="2" stopIfTrue="1">
      <formula>LEN(TRIM(T6))=0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209F-4887-4E1E-8E8D-FE892AEB7825}">
  <dimension ref="A1:N9"/>
  <sheetViews>
    <sheetView workbookViewId="0">
      <selection activeCell="B2" sqref="B2:N9"/>
    </sheetView>
  </sheetViews>
  <sheetFormatPr defaultRowHeight="15" x14ac:dyDescent="0.25"/>
  <cols>
    <col min="2" max="14" width="8.7109375" style="29"/>
  </cols>
  <sheetData>
    <row r="1" spans="1:14" ht="75" x14ac:dyDescent="0.25">
      <c r="A1" s="68" t="s">
        <v>1</v>
      </c>
      <c r="B1" s="69" t="s">
        <v>22</v>
      </c>
      <c r="C1" s="69" t="s">
        <v>23</v>
      </c>
      <c r="D1" s="69" t="s">
        <v>24</v>
      </c>
      <c r="E1" s="69" t="s">
        <v>25</v>
      </c>
      <c r="F1" s="69" t="s">
        <v>26</v>
      </c>
      <c r="G1" s="71" t="s">
        <v>20</v>
      </c>
      <c r="H1" s="69" t="s">
        <v>21</v>
      </c>
      <c r="I1" s="71" t="s">
        <v>19</v>
      </c>
      <c r="J1" s="69" t="s">
        <v>18</v>
      </c>
      <c r="K1" s="72" t="s">
        <v>17</v>
      </c>
      <c r="L1" s="72" t="s">
        <v>16</v>
      </c>
      <c r="M1" s="71" t="s">
        <v>15</v>
      </c>
      <c r="N1" s="73" t="s">
        <v>14</v>
      </c>
    </row>
    <row r="2" spans="1:14" x14ac:dyDescent="0.25">
      <c r="A2" s="30" t="s">
        <v>27</v>
      </c>
      <c r="B2" s="74" t="s">
        <v>13</v>
      </c>
      <c r="C2" s="75" t="s">
        <v>13</v>
      </c>
      <c r="D2" s="76" t="s">
        <v>34</v>
      </c>
      <c r="E2" s="76" t="s">
        <v>34</v>
      </c>
      <c r="F2" s="76" t="s">
        <v>34</v>
      </c>
      <c r="G2" s="76" t="s">
        <v>36</v>
      </c>
      <c r="H2" s="74" t="s">
        <v>13</v>
      </c>
      <c r="I2" s="76" t="s">
        <v>42</v>
      </c>
      <c r="J2" s="74" t="s">
        <v>13</v>
      </c>
      <c r="K2" s="76" t="s">
        <v>46</v>
      </c>
      <c r="L2" s="76" t="s">
        <v>51</v>
      </c>
      <c r="M2" s="76" t="s">
        <v>55</v>
      </c>
      <c r="N2" s="77" t="s">
        <v>60</v>
      </c>
    </row>
    <row r="3" spans="1:14" x14ac:dyDescent="0.25">
      <c r="A3" s="30" t="s">
        <v>28</v>
      </c>
      <c r="B3" s="78" t="s">
        <v>34</v>
      </c>
      <c r="C3" s="76" t="s">
        <v>34</v>
      </c>
      <c r="D3" s="76" t="s">
        <v>34</v>
      </c>
      <c r="E3" s="76" t="s">
        <v>34</v>
      </c>
      <c r="F3" s="76" t="s">
        <v>34</v>
      </c>
      <c r="G3" s="74" t="s">
        <v>13</v>
      </c>
      <c r="H3" s="76" t="s">
        <v>34</v>
      </c>
      <c r="I3" s="74" t="s">
        <v>13</v>
      </c>
      <c r="J3" s="76" t="s">
        <v>34</v>
      </c>
      <c r="K3" s="74" t="s">
        <v>13</v>
      </c>
      <c r="L3" s="74" t="s">
        <v>13</v>
      </c>
      <c r="M3" s="76" t="s">
        <v>34</v>
      </c>
      <c r="N3" s="76" t="s">
        <v>34</v>
      </c>
    </row>
    <row r="4" spans="1:14" x14ac:dyDescent="0.25">
      <c r="A4" s="30" t="s">
        <v>29</v>
      </c>
      <c r="B4" s="76" t="s">
        <v>34</v>
      </c>
      <c r="C4" s="76" t="s">
        <v>34</v>
      </c>
      <c r="D4" s="76" t="s">
        <v>34</v>
      </c>
      <c r="E4" s="76" t="s">
        <v>34</v>
      </c>
      <c r="F4" s="76" t="s">
        <v>34</v>
      </c>
      <c r="G4" s="76" t="s">
        <v>37</v>
      </c>
      <c r="H4" s="76" t="s">
        <v>34</v>
      </c>
      <c r="I4" s="74" t="s">
        <v>13</v>
      </c>
      <c r="J4" s="76" t="s">
        <v>34</v>
      </c>
      <c r="K4" s="76" t="s">
        <v>47</v>
      </c>
      <c r="L4" s="74" t="s">
        <v>13</v>
      </c>
      <c r="M4" s="76" t="s">
        <v>56</v>
      </c>
      <c r="N4" s="76" t="s">
        <v>34</v>
      </c>
    </row>
    <row r="5" spans="1:14" x14ac:dyDescent="0.25">
      <c r="A5" s="30" t="s">
        <v>30</v>
      </c>
      <c r="B5" s="74" t="s">
        <v>13</v>
      </c>
      <c r="C5" s="75" t="s">
        <v>13</v>
      </c>
      <c r="D5" s="74" t="s">
        <v>13</v>
      </c>
      <c r="E5" s="76" t="s">
        <v>34</v>
      </c>
      <c r="F5" s="76" t="s">
        <v>34</v>
      </c>
      <c r="G5" s="76" t="s">
        <v>38</v>
      </c>
      <c r="H5" s="74" t="s">
        <v>13</v>
      </c>
      <c r="I5" s="76" t="s">
        <v>43</v>
      </c>
      <c r="J5" s="76" t="s">
        <v>34</v>
      </c>
      <c r="K5" s="76" t="s">
        <v>48</v>
      </c>
      <c r="L5" s="76" t="s">
        <v>52</v>
      </c>
      <c r="M5" s="76" t="s">
        <v>57</v>
      </c>
      <c r="N5" s="74" t="s">
        <v>13</v>
      </c>
    </row>
    <row r="6" spans="1:14" x14ac:dyDescent="0.25">
      <c r="A6" s="30" t="s">
        <v>31</v>
      </c>
      <c r="B6" s="78" t="s">
        <v>34</v>
      </c>
      <c r="C6" s="76" t="s">
        <v>34</v>
      </c>
      <c r="D6" s="76" t="s">
        <v>34</v>
      </c>
      <c r="E6" s="76" t="s">
        <v>34</v>
      </c>
      <c r="F6" s="76" t="s">
        <v>34</v>
      </c>
      <c r="G6" s="74" t="s">
        <v>13</v>
      </c>
      <c r="H6" s="76" t="s">
        <v>34</v>
      </c>
      <c r="I6" s="74" t="s">
        <v>13</v>
      </c>
      <c r="J6" s="76" t="s">
        <v>34</v>
      </c>
      <c r="K6" s="74" t="s">
        <v>13</v>
      </c>
      <c r="L6" s="74" t="s">
        <v>13</v>
      </c>
      <c r="M6" s="74" t="s">
        <v>13</v>
      </c>
      <c r="N6" s="76" t="s">
        <v>34</v>
      </c>
    </row>
    <row r="7" spans="1:14" x14ac:dyDescent="0.25">
      <c r="A7" s="30" t="s">
        <v>32</v>
      </c>
      <c r="B7" s="74" t="s">
        <v>13</v>
      </c>
      <c r="C7" s="75" t="s">
        <v>13</v>
      </c>
      <c r="D7" s="74" t="s">
        <v>13</v>
      </c>
      <c r="E7" s="76" t="s">
        <v>34</v>
      </c>
      <c r="F7" s="76" t="s">
        <v>34</v>
      </c>
      <c r="G7" s="76" t="s">
        <v>39</v>
      </c>
      <c r="H7" s="76" t="s">
        <v>41</v>
      </c>
      <c r="I7" s="76" t="s">
        <v>44</v>
      </c>
      <c r="J7" s="74" t="s">
        <v>13</v>
      </c>
      <c r="K7" s="76" t="s">
        <v>49</v>
      </c>
      <c r="L7" s="76" t="s">
        <v>53</v>
      </c>
      <c r="M7" s="76" t="s">
        <v>58</v>
      </c>
      <c r="N7" s="77" t="s">
        <v>61</v>
      </c>
    </row>
    <row r="8" spans="1:14" x14ac:dyDescent="0.25">
      <c r="A8" s="30" t="s">
        <v>33</v>
      </c>
      <c r="B8" s="76" t="s">
        <v>34</v>
      </c>
      <c r="C8" s="76" t="s">
        <v>34</v>
      </c>
      <c r="D8" s="76" t="s">
        <v>34</v>
      </c>
      <c r="E8" s="76" t="s">
        <v>34</v>
      </c>
      <c r="F8" s="76" t="s">
        <v>34</v>
      </c>
      <c r="G8" s="76" t="s">
        <v>40</v>
      </c>
      <c r="H8" s="74" t="s">
        <v>13</v>
      </c>
      <c r="I8" s="76" t="s">
        <v>45</v>
      </c>
      <c r="J8" s="76" t="s">
        <v>34</v>
      </c>
      <c r="K8" s="76" t="s">
        <v>50</v>
      </c>
      <c r="L8" s="76" t="s">
        <v>54</v>
      </c>
      <c r="M8" s="76" t="s">
        <v>59</v>
      </c>
      <c r="N8" s="74" t="s">
        <v>13</v>
      </c>
    </row>
    <row r="9" spans="1:14" x14ac:dyDescent="0.25">
      <c r="A9" s="70" t="s">
        <v>9</v>
      </c>
      <c r="B9" s="78" t="s">
        <v>35</v>
      </c>
      <c r="C9" s="78" t="s">
        <v>35</v>
      </c>
      <c r="D9" s="78" t="s">
        <v>35</v>
      </c>
      <c r="E9" s="78" t="s">
        <v>35</v>
      </c>
      <c r="F9" s="78" t="s">
        <v>35</v>
      </c>
      <c r="G9" s="78" t="s">
        <v>35</v>
      </c>
      <c r="H9" s="78" t="s">
        <v>35</v>
      </c>
      <c r="I9" s="78" t="s">
        <v>35</v>
      </c>
      <c r="J9" s="78" t="s">
        <v>35</v>
      </c>
      <c r="K9" s="78" t="s">
        <v>35</v>
      </c>
      <c r="L9" s="78" t="s">
        <v>35</v>
      </c>
      <c r="M9" s="78" t="s">
        <v>35</v>
      </c>
      <c r="N9" s="78" t="s">
        <v>35</v>
      </c>
    </row>
  </sheetData>
  <conditionalFormatting sqref="G2 I2 B6 G4:G5 G7:G8 I5 I7:I8 E2:F8 H3:H4 H6:H7 J3:J6 J8 D2:D4 D6 D8 C2:C8 B2:B4 B8:B9">
    <cfRule type="expression" dxfId="27" priority="47" stopIfTrue="1">
      <formula>LEN(TRIM(B2))=0</formula>
    </cfRule>
  </conditionalFormatting>
  <conditionalFormatting sqref="K2:M2 L5 M4:M5 K4:K5 K7:M8">
    <cfRule type="expression" dxfId="26" priority="60" stopIfTrue="1">
      <formula>LEN(TRIM(K2))=0</formula>
    </cfRule>
  </conditionalFormatting>
  <conditionalFormatting sqref="B5">
    <cfRule type="expression" dxfId="25" priority="45" stopIfTrue="1">
      <formula>LEN(TRIM(B5))=0</formula>
    </cfRule>
  </conditionalFormatting>
  <conditionalFormatting sqref="B7">
    <cfRule type="expression" dxfId="24" priority="43" stopIfTrue="1">
      <formula>LEN(TRIM(B7))=0</formula>
    </cfRule>
  </conditionalFormatting>
  <conditionalFormatting sqref="D5">
    <cfRule type="expression" dxfId="23" priority="41" stopIfTrue="1">
      <formula>LEN(TRIM(D5))=0</formula>
    </cfRule>
  </conditionalFormatting>
  <conditionalFormatting sqref="D7">
    <cfRule type="expression" dxfId="22" priority="39" stopIfTrue="1">
      <formula>LEN(TRIM(D7))=0</formula>
    </cfRule>
  </conditionalFormatting>
  <conditionalFormatting sqref="G3">
    <cfRule type="expression" dxfId="21" priority="37" stopIfTrue="1">
      <formula>LEN(TRIM(G3))=0</formula>
    </cfRule>
  </conditionalFormatting>
  <conditionalFormatting sqref="G6">
    <cfRule type="expression" dxfId="20" priority="35" stopIfTrue="1">
      <formula>LEN(TRIM(G6))=0</formula>
    </cfRule>
  </conditionalFormatting>
  <conditionalFormatting sqref="H2">
    <cfRule type="expression" dxfId="19" priority="33" stopIfTrue="1">
      <formula>LEN(TRIM(H2))=0</formula>
    </cfRule>
  </conditionalFormatting>
  <conditionalFormatting sqref="H5">
    <cfRule type="expression" dxfId="18" priority="31" stopIfTrue="1">
      <formula>LEN(TRIM(H5))=0</formula>
    </cfRule>
  </conditionalFormatting>
  <conditionalFormatting sqref="H8">
    <cfRule type="expression" dxfId="17" priority="29" stopIfTrue="1">
      <formula>LEN(TRIM(H8))=0</formula>
    </cfRule>
  </conditionalFormatting>
  <conditionalFormatting sqref="I3">
    <cfRule type="expression" dxfId="16" priority="27" stopIfTrue="1">
      <formula>LEN(TRIM(I3))=0</formula>
    </cfRule>
  </conditionalFormatting>
  <conditionalFormatting sqref="I4">
    <cfRule type="expression" dxfId="15" priority="25" stopIfTrue="1">
      <formula>LEN(TRIM(I4))=0</formula>
    </cfRule>
  </conditionalFormatting>
  <conditionalFormatting sqref="I6">
    <cfRule type="expression" dxfId="14" priority="23" stopIfTrue="1">
      <formula>LEN(TRIM(I6))=0</formula>
    </cfRule>
  </conditionalFormatting>
  <conditionalFormatting sqref="J2">
    <cfRule type="expression" dxfId="13" priority="21" stopIfTrue="1">
      <formula>LEN(TRIM(J2))=0</formula>
    </cfRule>
  </conditionalFormatting>
  <conditionalFormatting sqref="J7">
    <cfRule type="expression" dxfId="12" priority="19" stopIfTrue="1">
      <formula>LEN(TRIM(J7))=0</formula>
    </cfRule>
  </conditionalFormatting>
  <conditionalFormatting sqref="L6">
    <cfRule type="expression" dxfId="11" priority="17" stopIfTrue="1">
      <formula>LEN(TRIM(L6))=0</formula>
    </cfRule>
  </conditionalFormatting>
  <conditionalFormatting sqref="L3">
    <cfRule type="expression" dxfId="10" priority="15" stopIfTrue="1">
      <formula>LEN(TRIM(L3))=0</formula>
    </cfRule>
  </conditionalFormatting>
  <conditionalFormatting sqref="L4">
    <cfRule type="expression" dxfId="9" priority="13" stopIfTrue="1">
      <formula>LEN(TRIM(L4))=0</formula>
    </cfRule>
  </conditionalFormatting>
  <conditionalFormatting sqref="M6">
    <cfRule type="expression" dxfId="8" priority="11" stopIfTrue="1">
      <formula>LEN(TRIM(M6))=0</formula>
    </cfRule>
  </conditionalFormatting>
  <conditionalFormatting sqref="N5">
    <cfRule type="expression" dxfId="7" priority="9" stopIfTrue="1">
      <formula>LEN(TRIM(N5))=0</formula>
    </cfRule>
  </conditionalFormatting>
  <conditionalFormatting sqref="N6">
    <cfRule type="expression" dxfId="6" priority="4" stopIfTrue="1">
      <formula>LEN(TRIM(N6))=0</formula>
    </cfRule>
  </conditionalFormatting>
  <conditionalFormatting sqref="N8">
    <cfRule type="expression" dxfId="5" priority="7" stopIfTrue="1">
      <formula>LEN(TRIM(N8))=0</formula>
    </cfRule>
  </conditionalFormatting>
  <conditionalFormatting sqref="K3">
    <cfRule type="expression" dxfId="4" priority="2" stopIfTrue="1">
      <formula>LEN(TRIM(K3))=0</formula>
    </cfRule>
  </conditionalFormatting>
  <conditionalFormatting sqref="M3">
    <cfRule type="expression" dxfId="3" priority="6" stopIfTrue="1">
      <formula>LEN(TRIM(M3))=0</formula>
    </cfRule>
  </conditionalFormatting>
  <conditionalFormatting sqref="N3:N4">
    <cfRule type="expression" dxfId="2" priority="5" stopIfTrue="1">
      <formula>LEN(TRIM(N3))=0</formula>
    </cfRule>
  </conditionalFormatting>
  <conditionalFormatting sqref="C9:N9">
    <cfRule type="expression" dxfId="1" priority="3" stopIfTrue="1">
      <formula>LEN(TRIM(C9))=0</formula>
    </cfRule>
  </conditionalFormatting>
  <conditionalFormatting sqref="K6">
    <cfRule type="expression" dxfId="0" priority="1" stopIfTrue="1">
      <formula>LEN(TRIM(K6))=0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Removals_Race</vt:lpstr>
      <vt:lpstr>Sheet3</vt:lpstr>
      <vt:lpstr>Sheet5</vt:lpstr>
      <vt:lpstr>Sheet6</vt:lpstr>
      <vt:lpstr>Removals_Race!Print_Area</vt:lpstr>
    </vt:vector>
  </TitlesOfParts>
  <Company>NJ Department of Education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Konuganti, Padmaja</dc:creator>
  <cp:lastModifiedBy>Thomas, Elizabeth</cp:lastModifiedBy>
  <dcterms:created xsi:type="dcterms:W3CDTF">2022-05-11T16:49:11Z</dcterms:created>
  <dcterms:modified xsi:type="dcterms:W3CDTF">2022-07-15T14:12:50Z</dcterms:modified>
</cp:coreProperties>
</file>