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konugan\DOE-Projects\618_Reporting\618_reporting_2223\2223 DISCIPLINE_8\Discipline_Webupload_2122\"/>
    </mc:Choice>
  </mc:AlternateContent>
  <xr:revisionPtr revIDLastSave="0" documentId="13_ncr:1_{5533764C-3EA3-4923-AB73-FC19455A26AA}" xr6:coauthVersionLast="46" xr6:coauthVersionMax="46" xr10:uidLastSave="{00000000-0000-0000-0000-000000000000}"/>
  <bookViews>
    <workbookView xWindow="-120" yWindow="-120" windowWidth="20730" windowHeight="11160" xr2:uid="{6341006A-B93B-4BBF-B4F7-19628FC48AF7}"/>
  </bookViews>
  <sheets>
    <sheet name="Special Ed Displine Data 21-22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7" l="1"/>
  <c r="Y6" i="7"/>
  <c r="W6" i="7"/>
  <c r="U6" i="7"/>
  <c r="S6" i="7"/>
  <c r="Q6" i="7"/>
  <c r="O6" i="7"/>
  <c r="M6" i="7"/>
  <c r="G6" i="7"/>
  <c r="E6" i="7"/>
</calcChain>
</file>

<file path=xl/sharedStrings.xml><?xml version="1.0" encoding="utf-8"?>
<sst xmlns="http://schemas.openxmlformats.org/spreadsheetml/2006/main" count="46" uniqueCount="37">
  <si>
    <t xml:space="preserve">Unilateral Removals to an Interim 
 Alternative Educational Setting by 
 School Personnel 
 </t>
  </si>
  <si>
    <t>Removals to an Alternative Educational 
Setting Based on a Hearing 
 Officer Determination Regarding Likely Injury</t>
  </si>
  <si>
    <t>Numberof Children with Out of School 
 Suspensions/ 
 Expulsions Totaling</t>
  </si>
  <si>
    <t>Gender</t>
  </si>
  <si>
    <t>Number of Children (FS005)</t>
  </si>
  <si>
    <t>Drugs</t>
  </si>
  <si>
    <t>Weapons</t>
  </si>
  <si>
    <t>Serious Bodily Injury</t>
  </si>
  <si>
    <t>Number of Children</t>
  </si>
  <si>
    <t>Total</t>
  </si>
  <si>
    <t>*</t>
  </si>
  <si>
    <t>Number of Children (FS005) %</t>
  </si>
  <si>
    <t>Drugs %</t>
  </si>
  <si>
    <t>Wepons %</t>
  </si>
  <si>
    <t>Serious Bodily Injury %</t>
  </si>
  <si>
    <t>Number of Children %</t>
  </si>
  <si>
    <t>Number of Children
with Out-of-School
Suspension/Expulsions
Totaling 10 Days or Less</t>
  </si>
  <si>
    <t>Number of Children
with Out-of-School
Suspension/Expulsions
Totaling 10 Days or Less %</t>
  </si>
  <si>
    <t xml:space="preserve">Number of Children
with Out-of-School
Suspension/Expulsions
Totaling more than 10 Days </t>
  </si>
  <si>
    <t>Number of Children
with Out-of-School
Suspension/Expulsions
Totaling more than 10 Days %</t>
  </si>
  <si>
    <t>Number of Children
with in School
Suspension/Expulsions
Totaling 10 Days or Less</t>
  </si>
  <si>
    <t>Number of Children
with in School
Suspension/Expulsions
Totaling 10 Days or Less %</t>
  </si>
  <si>
    <t>Number of Children
with in School
Suspension/Expulsions
Totaling more than 10 Days</t>
  </si>
  <si>
    <t>Number of Children
with in School
Suspension/Expulsions
Totaling more than 10 Days %</t>
  </si>
  <si>
    <t xml:space="preserve"> Total Disciplianry Removal</t>
  </si>
  <si>
    <t xml:space="preserve"> Total Disciplianry Removal %</t>
  </si>
  <si>
    <t>Number of Children with Disciplinary Removals Totaling 1 Day</t>
  </si>
  <si>
    <t>Number of Children with Disciplinary Removals Totaling 1 Day %</t>
  </si>
  <si>
    <t>Number of Children with Disciplinary Removals Totaling 2-10 Days</t>
  </si>
  <si>
    <t>Number of Children with Disciplinary Removals Totaling 2-10 Days%</t>
  </si>
  <si>
    <t>Number of Children with Disciplinary Removals Totaling More Than 10 Days</t>
  </si>
  <si>
    <t>Number of Children with Disciplinary Removals Totaling More Than 10 Days %</t>
  </si>
  <si>
    <t>Numberof Children with in School 
 Suspensions/ 
 Expulsions Totaling</t>
  </si>
  <si>
    <t xml:space="preserve"> children with  Disabilities Subject To Disciplianry Removal </t>
  </si>
  <si>
    <t>Disciplinary Removals of Children with Disabilities (IDEA) Ages 3 to 21 School Year 2021-2022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</si>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</sst>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7" borderId="1" xfId="0" applyFill="1" applyBorder="1"/>
    <xf numFmtId="0" fontId="7" fillId="0" borderId="0" xfId="0" applyFont="1"/>
    <xf numFmtId="0" fontId="1" fillId="0" borderId="0" xfId="0" applyFont="1"/>
    <xf numFmtId="0" fontId="4" fillId="0" borderId="7" xfId="0" applyFont="1" applyBorder="1" applyAlignment="1"/>
    <xf numFmtId="0" fontId="4" fillId="6" borderId="7" xfId="0" applyFont="1" applyFill="1" applyBorder="1" applyAlignment="1">
      <alignment wrapText="1"/>
    </xf>
    <xf numFmtId="1" fontId="2" fillId="13" borderId="7" xfId="0" applyNumberFormat="1" applyFont="1" applyFill="1" applyBorder="1" applyAlignment="1" applyProtection="1">
      <alignment horizontal="center"/>
      <protection locked="0"/>
    </xf>
    <xf numFmtId="2" fontId="9" fillId="13" borderId="7" xfId="0" applyNumberFormat="1" applyFont="1" applyFill="1" applyBorder="1" applyAlignment="1" applyProtection="1">
      <alignment horizontal="center"/>
      <protection locked="0"/>
    </xf>
    <xf numFmtId="1" fontId="2" fillId="13" borderId="7" xfId="0" applyNumberFormat="1" applyFont="1" applyFill="1" applyBorder="1" applyAlignment="1" applyProtection="1">
      <alignment horizontal="center" wrapText="1"/>
      <protection locked="0"/>
    </xf>
    <xf numFmtId="2" fontId="10" fillId="13" borderId="7" xfId="0" applyNumberFormat="1" applyFont="1" applyFill="1" applyBorder="1" applyAlignment="1" applyProtection="1">
      <alignment horizontal="center"/>
      <protection locked="0"/>
    </xf>
    <xf numFmtId="1" fontId="10" fillId="13" borderId="7" xfId="0" applyNumberFormat="1" applyFont="1" applyFill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9" fillId="0" borderId="7" xfId="0" applyNumberFormat="1" applyFont="1" applyFill="1" applyBorder="1" applyAlignment="1" applyProtection="1">
      <alignment horizontal="center"/>
      <protection locked="0"/>
    </xf>
    <xf numFmtId="2" fontId="10" fillId="0" borderId="7" xfId="0" applyNumberFormat="1" applyFont="1" applyFill="1" applyBorder="1" applyAlignment="1" applyProtection="1">
      <alignment horizontal="center"/>
      <protection locked="0"/>
    </xf>
    <xf numFmtId="1" fontId="10" fillId="0" borderId="7" xfId="0" applyNumberFormat="1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wrapText="1"/>
    </xf>
    <xf numFmtId="1" fontId="10" fillId="13" borderId="9" xfId="0" applyNumberFormat="1" applyFont="1" applyFill="1" applyBorder="1" applyAlignment="1" applyProtection="1">
      <alignment horizontal="center"/>
      <protection locked="0"/>
    </xf>
    <xf numFmtId="1" fontId="10" fillId="0" borderId="9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3" borderId="11" xfId="0" applyFont="1" applyFill="1" applyBorder="1" applyAlignment="1"/>
    <xf numFmtId="0" fontId="4" fillId="3" borderId="12" xfId="0" applyFont="1" applyFill="1" applyBorder="1" applyAlignment="1">
      <alignment wrapText="1"/>
    </xf>
    <xf numFmtId="1" fontId="2" fillId="13" borderId="13" xfId="0" applyNumberFormat="1" applyFont="1" applyFill="1" applyBorder="1" applyAlignment="1" applyProtection="1">
      <alignment horizontal="center"/>
      <protection locked="0"/>
    </xf>
    <xf numFmtId="1" fontId="10" fillId="13" borderId="14" xfId="0" applyNumberFormat="1" applyFont="1" applyFill="1" applyBorder="1" applyAlignment="1" applyProtection="1">
      <alignment horizontal="center"/>
      <protection locked="0"/>
    </xf>
    <xf numFmtId="1" fontId="2" fillId="0" borderId="13" xfId="0" applyNumberFormat="1" applyFont="1" applyFill="1" applyBorder="1" applyAlignment="1" applyProtection="1">
      <alignment horizontal="center"/>
      <protection locked="0"/>
    </xf>
    <xf numFmtId="1" fontId="10" fillId="0" borderId="14" xfId="0" applyNumberFormat="1" applyFont="1" applyFill="1" applyBorder="1" applyAlignment="1" applyProtection="1">
      <alignment horizontal="center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9" fillId="0" borderId="16" xfId="0" applyNumberFormat="1" applyFont="1" applyFill="1" applyBorder="1" applyAlignment="1" applyProtection="1">
      <alignment horizontal="center"/>
      <protection locked="0"/>
    </xf>
    <xf numFmtId="1" fontId="10" fillId="0" borderId="16" xfId="0" applyNumberFormat="1" applyFont="1" applyFill="1" applyBorder="1" applyAlignment="1" applyProtection="1">
      <alignment horizontal="center"/>
      <protection locked="0"/>
    </xf>
    <xf numFmtId="2" fontId="10" fillId="0" borderId="16" xfId="0" applyNumberFormat="1" applyFont="1" applyFill="1" applyBorder="1" applyAlignment="1" applyProtection="1">
      <alignment horizontal="center"/>
      <protection locked="0"/>
    </xf>
    <xf numFmtId="1" fontId="10" fillId="0" borderId="17" xfId="0" applyNumberFormat="1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>
      <alignment wrapText="1"/>
    </xf>
    <xf numFmtId="1" fontId="10" fillId="13" borderId="8" xfId="0" applyNumberFormat="1" applyFont="1" applyFill="1" applyBorder="1" applyAlignment="1" applyProtection="1">
      <alignment horizontal="center"/>
      <protection locked="0"/>
    </xf>
    <xf numFmtId="1" fontId="10" fillId="0" borderId="8" xfId="0" applyNumberFormat="1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Alignment="1">
      <alignment wrapText="1"/>
    </xf>
    <xf numFmtId="0" fontId="4" fillId="5" borderId="11" xfId="0" applyFont="1" applyFill="1" applyBorder="1" applyAlignment="1">
      <alignment wrapText="1"/>
    </xf>
    <xf numFmtId="0" fontId="4" fillId="5" borderId="12" xfId="0" applyFont="1" applyFill="1" applyBorder="1" applyAlignment="1">
      <alignment wrapText="1"/>
    </xf>
    <xf numFmtId="2" fontId="10" fillId="13" borderId="14" xfId="0" applyNumberFormat="1" applyFont="1" applyFill="1" applyBorder="1" applyAlignment="1" applyProtection="1">
      <alignment horizontal="center"/>
      <protection locked="0"/>
    </xf>
    <xf numFmtId="2" fontId="10" fillId="0" borderId="14" xfId="0" applyNumberFormat="1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0" fillId="0" borderId="17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8" xfId="0" applyFont="1" applyBorder="1" applyAlignment="1">
      <alignment wrapText="1"/>
    </xf>
    <xf numFmtId="2" fontId="10" fillId="13" borderId="8" xfId="0" applyNumberFormat="1" applyFont="1" applyFill="1" applyBorder="1" applyAlignment="1" applyProtection="1">
      <alignment horizontal="center"/>
      <protection locked="0"/>
    </xf>
    <xf numFmtId="2" fontId="10" fillId="0" borderId="8" xfId="0" applyNumberFormat="1" applyFont="1" applyFill="1" applyBorder="1" applyAlignment="1" applyProtection="1">
      <alignment horizontal="center"/>
      <protection locked="0"/>
    </xf>
    <xf numFmtId="2" fontId="10" fillId="0" borderId="19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/>
    <xf numFmtId="0" fontId="0" fillId="0" borderId="9" xfId="0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6" borderId="13" xfId="0" applyFont="1" applyFill="1" applyBorder="1" applyAlignment="1">
      <alignment wrapText="1"/>
    </xf>
    <xf numFmtId="0" fontId="4" fillId="6" borderId="14" xfId="0" applyFont="1" applyFill="1" applyBorder="1" applyAlignment="1">
      <alignment wrapText="1"/>
    </xf>
    <xf numFmtId="0" fontId="0" fillId="13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4" fillId="7" borderId="8" xfId="0" applyFont="1" applyFill="1" applyBorder="1" applyAlignment="1"/>
    <xf numFmtId="0" fontId="8" fillId="12" borderId="3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4">
    <dxf>
      <font>
        <b val="0"/>
      </font>
      <alignment horizontal="center" vertical="bottom" textRotation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6"/>
        </patternFill>
      </fill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6"/>
        </patternFill>
      </fill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6"/>
        </patternFill>
      </fill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6"/>
        </patternFill>
      </fill>
      <alignment horizontal="center" vertical="bottom" textRotation="0" indent="0" justifyLastLine="0" shrinkToFit="0" readingOrder="0"/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6"/>
        </patternFill>
      </fill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6"/>
        </patternFill>
      </fill>
      <alignment horizontal="center" vertical="bottom" textRotation="0" indent="0" justifyLastLine="0" shrinkToFit="0" readingOrder="0"/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6"/>
        </patternFill>
      </fill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6"/>
        </patternFill>
      </fill>
      <alignment horizontal="center" vertical="bottom" textRotation="0" indent="0" justifyLastLine="0" shrinkToFit="0" readingOrder="0"/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</font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</font>
      <alignment horizontal="center" vertical="bottom" textRotation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</font>
      <alignment horizontal="center" vertical="bottom" textRotation="0" indent="0" justifyLastLine="0" shrinkToFit="0" readingOrder="0"/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bottom" textRotation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>
        <top style="thin">
          <color rgb="FF92D050"/>
        </top>
      </border>
    </dxf>
    <dxf>
      <border diagonalUp="0" diagonalDown="0">
        <left style="medium">
          <color rgb="FF92D050"/>
        </left>
        <right style="medium">
          <color rgb="FF92D050"/>
        </right>
        <top style="medium">
          <color rgb="FF92D050"/>
        </top>
        <bottom style="medium">
          <color rgb="FF92D050"/>
        </bottom>
      </border>
    </dxf>
    <dxf>
      <font>
        <b val="0"/>
      </font>
      <alignment horizontal="center" vertical="bottom" textRotation="0" indent="0" justifyLastLine="0" shrinkToFit="0" readingOrder="0"/>
    </dxf>
    <dxf>
      <border>
        <bottom style="thin">
          <color rgb="FF92D05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2E531B-1770-420C-982C-5D2A9267A8D1}" name="Table3" displayName="Table3" ref="A3:AA6" totalsRowShown="0" headerRowDxfId="31" dataDxfId="29" headerRowBorderDxfId="30" tableBorderDxfId="28" totalsRowBorderDxfId="27">
  <tableColumns count="27">
    <tableColumn id="1" xr3:uid="{946AE403-2210-41F6-8927-D434D876ED7B}" name="Gender" dataDxfId="26"/>
    <tableColumn id="2" xr3:uid="{C5AE1719-BC6D-4876-9399-13E1BCCE8EF3}" name="Number of Children (FS005)" dataDxfId="25"/>
    <tableColumn id="3" xr3:uid="{6E435150-1E85-46A0-AB12-069389FC066D}" name="Number of Children (FS005) %" dataDxfId="24"/>
    <tableColumn id="4" xr3:uid="{3FA45EBB-B0DE-4BFB-A54D-A27669F1221F}" name="Drugs" dataDxfId="23"/>
    <tableColumn id="5" xr3:uid="{BD368A11-7E4C-49BF-B6BB-ADDC367EEEE0}" name="Drugs %" dataDxfId="22">
      <calculatedColumnFormula xml:space="preserve"> D4*100/30</calculatedColumnFormula>
    </tableColumn>
    <tableColumn id="6" xr3:uid="{A357150A-7D88-4526-ADA6-A54C63477905}" name="Weapons" dataDxfId="21"/>
    <tableColumn id="7" xr3:uid="{9C92DD02-24C0-4FD6-9CA3-BB60D4776599}" name="Wepons %" dataDxfId="20">
      <calculatedColumnFormula>ROUND(F4*100/6,2)</calculatedColumnFormula>
    </tableColumn>
    <tableColumn id="8" xr3:uid="{7173DCB6-B856-45C0-B1A7-C49F06611860}" name="Serious Bodily Injury" dataDxfId="19"/>
    <tableColumn id="9" xr3:uid="{528FC7DA-550A-423F-911A-60E9C8B37CDF}" name="Serious Bodily Injury %" dataDxfId="18"/>
    <tableColumn id="10" xr3:uid="{40642ECF-19EA-413C-BDA6-DD4F3111A967}" name="Number of Children" dataDxfId="17"/>
    <tableColumn id="11" xr3:uid="{12FF1BD9-4923-4804-8EB8-F9E8840AE567}" name="Number of Children %" dataDxfId="16"/>
    <tableColumn id="12" xr3:uid="{CB0C50F0-2EC5-4A74-B9DE-18AC5DE54E62}" name="Number of Children_x000a_with Out-of-School_x000a_Suspension/Expulsions_x000a_Totaling 10 Days or Less" dataDxfId="15"/>
    <tableColumn id="13" xr3:uid="{12C27155-EAA5-4564-A6E5-0B6F4F9E2214}" name="Number of Children_x000a_with Out-of-School_x000a_Suspension/Expulsions_x000a_Totaling 10 Days or Less %" dataDxfId="14">
      <calculatedColumnFormula>ROUND(L4*100/9328,2)</calculatedColumnFormula>
    </tableColumn>
    <tableColumn id="14" xr3:uid="{B25D9B23-E0B8-4877-A146-970EF30D0E66}" name="Number of Children_x000a_with Out-of-School_x000a_Suspension/Expulsions_x000a_Totaling more than 10 Days " dataDxfId="13"/>
    <tableColumn id="15" xr3:uid="{71BB24E4-D67E-41F8-AE34-6054A568A78B}" name="Number of Children_x000a_with Out-of-School_x000a_Suspension/Expulsions_x000a_Totaling more than 10 Days %" dataDxfId="12">
      <calculatedColumnFormula>ROUND(N4*100/1108,2)</calculatedColumnFormula>
    </tableColumn>
    <tableColumn id="16" xr3:uid="{95C46CDE-C919-46F7-8397-74A8C5535018}" name="Number of Children_x000a_with in School_x000a_Suspension/Expulsions_x000a_Totaling 10 Days or Less" dataDxfId="11"/>
    <tableColumn id="17" xr3:uid="{877B33C5-2DB5-4364-B8D8-E4167B99D2F1}" name="Number of Children_x000a_with in School_x000a_Suspension/Expulsions_x000a_Totaling 10 Days or Less %" dataDxfId="10">
      <calculatedColumnFormula>ROUND(P4*100/6280,2)</calculatedColumnFormula>
    </tableColumn>
    <tableColumn id="18" xr3:uid="{22411C55-CBD1-4085-8325-44B617ECC32F}" name="Number of Children_x000a_with in School_x000a_Suspension/Expulsions_x000a_Totaling more than 10 Days" dataDxfId="9"/>
    <tableColumn id="19" xr3:uid="{715FFCB4-32C6-4469-918E-8794FDA6C911}" name="Number of Children_x000a_with in School_x000a_Suspension/Expulsions_x000a_Totaling more than 10 Days %" dataDxfId="8">
      <calculatedColumnFormula>ROUND(R4*100/145,2)</calculatedColumnFormula>
    </tableColumn>
    <tableColumn id="20" xr3:uid="{C39120B8-E663-4D42-93C4-CE15BCD6CC2B}" name=" Total Disciplianry Removal" dataDxfId="7"/>
    <tableColumn id="21" xr3:uid="{323ED29E-CD15-46B6-B537-FA29DF241A76}" name=" Total Disciplianry Removal %" dataDxfId="6">
      <calculatedColumnFormula>ROUND(T4*100/29543,2)</calculatedColumnFormula>
    </tableColumn>
    <tableColumn id="22" xr3:uid="{2919D198-0B09-42E9-A667-AA27CC3B9CF6}" name="Number of Children with Disciplinary Removals Totaling 1 Day" dataDxfId="5"/>
    <tableColumn id="23" xr3:uid="{49A8B57E-260A-44DF-BFC5-69B75C690F27}" name="Number of Children with Disciplinary Removals Totaling 1 Day %" dataDxfId="4">
      <calculatedColumnFormula>ROUND(V4*100/3521,2)</calculatedColumnFormula>
    </tableColumn>
    <tableColumn id="24" xr3:uid="{07D21493-053E-46C2-AAB2-90C001929CF0}" name="Number of Children with Disciplinary Removals Totaling 2-10 Days" dataDxfId="3"/>
    <tableColumn id="25" xr3:uid="{75FB312C-9540-4746-8A8F-0D59B4785623}" name="Number of Children with Disciplinary Removals Totaling 2-10 Days%" dataDxfId="2">
      <calculatedColumnFormula>ROUND(X4*100/8930,2)</calculatedColumnFormula>
    </tableColumn>
    <tableColumn id="26" xr3:uid="{F3B1A1BA-1FFE-49F9-BAB0-E58ADEFF48F6}" name="Number of Children with Disciplinary Removals Totaling More Than 10 Days" dataDxfId="1"/>
    <tableColumn id="27" xr3:uid="{C60D9804-AD88-40B5-8B19-8BC1B89D4749}" name="Number of Children with Disciplinary Removals Totaling More Than 10 Days %" dataDxfId="0">
      <calculatedColumnFormula>ROUND(Z4*100/1587,2)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F5D75-6642-4982-A387-72C38E45101D}">
  <dimension ref="A1:AB6"/>
  <sheetViews>
    <sheetView tabSelected="1" workbookViewId="0">
      <pane ySplit="3" topLeftCell="A4" activePane="bottomLeft" state="frozen"/>
      <selection pane="bottomLeft" activeCell="B3" sqref="B3"/>
    </sheetView>
  </sheetViews>
  <sheetFormatPr defaultColWidth="0" defaultRowHeight="15" zeroHeight="1" x14ac:dyDescent="0.25"/>
  <cols>
    <col min="1" max="1" width="9.28515625" customWidth="1"/>
    <col min="2" max="2" width="7" style="3" customWidth="1"/>
    <col min="3" max="3" width="9" style="3" customWidth="1"/>
    <col min="4" max="4" width="6.42578125" style="3" customWidth="1"/>
    <col min="5" max="5" width="9.28515625" style="3" customWidth="1"/>
    <col min="6" max="6" width="8.28515625" style="3" customWidth="1"/>
    <col min="7" max="7" width="9.140625" style="3" customWidth="1"/>
    <col min="8" max="8" width="6.85546875" style="3" customWidth="1"/>
    <col min="9" max="9" width="7.42578125" style="3" customWidth="1"/>
    <col min="10" max="10" width="6.5703125" style="3" customWidth="1"/>
    <col min="11" max="11" width="7.42578125" style="3" customWidth="1"/>
    <col min="12" max="19" width="9.140625" style="3" customWidth="1"/>
    <col min="20" max="20" width="10.5703125" style="3" customWidth="1"/>
    <col min="21" max="21" width="10.7109375" style="3" customWidth="1"/>
    <col min="22" max="22" width="15" style="3" customWidth="1"/>
    <col min="23" max="23" width="13.5703125" style="3" customWidth="1"/>
    <col min="24" max="24" width="10.42578125" style="3" customWidth="1"/>
    <col min="25" max="25" width="13.140625" style="3" customWidth="1"/>
    <col min="26" max="26" width="11.5703125" style="3" customWidth="1"/>
    <col min="27" max="27" width="13.85546875" style="3" customWidth="1"/>
    <col min="28" max="28" width="0" hidden="1" customWidth="1"/>
    <col min="29" max="16384" width="9.140625" hidden="1"/>
  </cols>
  <sheetData>
    <row r="1" spans="1:28" ht="15.75" thickBot="1" x14ac:dyDescent="0.3">
      <c r="A1" s="61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8" s="2" customFormat="1" ht="102" customHeight="1" thickBot="1" x14ac:dyDescent="0.3">
      <c r="A2" s="1"/>
      <c r="B2" s="64" t="s">
        <v>0</v>
      </c>
      <c r="C2" s="64"/>
      <c r="D2" s="64"/>
      <c r="E2" s="64"/>
      <c r="F2" s="64"/>
      <c r="G2" s="64"/>
      <c r="H2" s="64"/>
      <c r="I2" s="64"/>
      <c r="J2" s="65" t="s">
        <v>1</v>
      </c>
      <c r="K2" s="65"/>
      <c r="L2" s="66" t="s">
        <v>2</v>
      </c>
      <c r="M2" s="67"/>
      <c r="N2" s="67"/>
      <c r="O2" s="67"/>
      <c r="P2" s="68" t="s">
        <v>32</v>
      </c>
      <c r="Q2" s="69"/>
      <c r="R2" s="69"/>
      <c r="S2" s="69"/>
      <c r="T2" s="70" t="s">
        <v>33</v>
      </c>
      <c r="U2" s="71"/>
      <c r="V2" s="71"/>
      <c r="W2" s="71"/>
      <c r="X2" s="71"/>
      <c r="Y2" s="71"/>
      <c r="Z2" s="71"/>
      <c r="AA2" s="72"/>
    </row>
    <row r="3" spans="1:28" s="4" customFormat="1" ht="108.75" customHeight="1" x14ac:dyDescent="0.2">
      <c r="A3" s="60" t="s">
        <v>3</v>
      </c>
      <c r="B3" s="22" t="s">
        <v>4</v>
      </c>
      <c r="C3" s="23" t="s">
        <v>11</v>
      </c>
      <c r="D3" s="24" t="s">
        <v>5</v>
      </c>
      <c r="E3" s="24" t="s">
        <v>12</v>
      </c>
      <c r="F3" s="23" t="s">
        <v>6</v>
      </c>
      <c r="G3" s="23" t="s">
        <v>13</v>
      </c>
      <c r="H3" s="23" t="s">
        <v>7</v>
      </c>
      <c r="I3" s="25" t="s">
        <v>14</v>
      </c>
      <c r="J3" s="19" t="s">
        <v>8</v>
      </c>
      <c r="K3" s="35" t="s">
        <v>15</v>
      </c>
      <c r="L3" s="38" t="s">
        <v>16</v>
      </c>
      <c r="M3" s="39" t="s">
        <v>17</v>
      </c>
      <c r="N3" s="39" t="s">
        <v>18</v>
      </c>
      <c r="O3" s="40" t="s">
        <v>19</v>
      </c>
      <c r="P3" s="46" t="s">
        <v>20</v>
      </c>
      <c r="Q3" s="47" t="s">
        <v>21</v>
      </c>
      <c r="R3" s="47" t="s">
        <v>22</v>
      </c>
      <c r="S3" s="48" t="s">
        <v>23</v>
      </c>
      <c r="T3" s="55" t="s">
        <v>24</v>
      </c>
      <c r="U3" s="5" t="s">
        <v>25</v>
      </c>
      <c r="V3" s="5" t="s">
        <v>26</v>
      </c>
      <c r="W3" s="5" t="s">
        <v>27</v>
      </c>
      <c r="X3" s="5" t="s">
        <v>28</v>
      </c>
      <c r="Y3" s="5" t="s">
        <v>29</v>
      </c>
      <c r="Z3" s="5" t="s">
        <v>30</v>
      </c>
      <c r="AA3" s="56" t="s">
        <v>31</v>
      </c>
      <c r="AB3" s="52"/>
    </row>
    <row r="4" spans="1:28" s="11" customFormat="1" x14ac:dyDescent="0.25">
      <c r="A4" s="17" t="s">
        <v>35</v>
      </c>
      <c r="B4" s="26">
        <v>28</v>
      </c>
      <c r="C4" s="7">
        <v>87.5</v>
      </c>
      <c r="D4" s="8">
        <v>26</v>
      </c>
      <c r="E4" s="9">
        <v>86.67</v>
      </c>
      <c r="F4" s="6" t="s">
        <v>10</v>
      </c>
      <c r="G4" s="9" t="s">
        <v>10</v>
      </c>
      <c r="H4" s="10">
        <v>0</v>
      </c>
      <c r="I4" s="27">
        <v>0</v>
      </c>
      <c r="J4" s="20">
        <v>0</v>
      </c>
      <c r="K4" s="36">
        <v>0</v>
      </c>
      <c r="L4" s="26">
        <v>7025</v>
      </c>
      <c r="M4" s="9">
        <v>75.31</v>
      </c>
      <c r="N4" s="6">
        <v>862</v>
      </c>
      <c r="O4" s="41">
        <v>77.8</v>
      </c>
      <c r="P4" s="26">
        <v>4798</v>
      </c>
      <c r="Q4" s="9">
        <v>76.400000000000006</v>
      </c>
      <c r="R4" s="6" t="s">
        <v>10</v>
      </c>
      <c r="S4" s="49" t="s">
        <v>10</v>
      </c>
      <c r="T4" s="26">
        <v>22852</v>
      </c>
      <c r="U4" s="9">
        <v>77.349999999999994</v>
      </c>
      <c r="V4" s="6">
        <v>94</v>
      </c>
      <c r="W4" s="9">
        <v>2.67</v>
      </c>
      <c r="X4" s="6">
        <v>6708</v>
      </c>
      <c r="Y4" s="9">
        <v>75.12</v>
      </c>
      <c r="Z4" s="6">
        <v>1249</v>
      </c>
      <c r="AA4" s="57">
        <v>78.7</v>
      </c>
      <c r="AB4" s="53"/>
    </row>
    <row r="5" spans="1:28" s="16" customFormat="1" x14ac:dyDescent="0.25">
      <c r="A5" s="18" t="s">
        <v>36</v>
      </c>
      <c r="B5" s="28" t="s">
        <v>10</v>
      </c>
      <c r="C5" s="13" t="s">
        <v>10</v>
      </c>
      <c r="D5" s="12" t="s">
        <v>10</v>
      </c>
      <c r="E5" s="14" t="s">
        <v>10</v>
      </c>
      <c r="F5" s="12" t="s">
        <v>10</v>
      </c>
      <c r="G5" s="14" t="s">
        <v>10</v>
      </c>
      <c r="H5" s="15">
        <v>0</v>
      </c>
      <c r="I5" s="29">
        <v>0</v>
      </c>
      <c r="J5" s="21">
        <v>0</v>
      </c>
      <c r="K5" s="37">
        <v>0</v>
      </c>
      <c r="L5" s="28">
        <v>2303</v>
      </c>
      <c r="M5" s="14">
        <v>24.69</v>
      </c>
      <c r="N5" s="12">
        <v>246</v>
      </c>
      <c r="O5" s="42">
        <v>22.2</v>
      </c>
      <c r="P5" s="28">
        <v>1482</v>
      </c>
      <c r="Q5" s="14">
        <v>23.6</v>
      </c>
      <c r="R5" s="12">
        <v>140</v>
      </c>
      <c r="S5" s="50">
        <v>96.55</v>
      </c>
      <c r="T5" s="28">
        <v>6691</v>
      </c>
      <c r="U5" s="14">
        <v>22.65</v>
      </c>
      <c r="V5" s="12">
        <v>3427</v>
      </c>
      <c r="W5" s="14">
        <v>97.33</v>
      </c>
      <c r="X5" s="12">
        <v>2222</v>
      </c>
      <c r="Y5" s="14">
        <v>24.88</v>
      </c>
      <c r="Z5" s="12">
        <v>338</v>
      </c>
      <c r="AA5" s="58">
        <v>21.3</v>
      </c>
      <c r="AB5" s="54"/>
    </row>
    <row r="6" spans="1:28" s="11" customFormat="1" ht="15.75" thickBot="1" x14ac:dyDescent="0.3">
      <c r="A6" s="18" t="s">
        <v>9</v>
      </c>
      <c r="B6" s="30">
        <v>32</v>
      </c>
      <c r="C6" s="31">
        <v>100</v>
      </c>
      <c r="D6" s="32">
        <v>30</v>
      </c>
      <c r="E6" s="33">
        <f t="shared" ref="E6" si="0" xml:space="preserve"> D6*100/30</f>
        <v>100</v>
      </c>
      <c r="F6" s="32">
        <v>6</v>
      </c>
      <c r="G6" s="33">
        <f>ROUND(F6*100/6,2)</f>
        <v>100</v>
      </c>
      <c r="H6" s="32">
        <v>0</v>
      </c>
      <c r="I6" s="34">
        <v>0</v>
      </c>
      <c r="J6" s="21">
        <v>0</v>
      </c>
      <c r="K6" s="37">
        <v>0</v>
      </c>
      <c r="L6" s="43">
        <v>9328</v>
      </c>
      <c r="M6" s="33">
        <f>ROUND(L6*100/9328,2)</f>
        <v>100</v>
      </c>
      <c r="N6" s="44">
        <v>1108</v>
      </c>
      <c r="O6" s="45">
        <f t="shared" ref="O6" si="1">ROUND(N6*100/1108,2)</f>
        <v>100</v>
      </c>
      <c r="P6" s="43">
        <v>6280</v>
      </c>
      <c r="Q6" s="33">
        <f t="shared" ref="Q6" si="2">ROUND(P6*100/6280,2)</f>
        <v>100</v>
      </c>
      <c r="R6" s="44">
        <v>145</v>
      </c>
      <c r="S6" s="51">
        <f t="shared" ref="S6" si="3">ROUND(R6*100/145,2)</f>
        <v>100</v>
      </c>
      <c r="T6" s="43">
        <v>29543</v>
      </c>
      <c r="U6" s="33">
        <f t="shared" ref="U6" si="4">ROUND(T6*100/29543,2)</f>
        <v>100</v>
      </c>
      <c r="V6" s="44">
        <v>3521</v>
      </c>
      <c r="W6" s="33">
        <f t="shared" ref="W6" si="5">ROUND(V6*100/3521,2)</f>
        <v>100</v>
      </c>
      <c r="X6" s="44">
        <v>8930</v>
      </c>
      <c r="Y6" s="33">
        <f t="shared" ref="Y6" si="6">ROUND(X6*100/8930,2)</f>
        <v>100</v>
      </c>
      <c r="Z6" s="44">
        <v>1587</v>
      </c>
      <c r="AA6" s="59">
        <f t="shared" ref="AA6" si="7">ROUND(Z6*100/1587,2)</f>
        <v>100</v>
      </c>
      <c r="AB6" s="53"/>
    </row>
  </sheetData>
  <mergeCells count="6">
    <mergeCell ref="A1:AA1"/>
    <mergeCell ref="B2:I2"/>
    <mergeCell ref="J2:K2"/>
    <mergeCell ref="L2:O2"/>
    <mergeCell ref="P2:S2"/>
    <mergeCell ref="T2:AA2"/>
  </mergeCells>
  <conditionalFormatting sqref="G4:K5 B6 F6:K6 E4:E6 D6 C4:C6 S4:S6 Q4:Q6 O4:O6 M4:M6">
    <cfRule type="expression" dxfId="43" priority="13" stopIfTrue="1">
      <formula>LEN(TRIM(B4))=0</formula>
    </cfRule>
  </conditionalFormatting>
  <conditionalFormatting sqref="B4:B5">
    <cfRule type="expression" dxfId="42" priority="12" stopIfTrue="1">
      <formula>LEN(TRIM(B4))=0</formula>
    </cfRule>
  </conditionalFormatting>
  <conditionalFormatting sqref="D4:D5">
    <cfRule type="expression" dxfId="41" priority="11" stopIfTrue="1">
      <formula>LEN(TRIM(D4))=0</formula>
    </cfRule>
  </conditionalFormatting>
  <conditionalFormatting sqref="F4:F5">
    <cfRule type="expression" dxfId="40" priority="10" stopIfTrue="1">
      <formula>LEN(TRIM(F4))=0</formula>
    </cfRule>
  </conditionalFormatting>
  <conditionalFormatting sqref="R4:R6">
    <cfRule type="expression" dxfId="39" priority="9" stopIfTrue="1">
      <formula>LEN(TRIM(R4))=0</formula>
    </cfRule>
  </conditionalFormatting>
  <conditionalFormatting sqref="N4:N6">
    <cfRule type="expression" dxfId="38" priority="7" stopIfTrue="1">
      <formula>LEN(TRIM(N4))=0</formula>
    </cfRule>
  </conditionalFormatting>
  <conditionalFormatting sqref="V4:V6">
    <cfRule type="expression" dxfId="37" priority="8" stopIfTrue="1">
      <formula>LEN(TRIM(V4))=0</formula>
    </cfRule>
  </conditionalFormatting>
  <conditionalFormatting sqref="P4:P6">
    <cfRule type="expression" dxfId="36" priority="6" stopIfTrue="1">
      <formula>LEN(TRIM(P4))=0</formula>
    </cfRule>
  </conditionalFormatting>
  <conditionalFormatting sqref="T4:T6">
    <cfRule type="expression" dxfId="35" priority="5" stopIfTrue="1">
      <formula>LEN(TRIM(T4))=0</formula>
    </cfRule>
  </conditionalFormatting>
  <conditionalFormatting sqref="L4:L6">
    <cfRule type="expression" dxfId="34" priority="2" stopIfTrue="1">
      <formula>LEN(TRIM(L4))=0</formula>
    </cfRule>
  </conditionalFormatting>
  <conditionalFormatting sqref="X4:X6">
    <cfRule type="expression" dxfId="33" priority="4" stopIfTrue="1">
      <formula>LEN(TRIM(X4))=0</formula>
    </cfRule>
  </conditionalFormatting>
  <conditionalFormatting sqref="Z4:Z6">
    <cfRule type="expression" dxfId="32" priority="3" stopIfTrue="1">
      <formula>LEN(TRIM(Z4))=0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Ed Displine Data 21-22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Konuganti, Padmaja</dc:creator>
  <cp:lastModifiedBy>Konuganti, Padmaja</cp:lastModifiedBy>
  <dcterms:created xsi:type="dcterms:W3CDTF">2022-05-11T21:01:55Z</dcterms:created>
  <dcterms:modified xsi:type="dcterms:W3CDTF">2023-07-16T02:17:51Z</dcterms:modified>
</cp:coreProperties>
</file>