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C:\Users\shaward\Downloads\"/>
    </mc:Choice>
  </mc:AlternateContent>
  <xr:revisionPtr revIDLastSave="167" documentId="11_95D140A8C8380BE0BC5FF0B1E6F17E1604AD00DF" xr6:coauthVersionLast="47" xr6:coauthVersionMax="47" xr10:uidLastSave="{92C974A1-E225-4FC3-8674-ED4A32164226}"/>
  <bookViews>
    <workbookView xWindow="0" yWindow="0" windowWidth="25125" windowHeight="11700" firstSheet="1" activeTab="1" xr2:uid="{00000000-000D-0000-FFFF-FFFF00000000}"/>
  </bookViews>
  <sheets>
    <sheet name="RSS RFP Budget Template (2)" sheetId="17" r:id="rId1"/>
    <sheet name="RSS RFP Budget Template" sheetId="1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17" l="1"/>
  <c r="H37" i="17"/>
  <c r="D36" i="17"/>
  <c r="D35" i="17"/>
  <c r="D34" i="17"/>
  <c r="D33" i="17"/>
  <c r="D32" i="17"/>
  <c r="D31" i="17"/>
  <c r="D30" i="17"/>
  <c r="D29" i="17"/>
  <c r="D37" i="17" s="1"/>
  <c r="D25" i="17"/>
  <c r="D24" i="17"/>
  <c r="H23" i="17"/>
  <c r="D23" i="17"/>
  <c r="D22" i="17"/>
  <c r="D26" i="17" s="1"/>
  <c r="D16" i="17"/>
  <c r="D15" i="17"/>
  <c r="D14" i="17"/>
  <c r="D13" i="17"/>
  <c r="D12" i="17"/>
  <c r="D11" i="17"/>
  <c r="D10" i="17"/>
  <c r="D9" i="17"/>
  <c r="D8" i="17"/>
  <c r="D7" i="17"/>
  <c r="D17" i="17" s="1"/>
  <c r="D24" i="16"/>
  <c r="D40" i="16"/>
  <c r="H37" i="16" s="1"/>
  <c r="D36" i="16"/>
  <c r="D35" i="16"/>
  <c r="D34" i="16"/>
  <c r="D33" i="16"/>
  <c r="D32" i="16"/>
  <c r="D31" i="16"/>
  <c r="D30" i="16"/>
  <c r="D29" i="16"/>
  <c r="D37" i="16" s="1"/>
  <c r="D25" i="16"/>
  <c r="D23" i="16"/>
  <c r="D22" i="16"/>
  <c r="D26" i="16" s="1"/>
  <c r="D16" i="16"/>
  <c r="D15" i="16"/>
  <c r="D14" i="16"/>
  <c r="D13" i="16"/>
  <c r="D12" i="16"/>
  <c r="D11" i="16"/>
  <c r="D10" i="16"/>
  <c r="D9" i="16"/>
  <c r="H23" i="16"/>
  <c r="D8" i="16"/>
  <c r="D7" i="16"/>
  <c r="D17" i="16" s="1"/>
  <c r="D18" i="17" l="1"/>
  <c r="D19" i="17" s="1"/>
  <c r="D39" i="17" s="1"/>
  <c r="D18" i="16"/>
  <c r="D19" i="16" s="1"/>
  <c r="D39" i="16" s="1"/>
  <c r="D41" i="17" l="1"/>
  <c r="H29" i="17"/>
  <c r="H22" i="17"/>
  <c r="H29" i="16"/>
  <c r="H35" i="16" s="1"/>
  <c r="H22" i="16"/>
  <c r="H26" i="16" s="1"/>
  <c r="H34" i="16" s="1"/>
  <c r="D41" i="16"/>
  <c r="H30" i="16"/>
  <c r="H24" i="16"/>
  <c r="H26" i="17" l="1"/>
  <c r="H34" i="17" s="1"/>
  <c r="H24" i="17"/>
  <c r="H25" i="17" s="1"/>
  <c r="H35" i="17"/>
  <c r="H30" i="17"/>
  <c r="H36" i="16"/>
  <c r="H38" i="16"/>
  <c r="H25" i="16"/>
  <c r="H38" i="17" l="1"/>
  <c r="H36" i="17"/>
</calcChain>
</file>

<file path=xl/sharedStrings.xml><?xml version="1.0" encoding="utf-8"?>
<sst xmlns="http://schemas.openxmlformats.org/spreadsheetml/2006/main" count="111" uniqueCount="48">
  <si>
    <t xml:space="preserve">Refugee Support Services Case Management RFP - Proposed Annual Budget </t>
  </si>
  <si>
    <t xml:space="preserve">IMPORTANT BUDGET CONSIDERATIONS:
• Bidders should ensure that they are budgeting to serve a maximum number of unduplicated clients at any given time.  The budget is based on the maximum client capacity an agency can have enrolled per month at any given time, not unique individual clients over the course of a the year. Clients may come in and out of the program -- some months may have higher or lower enrolled and active clients.  The budget template does not reflect the total number of cumulative unduplicated clients a bidder may end up serving during the year, which may vary.
• Active Client reimbursement payments can be made for a client that is both enrolled and actively served within a month.  Unresponsive/unserved or unenrolled clients will not qualify for a reimbursement payment to the bidder that month.    
• These are maximum projected costs -- 30% will be paid as baseline administrative funding, and the remainder based on per client served each month after review of proper documentation. 
• The Career Advancement Funding Allowance is calculated at $3000 x 5% of total proposed client service capacity.  These funds can be spent upon approval based on availability of funds and client need, actuals spent do not need to equal $3000 per person and can be allocated based on bidder discretion, with ONA approval. This is not accounted for in the average cost per client. 
• This template reflects an annual budget -- it will be prorated to cover the initial grant period ending September 30, 2028.
• Payments will be rendered for individuals over the age of 16.  Services for children under 16 are included in their guardian’s case and should not be accounted for in cost budgeting.  
• Refer to the RFP for allowable costs. 
• Personnel types may include programmatic staff, such as Case Managers, Senior Case Managers, Supervisors, Intake Specialists, Outreach Workers; and administrative such as Program Director, Finance / Grants Manager, Administrative Assistants, HR Support, etc.
• Non-personnel administration costs may include rent, office supplies, software, utilities, training, or any other non-personnel administrative costs associated with this program and these services.  </t>
  </si>
  <si>
    <t>Name of Bidder</t>
  </si>
  <si>
    <t xml:space="preserve">Max Client Service Capacity per Month </t>
  </si>
  <si>
    <t xml:space="preserve">Personnel - Program Costs </t>
  </si>
  <si>
    <t xml:space="preserve">Annual Salary </t>
  </si>
  <si>
    <t>% FTE</t>
  </si>
  <si>
    <t xml:space="preserve">12-Month Amount </t>
  </si>
  <si>
    <t xml:space="preserve">Sample </t>
  </si>
  <si>
    <t>Total Salary</t>
  </si>
  <si>
    <t>Fringe (enter accurate % to reflect your agency's cost)</t>
  </si>
  <si>
    <t>TOTAL PERSONNEL</t>
  </si>
  <si>
    <t xml:space="preserve">Direct Client Supports </t>
  </si>
  <si>
    <t>Average per client</t>
  </si>
  <si>
    <t>Estimated Units</t>
  </si>
  <si>
    <t>Explanatory Budget Notes</t>
  </si>
  <si>
    <t>CLIENT REIMBURSEMENT RATE - PER ACTIVE CLIENT PER MONTH</t>
  </si>
  <si>
    <t>Interpretation</t>
  </si>
  <si>
    <t xml:space="preserve">cite contracted interpreation rate; x rate, for x mins for x people/occurrences </t>
  </si>
  <si>
    <r>
      <rPr>
        <sz val="11"/>
        <color rgb="FF000000"/>
        <rFont val="Calibri"/>
      </rPr>
      <t xml:space="preserve">Total Annual Costs if Maximum Served
</t>
    </r>
    <r>
      <rPr>
        <i/>
        <sz val="9"/>
        <color rgb="FF000000"/>
        <rFont val="Calibri"/>
      </rPr>
      <t>(Does not include Career Advancement Funding Bucket)</t>
    </r>
  </si>
  <si>
    <t>Transportation</t>
  </si>
  <si>
    <t>x rate, for x people</t>
  </si>
  <si>
    <t xml:space="preserve">Client Capacity per Month </t>
  </si>
  <si>
    <t xml:space="preserve">Client Materials </t>
  </si>
  <si>
    <r>
      <rPr>
        <sz val="11"/>
        <color rgb="FF000000"/>
        <rFont val="Calibri"/>
      </rPr>
      <t xml:space="preserve">Monthly cost per Client 
</t>
    </r>
    <r>
      <rPr>
        <i/>
        <sz val="11"/>
        <color rgb="FF000000"/>
        <rFont val="Calibri"/>
      </rPr>
      <t>**Must equal between $125-$170 to be a qualified bid**</t>
    </r>
  </si>
  <si>
    <t>(other)</t>
  </si>
  <si>
    <t>Active Client Reimbursement Rate = 70% of monthly cost per client</t>
  </si>
  <si>
    <t>TOTAL DIRECT CLIENT SUPPORTS</t>
  </si>
  <si>
    <t xml:space="preserve">Maximum 70% of client costs </t>
  </si>
  <si>
    <t>Non-Personnel Administrative</t>
  </si>
  <si>
    <t xml:space="preserve">Monthly Amount </t>
  </si>
  <si>
    <t xml:space="preserve">Annual Budget </t>
  </si>
  <si>
    <t xml:space="preserve">ADMINISTRATIVE BASELINE </t>
  </si>
  <si>
    <t>Office Rent / Shared Overhead</t>
  </si>
  <si>
    <t xml:space="preserve">30% of Annual Costs </t>
  </si>
  <si>
    <t>Office Supplies</t>
  </si>
  <si>
    <t>Admin Cost Per Month to be Reimbursed</t>
  </si>
  <si>
    <t>(Other)</t>
  </si>
  <si>
    <t xml:space="preserve">BUDGET AT A GLANCE </t>
  </si>
  <si>
    <t xml:space="preserve">Baseline 30% of Annual Costs </t>
  </si>
  <si>
    <t xml:space="preserve">Total Annual Operational Costs </t>
  </si>
  <si>
    <t>TOTAL Non-Personnel Administrative</t>
  </si>
  <si>
    <t>Career Advancement Funding Allowance</t>
  </si>
  <si>
    <t xml:space="preserve">TOTAL ANNUAL BUDGET </t>
  </si>
  <si>
    <t xml:space="preserve">TOTAL ANNUAL OPERATIONS COST  </t>
  </si>
  <si>
    <t xml:space="preserve">Operations Cost Total does not include the calculated Career Advancement Funding Allowance </t>
  </si>
  <si>
    <t xml:space="preserve">CAREER ADVANCEMENT FUNDING ALLOWANCE
</t>
  </si>
  <si>
    <t xml:space="preserve">Refugee Essential Case Management &amp; Initial Employment Services RFP
Proposed Annual Budget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</si>
</sst>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_([$$-409]* #,##0.00_);_([$$-409]* \(#,##0.00\);_([$$-409]* &quot;-&quot;??_);_(@_)"/>
    <numFmt numFmtId="165" formatCode="&quot;$&quot;#,##0.00"/>
  </numFmts>
  <fonts count="21">
    <font>
      <sz val="11"/>
      <color theme="1"/>
      <name val="Calibri"/>
      <family val="2"/>
      <scheme val="minor"/>
    </font>
    <font>
      <b/>
      <sz val="11"/>
      <color theme="1"/>
      <name val="Calibri"/>
      <family val="2"/>
      <scheme val="minor"/>
    </font>
    <font>
      <i/>
      <sz val="11"/>
      <color theme="1"/>
      <name val="Calibri"/>
      <family val="2"/>
      <scheme val="minor"/>
    </font>
    <font>
      <i/>
      <sz val="10"/>
      <color theme="1"/>
      <name val="Calibri"/>
      <family val="2"/>
      <scheme val="minor"/>
    </font>
    <font>
      <sz val="11"/>
      <color theme="1"/>
      <name val="Calibri"/>
      <family val="2"/>
      <scheme val="minor"/>
    </font>
    <font>
      <strike/>
      <sz val="11"/>
      <color theme="1"/>
      <name val="Calibri"/>
      <family val="2"/>
      <scheme val="minor"/>
    </font>
    <font>
      <sz val="11"/>
      <color rgb="FF000000"/>
      <name val="Aptos Narrow"/>
      <family val="2"/>
    </font>
    <font>
      <sz val="11"/>
      <color rgb="FF000000"/>
      <name val="Aptos Narrow"/>
    </font>
    <font>
      <i/>
      <sz val="11"/>
      <color rgb="FF000000"/>
      <name val="Calibri"/>
      <scheme val="minor"/>
    </font>
    <font>
      <sz val="11"/>
      <color rgb="FF000000"/>
      <name val="Calibri"/>
      <family val="2"/>
    </font>
    <font>
      <b/>
      <sz val="11"/>
      <color rgb="FF000000"/>
      <name val="Calibri"/>
      <family val="2"/>
    </font>
    <font>
      <sz val="9"/>
      <color theme="1"/>
      <name val="Calibri"/>
      <family val="2"/>
      <scheme val="minor"/>
    </font>
    <font>
      <sz val="9"/>
      <color rgb="FF000000"/>
      <name val="Aptos Narrow"/>
      <family val="2"/>
    </font>
    <font>
      <b/>
      <sz val="11"/>
      <color rgb="FF000000"/>
      <name val="Aptos Narrow"/>
      <family val="2"/>
    </font>
    <font>
      <sz val="9.5"/>
      <color theme="1"/>
      <name val="Calibri"/>
      <family val="2"/>
      <scheme val="minor"/>
    </font>
    <font>
      <sz val="10"/>
      <color theme="1"/>
      <name val="Calibri"/>
      <family val="2"/>
      <scheme val="minor"/>
    </font>
    <font>
      <sz val="11"/>
      <color rgb="FF000000"/>
      <name val="Calibri"/>
      <family val="2"/>
      <scheme val="minor"/>
    </font>
    <font>
      <sz val="11"/>
      <color rgb="FF000000"/>
      <name val="Calibri"/>
    </font>
    <font>
      <i/>
      <sz val="11"/>
      <color rgb="FF000000"/>
      <name val="Calibri"/>
    </font>
    <font>
      <i/>
      <sz val="9"/>
      <color rgb="FF000000"/>
      <name val="Calibri"/>
    </font>
    <font>
      <i/>
      <sz val="8"/>
      <color rgb="FF000000"/>
      <name val="Aptos Narrow"/>
      <charset val="1"/>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top/>
      <bottom style="thin">
        <color rgb="FF000000"/>
      </bottom>
      <diagonal/>
    </border>
  </borders>
  <cellStyleXfs count="2">
    <xf numFmtId="0" fontId="0" fillId="0" borderId="0"/>
    <xf numFmtId="44" fontId="4" fillId="0" borderId="0" applyFont="0" applyFill="0" applyBorder="0" applyAlignment="0" applyProtection="0"/>
  </cellStyleXfs>
  <cellXfs count="92">
    <xf numFmtId="0" fontId="0" fillId="0" borderId="0" xfId="0"/>
    <xf numFmtId="0" fontId="5" fillId="0" borderId="0" xfId="0" applyFont="1"/>
    <xf numFmtId="0" fontId="6" fillId="0" borderId="0" xfId="0" applyFont="1"/>
    <xf numFmtId="8" fontId="0" fillId="0" borderId="0" xfId="0" applyNumberFormat="1"/>
    <xf numFmtId="8" fontId="6" fillId="0" borderId="0" xfId="0" applyNumberFormat="1" applyFont="1"/>
    <xf numFmtId="0" fontId="1" fillId="6" borderId="1" xfId="0" applyFont="1" applyFill="1" applyBorder="1"/>
    <xf numFmtId="0" fontId="0" fillId="6" borderId="1" xfId="0" applyFill="1" applyBorder="1"/>
    <xf numFmtId="8" fontId="6" fillId="6" borderId="0" xfId="0" applyNumberFormat="1" applyFont="1" applyFill="1"/>
    <xf numFmtId="0" fontId="0" fillId="6" borderId="0" xfId="0" applyFill="1"/>
    <xf numFmtId="8" fontId="0" fillId="6" borderId="0" xfId="0" applyNumberFormat="1" applyFill="1"/>
    <xf numFmtId="0" fontId="10" fillId="6" borderId="0" xfId="0" applyFont="1" applyFill="1" applyBorder="1" applyAlignment="1"/>
    <xf numFmtId="0" fontId="1" fillId="2" borderId="2" xfId="0" applyFont="1" applyFill="1" applyBorder="1" applyAlignment="1">
      <alignment horizontal="right"/>
    </xf>
    <xf numFmtId="0" fontId="1" fillId="5" borderId="2" xfId="0" applyFont="1" applyFill="1" applyBorder="1"/>
    <xf numFmtId="0" fontId="0" fillId="5" borderId="2" xfId="0" applyFill="1" applyBorder="1"/>
    <xf numFmtId="8" fontId="1" fillId="5" borderId="2" xfId="1" applyNumberFormat="1" applyFont="1" applyFill="1" applyBorder="1"/>
    <xf numFmtId="0" fontId="1" fillId="6" borderId="3" xfId="0" applyFont="1" applyFill="1" applyBorder="1"/>
    <xf numFmtId="0" fontId="0" fillId="6" borderId="3" xfId="0" applyFill="1" applyBorder="1"/>
    <xf numFmtId="44" fontId="0" fillId="6" borderId="3" xfId="1" applyFont="1" applyFill="1" applyBorder="1"/>
    <xf numFmtId="0" fontId="0" fillId="2" borderId="0" xfId="0" applyFill="1"/>
    <xf numFmtId="0" fontId="1" fillId="2" borderId="0" xfId="0" applyFont="1" applyFill="1" applyAlignment="1">
      <alignment horizontal="center" wrapText="1"/>
    </xf>
    <xf numFmtId="0" fontId="1" fillId="2" borderId="0" xfId="0" applyFont="1" applyFill="1" applyAlignment="1">
      <alignment vertical="top"/>
    </xf>
    <xf numFmtId="0" fontId="1" fillId="2" borderId="0" xfId="0" applyFont="1" applyFill="1" applyAlignment="1">
      <alignment horizontal="center" vertical="top"/>
    </xf>
    <xf numFmtId="0" fontId="1" fillId="2" borderId="1" xfId="0" applyFont="1" applyFill="1" applyBorder="1"/>
    <xf numFmtId="0" fontId="0" fillId="2" borderId="1" xfId="0" applyFill="1" applyBorder="1"/>
    <xf numFmtId="44" fontId="0" fillId="2" borderId="2" xfId="1" applyFont="1" applyFill="1" applyBorder="1"/>
    <xf numFmtId="0" fontId="0" fillId="2" borderId="1" xfId="0" applyFill="1" applyBorder="1" applyAlignment="1">
      <alignment horizontal="left"/>
    </xf>
    <xf numFmtId="44" fontId="0" fillId="2" borderId="1" xfId="1" applyFont="1" applyFill="1" applyBorder="1"/>
    <xf numFmtId="0" fontId="2" fillId="2" borderId="1" xfId="0" applyFont="1" applyFill="1" applyBorder="1" applyAlignment="1">
      <alignment horizontal="left"/>
    </xf>
    <xf numFmtId="44" fontId="1" fillId="2" borderId="1" xfId="1" applyFont="1" applyFill="1" applyBorder="1"/>
    <xf numFmtId="9" fontId="0" fillId="2" borderId="1" xfId="0" applyNumberFormat="1" applyFill="1" applyBorder="1" applyAlignment="1">
      <alignment horizontal="left"/>
    </xf>
    <xf numFmtId="0" fontId="0" fillId="2" borderId="2" xfId="0" applyFont="1" applyFill="1" applyBorder="1"/>
    <xf numFmtId="44" fontId="1" fillId="2" borderId="2" xfId="1" applyFont="1" applyFill="1" applyBorder="1"/>
    <xf numFmtId="0" fontId="5" fillId="2" borderId="0" xfId="0" applyFont="1" applyFill="1"/>
    <xf numFmtId="0" fontId="0" fillId="2" borderId="2" xfId="0" applyFill="1" applyBorder="1"/>
    <xf numFmtId="0" fontId="6" fillId="2" borderId="0" xfId="0" applyFont="1" applyFill="1"/>
    <xf numFmtId="8" fontId="6" fillId="2" borderId="0" xfId="0" applyNumberFormat="1" applyFont="1" applyFill="1"/>
    <xf numFmtId="8" fontId="0" fillId="2" borderId="0" xfId="0" applyNumberFormat="1" applyFill="1"/>
    <xf numFmtId="0" fontId="9" fillId="2" borderId="2" xfId="0" applyFont="1" applyFill="1" applyBorder="1" applyAlignment="1"/>
    <xf numFmtId="8" fontId="0" fillId="2" borderId="2" xfId="0" applyNumberFormat="1" applyFill="1" applyBorder="1"/>
    <xf numFmtId="0" fontId="0" fillId="2" borderId="2" xfId="0" applyFill="1" applyBorder="1" applyAlignment="1">
      <alignment horizontal="right"/>
    </xf>
    <xf numFmtId="8" fontId="6" fillId="5" borderId="2" xfId="0" applyNumberFormat="1" applyFont="1" applyFill="1" applyBorder="1"/>
    <xf numFmtId="44" fontId="0" fillId="5" borderId="2" xfId="0" applyNumberFormat="1" applyFill="1" applyBorder="1"/>
    <xf numFmtId="44" fontId="0" fillId="7" borderId="2" xfId="1" applyFont="1" applyFill="1" applyBorder="1"/>
    <xf numFmtId="0" fontId="0" fillId="7" borderId="2" xfId="1" applyNumberFormat="1" applyFont="1" applyFill="1" applyBorder="1"/>
    <xf numFmtId="0" fontId="9" fillId="7" borderId="2" xfId="0" applyFont="1" applyFill="1" applyBorder="1" applyAlignment="1"/>
    <xf numFmtId="165" fontId="0" fillId="7" borderId="2" xfId="0" applyNumberFormat="1" applyFill="1" applyBorder="1"/>
    <xf numFmtId="164" fontId="0" fillId="7" borderId="2" xfId="0" applyNumberFormat="1" applyFill="1" applyBorder="1"/>
    <xf numFmtId="0" fontId="9" fillId="8" borderId="2" xfId="0" applyFont="1" applyFill="1" applyBorder="1" applyAlignment="1"/>
    <xf numFmtId="44" fontId="0" fillId="8" borderId="2" xfId="0" applyNumberFormat="1" applyFill="1" applyBorder="1"/>
    <xf numFmtId="0" fontId="0" fillId="2" borderId="0" xfId="0" applyFill="1" applyAlignment="1"/>
    <xf numFmtId="0" fontId="0" fillId="0" borderId="0" xfId="0" applyAlignment="1"/>
    <xf numFmtId="44" fontId="14" fillId="2" borderId="1" xfId="1" applyFont="1" applyFill="1" applyBorder="1"/>
    <xf numFmtId="0" fontId="15" fillId="2" borderId="1" xfId="0" applyFont="1" applyFill="1" applyBorder="1" applyAlignment="1">
      <alignment horizontal="left"/>
    </xf>
    <xf numFmtId="0" fontId="13" fillId="9" borderId="0" xfId="0" applyFont="1" applyFill="1" applyAlignment="1">
      <alignment horizontal="left" vertical="center"/>
    </xf>
    <xf numFmtId="8" fontId="13" fillId="9" borderId="0" xfId="0" applyNumberFormat="1" applyFont="1" applyFill="1" applyAlignment="1">
      <alignment horizontal="left" vertical="center"/>
    </xf>
    <xf numFmtId="0" fontId="1" fillId="9" borderId="0" xfId="0" applyFont="1" applyFill="1" applyAlignment="1">
      <alignment horizontal="left" vertical="center"/>
    </xf>
    <xf numFmtId="44" fontId="1" fillId="9" borderId="0" xfId="0" applyNumberFormat="1" applyFont="1" applyFill="1" applyAlignment="1">
      <alignment horizontal="left" vertical="center"/>
    </xf>
    <xf numFmtId="8" fontId="6" fillId="4" borderId="0" xfId="0" applyNumberFormat="1" applyFont="1" applyFill="1"/>
    <xf numFmtId="0" fontId="0" fillId="4" borderId="0" xfId="0" applyFill="1"/>
    <xf numFmtId="8" fontId="0" fillId="4" borderId="0" xfId="0" applyNumberFormat="1" applyFill="1"/>
    <xf numFmtId="0" fontId="3" fillId="4" borderId="0" xfId="0" applyFont="1" applyFill="1" applyAlignment="1">
      <alignment wrapText="1"/>
    </xf>
    <xf numFmtId="44" fontId="0" fillId="8" borderId="2" xfId="0" applyNumberFormat="1" applyFont="1" applyFill="1" applyBorder="1"/>
    <xf numFmtId="0" fontId="17" fillId="7" borderId="2" xfId="0" applyFont="1" applyFill="1" applyBorder="1" applyAlignment="1">
      <alignment wrapText="1"/>
    </xf>
    <xf numFmtId="0" fontId="1" fillId="2" borderId="0" xfId="0" applyFont="1" applyFill="1" applyAlignment="1">
      <alignment horizontal="center"/>
    </xf>
    <xf numFmtId="0" fontId="0" fillId="6" borderId="1" xfId="0" applyFill="1" applyBorder="1" applyAlignment="1"/>
    <xf numFmtId="0" fontId="11" fillId="6" borderId="3" xfId="0" applyFont="1" applyFill="1" applyBorder="1" applyAlignment="1"/>
    <xf numFmtId="0" fontId="12" fillId="5" borderId="2" xfId="0" applyFont="1" applyFill="1" applyBorder="1" applyAlignment="1"/>
    <xf numFmtId="0" fontId="12" fillId="2" borderId="0" xfId="0" applyFont="1" applyFill="1" applyAlignment="1"/>
    <xf numFmtId="0" fontId="12" fillId="6" borderId="0" xfId="0" applyFont="1" applyFill="1" applyAlignment="1"/>
    <xf numFmtId="0" fontId="0" fillId="5" borderId="2" xfId="0" applyFill="1" applyBorder="1" applyAlignment="1"/>
    <xf numFmtId="0" fontId="6" fillId="0" borderId="0" xfId="0" applyFont="1" applyAlignment="1"/>
    <xf numFmtId="0" fontId="11" fillId="2" borderId="2" xfId="0" applyFont="1" applyFill="1" applyBorder="1" applyAlignment="1">
      <alignment wrapText="1"/>
    </xf>
    <xf numFmtId="0" fontId="7" fillId="4" borderId="0" xfId="0" applyFont="1" applyFill="1" applyAlignment="1">
      <alignment vertical="center" wrapText="1"/>
    </xf>
    <xf numFmtId="0" fontId="1" fillId="8" borderId="5" xfId="0" applyFont="1" applyFill="1" applyBorder="1" applyAlignment="1">
      <alignment horizontal="center"/>
    </xf>
    <xf numFmtId="0" fontId="1" fillId="2" borderId="4" xfId="0" applyFont="1" applyFill="1" applyBorder="1" applyAlignment="1">
      <alignment horizontal="right" vertical="center"/>
    </xf>
    <xf numFmtId="0" fontId="6" fillId="5" borderId="0" xfId="0" applyFont="1" applyFill="1"/>
    <xf numFmtId="8" fontId="6" fillId="5" borderId="0" xfId="0" applyNumberFormat="1" applyFont="1" applyFill="1"/>
    <xf numFmtId="0" fontId="16" fillId="5" borderId="0" xfId="0" applyFont="1" applyFill="1"/>
    <xf numFmtId="44" fontId="16" fillId="5" borderId="0" xfId="0" applyNumberFormat="1" applyFont="1" applyFill="1"/>
    <xf numFmtId="0" fontId="0" fillId="5" borderId="2" xfId="0" applyFill="1" applyBorder="1" applyAlignment="1">
      <alignment vertical="top"/>
    </xf>
    <xf numFmtId="164" fontId="0" fillId="5" borderId="2" xfId="0" applyNumberFormat="1" applyFont="1" applyFill="1" applyBorder="1"/>
    <xf numFmtId="0" fontId="0" fillId="4" borderId="2" xfId="0" applyFill="1" applyBorder="1" applyAlignment="1"/>
    <xf numFmtId="164" fontId="0" fillId="4" borderId="2" xfId="0" applyNumberFormat="1" applyFill="1" applyBorder="1"/>
    <xf numFmtId="0" fontId="13" fillId="9" borderId="2" xfId="0" applyFont="1" applyFill="1" applyBorder="1" applyAlignment="1">
      <alignment horizontal="left" vertical="center"/>
    </xf>
    <xf numFmtId="164" fontId="13" fillId="9" borderId="2" xfId="0" applyNumberFormat="1" applyFont="1" applyFill="1" applyBorder="1" applyAlignment="1">
      <alignment horizontal="left" vertical="center"/>
    </xf>
    <xf numFmtId="0" fontId="20" fillId="5" borderId="0" xfId="0" applyFont="1" applyFill="1" applyAlignment="1">
      <alignment wrapText="1"/>
    </xf>
    <xf numFmtId="0" fontId="3" fillId="0" borderId="0" xfId="0" applyFont="1" applyAlignment="1">
      <alignment horizontal="left" vertical="top" wrapText="1"/>
    </xf>
    <xf numFmtId="0" fontId="1" fillId="2" borderId="0" xfId="0" applyFont="1" applyFill="1" applyAlignment="1">
      <alignment horizontal="center" vertical="center" wrapText="1"/>
    </xf>
    <xf numFmtId="0" fontId="8" fillId="3" borderId="0" xfId="0" applyFont="1" applyFill="1" applyAlignment="1">
      <alignment horizontal="left" vertical="center" wrapText="1"/>
    </xf>
    <xf numFmtId="0" fontId="1" fillId="2" borderId="2" xfId="0" applyFont="1" applyFill="1" applyBorder="1" applyAlignment="1">
      <alignment horizontal="left" vertical="center"/>
    </xf>
    <xf numFmtId="0" fontId="1" fillId="7" borderId="0" xfId="0" applyFont="1" applyFill="1" applyAlignment="1">
      <alignment horizontal="center"/>
    </xf>
    <xf numFmtId="0" fontId="0" fillId="0" borderId="2" xfId="0"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748FF-25E6-4F31-9BD7-D851C3294E13}">
  <dimension ref="A1:R43"/>
  <sheetViews>
    <sheetView workbookViewId="0"/>
  </sheetViews>
  <sheetFormatPr defaultRowHeight="15"/>
  <cols>
    <col min="1" max="1" width="55.85546875" customWidth="1"/>
    <col min="2" max="2" width="17.140625" bestFit="1" customWidth="1"/>
    <col min="3" max="3" width="13.140625" customWidth="1"/>
    <col min="4" max="4" width="15.85546875" customWidth="1"/>
    <col min="5" max="5" width="39" style="50" customWidth="1"/>
    <col min="6" max="6" width="6.140625" customWidth="1"/>
    <col min="7" max="7" width="74" style="50" customWidth="1"/>
    <col min="8" max="8" width="75.42578125" customWidth="1"/>
  </cols>
  <sheetData>
    <row r="1" spans="1:18" ht="95.25" customHeight="1">
      <c r="A1" s="87" t="s">
        <v>0</v>
      </c>
      <c r="B1" s="87"/>
      <c r="C1" s="87"/>
      <c r="D1" s="87"/>
      <c r="E1" s="87"/>
      <c r="F1" s="18"/>
      <c r="G1" s="88" t="s">
        <v>1</v>
      </c>
      <c r="H1" s="88"/>
      <c r="I1" s="18"/>
      <c r="J1" s="18"/>
      <c r="K1" s="18"/>
      <c r="L1" s="18"/>
      <c r="M1" s="18"/>
      <c r="N1" s="18"/>
      <c r="O1" s="18"/>
      <c r="P1" s="18"/>
      <c r="Q1" s="18"/>
      <c r="R1" s="18"/>
    </row>
    <row r="2" spans="1:18" ht="17.25" hidden="1" customHeight="1">
      <c r="A2" s="19"/>
      <c r="B2" s="19"/>
      <c r="C2" s="19"/>
      <c r="D2" s="19"/>
      <c r="E2" s="63"/>
      <c r="F2" s="18"/>
      <c r="G2" s="88"/>
      <c r="H2" s="88"/>
      <c r="I2" s="18"/>
      <c r="J2" s="18"/>
      <c r="K2" s="18"/>
      <c r="L2" s="18"/>
      <c r="M2" s="18"/>
      <c r="N2" s="18"/>
      <c r="O2" s="18"/>
      <c r="P2" s="18"/>
      <c r="Q2" s="18"/>
      <c r="R2" s="18"/>
    </row>
    <row r="3" spans="1:18" ht="87" customHeight="1">
      <c r="A3" s="74" t="s">
        <v>2</v>
      </c>
      <c r="B3" s="89"/>
      <c r="C3" s="89"/>
      <c r="D3" s="89"/>
      <c r="E3" s="89"/>
      <c r="F3" s="18"/>
      <c r="G3" s="88"/>
      <c r="H3" s="88"/>
      <c r="I3" s="18"/>
      <c r="J3" s="18"/>
      <c r="K3" s="18"/>
      <c r="L3" s="18"/>
      <c r="M3" s="18"/>
      <c r="N3" s="18"/>
      <c r="O3" s="18"/>
      <c r="P3" s="18"/>
      <c r="Q3" s="18"/>
      <c r="R3" s="18"/>
    </row>
    <row r="4" spans="1:18" ht="86.25" customHeight="1">
      <c r="A4" s="74" t="s">
        <v>3</v>
      </c>
      <c r="B4" s="89">
        <v>500</v>
      </c>
      <c r="C4" s="89"/>
      <c r="D4" s="89"/>
      <c r="E4" s="89"/>
      <c r="F4" s="18"/>
      <c r="G4" s="88"/>
      <c r="H4" s="88"/>
      <c r="I4" s="18"/>
      <c r="J4" s="18"/>
      <c r="K4" s="18"/>
      <c r="L4" s="18"/>
      <c r="M4" s="18"/>
      <c r="N4" s="18"/>
      <c r="O4" s="18"/>
      <c r="P4" s="18"/>
      <c r="Q4" s="18"/>
      <c r="R4" s="18"/>
    </row>
    <row r="5" spans="1:18" ht="18.75" customHeight="1">
      <c r="A5" s="20"/>
      <c r="B5" s="20"/>
      <c r="C5" s="20"/>
      <c r="D5" s="20"/>
      <c r="E5" s="21"/>
      <c r="F5" s="18"/>
      <c r="G5" s="88"/>
      <c r="H5" s="88"/>
      <c r="I5" s="18"/>
      <c r="J5" s="18"/>
      <c r="K5" s="18"/>
      <c r="L5" s="18"/>
      <c r="M5" s="18"/>
      <c r="N5" s="18"/>
      <c r="O5" s="18"/>
      <c r="P5" s="18"/>
      <c r="Q5" s="18"/>
      <c r="R5" s="18"/>
    </row>
    <row r="6" spans="1:18">
      <c r="A6" s="5" t="s">
        <v>4</v>
      </c>
      <c r="B6" s="6" t="s">
        <v>5</v>
      </c>
      <c r="C6" s="6" t="s">
        <v>6</v>
      </c>
      <c r="D6" s="17" t="s">
        <v>7</v>
      </c>
      <c r="E6" s="64">
        <v>3000</v>
      </c>
      <c r="F6" s="18"/>
      <c r="G6" s="88"/>
      <c r="H6" s="88"/>
      <c r="I6" s="18"/>
      <c r="J6" s="18"/>
      <c r="K6" s="18"/>
      <c r="L6" s="18"/>
      <c r="M6" s="18"/>
      <c r="N6" s="18"/>
      <c r="O6" s="18"/>
      <c r="P6" s="18"/>
      <c r="Q6" s="18"/>
      <c r="R6" s="18"/>
    </row>
    <row r="7" spans="1:18">
      <c r="A7" s="25" t="s">
        <v>8</v>
      </c>
      <c r="B7" s="25">
        <v>50000</v>
      </c>
      <c r="C7" s="25">
        <v>0.5</v>
      </c>
      <c r="D7" s="26">
        <f>B7*C7</f>
        <v>25000</v>
      </c>
      <c r="E7" s="71"/>
      <c r="F7" s="18"/>
      <c r="G7" s="88"/>
      <c r="H7" s="88"/>
      <c r="I7" s="18"/>
      <c r="J7" s="18"/>
      <c r="K7" s="18"/>
      <c r="L7" s="18"/>
      <c r="M7" s="18"/>
      <c r="N7" s="18"/>
      <c r="O7" s="18"/>
      <c r="P7" s="18"/>
      <c r="Q7" s="18"/>
      <c r="R7" s="18"/>
    </row>
    <row r="8" spans="1:18">
      <c r="A8" s="25"/>
      <c r="B8" s="25">
        <v>500000</v>
      </c>
      <c r="C8" s="25">
        <v>0.85</v>
      </c>
      <c r="D8" s="26">
        <f t="shared" ref="D8:D16" si="0">B8*C8</f>
        <v>425000</v>
      </c>
      <c r="E8" s="71"/>
      <c r="F8" s="18"/>
      <c r="G8" s="88"/>
      <c r="H8" s="88"/>
      <c r="I8" s="18"/>
      <c r="J8" s="18"/>
      <c r="K8" s="18"/>
      <c r="L8" s="18"/>
      <c r="M8" s="18"/>
      <c r="N8" s="18"/>
      <c r="O8" s="18"/>
      <c r="P8" s="18"/>
      <c r="Q8" s="18"/>
      <c r="R8" s="18"/>
    </row>
    <row r="9" spans="1:18">
      <c r="A9" s="25"/>
      <c r="B9" s="25">
        <v>50000</v>
      </c>
      <c r="C9" s="25">
        <v>0.5</v>
      </c>
      <c r="D9" s="26">
        <f t="shared" si="0"/>
        <v>25000</v>
      </c>
      <c r="E9" s="71"/>
      <c r="F9" s="18"/>
      <c r="G9" s="88"/>
      <c r="H9" s="88"/>
      <c r="I9" s="18"/>
      <c r="J9" s="18"/>
      <c r="K9" s="18"/>
      <c r="L9" s="18"/>
      <c r="M9" s="18"/>
      <c r="N9" s="18"/>
      <c r="O9" s="18"/>
      <c r="P9" s="18"/>
      <c r="Q9" s="18"/>
      <c r="R9" s="18"/>
    </row>
    <row r="10" spans="1:18">
      <c r="A10" s="25"/>
      <c r="B10" s="25">
        <v>50000</v>
      </c>
      <c r="C10" s="52">
        <v>0.5</v>
      </c>
      <c r="D10" s="26">
        <f t="shared" si="0"/>
        <v>25000</v>
      </c>
      <c r="E10" s="71"/>
      <c r="F10" s="18"/>
      <c r="G10" s="88"/>
      <c r="H10" s="88"/>
      <c r="I10" s="18"/>
      <c r="J10" s="18"/>
      <c r="K10" s="18"/>
      <c r="L10" s="18"/>
      <c r="M10" s="18"/>
      <c r="N10" s="18"/>
      <c r="O10" s="18"/>
      <c r="P10" s="18"/>
      <c r="Q10" s="18"/>
      <c r="R10" s="18"/>
    </row>
    <row r="11" spans="1:18">
      <c r="A11" s="25"/>
      <c r="B11" s="25">
        <v>180000</v>
      </c>
      <c r="C11" s="25">
        <v>0.5</v>
      </c>
      <c r="D11" s="51">
        <f t="shared" si="0"/>
        <v>90000</v>
      </c>
      <c r="E11" s="71"/>
      <c r="F11" s="18"/>
      <c r="G11" s="88"/>
      <c r="H11" s="88"/>
      <c r="I11" s="18"/>
      <c r="J11" s="18"/>
      <c r="K11" s="18"/>
      <c r="L11" s="18"/>
      <c r="M11" s="18"/>
      <c r="N11" s="18"/>
      <c r="O11" s="18"/>
      <c r="P11" s="18"/>
      <c r="Q11" s="18"/>
      <c r="R11" s="18"/>
    </row>
    <row r="12" spans="1:18">
      <c r="A12" s="25"/>
      <c r="B12" s="25"/>
      <c r="C12" s="25"/>
      <c r="D12" s="26">
        <f t="shared" si="0"/>
        <v>0</v>
      </c>
      <c r="E12" s="71"/>
      <c r="F12" s="18"/>
      <c r="G12" s="88"/>
      <c r="H12" s="88"/>
      <c r="I12" s="18"/>
      <c r="J12" s="18"/>
      <c r="K12" s="18"/>
      <c r="L12" s="18"/>
      <c r="M12" s="18"/>
      <c r="N12" s="18"/>
      <c r="O12" s="18"/>
      <c r="P12" s="18"/>
      <c r="Q12" s="18"/>
      <c r="R12" s="18"/>
    </row>
    <row r="13" spans="1:18">
      <c r="A13" s="25"/>
      <c r="B13" s="25"/>
      <c r="C13" s="25"/>
      <c r="D13" s="26">
        <f t="shared" si="0"/>
        <v>0</v>
      </c>
      <c r="E13" s="71"/>
      <c r="F13" s="18"/>
      <c r="G13" s="88"/>
      <c r="H13" s="88"/>
      <c r="I13" s="18"/>
      <c r="J13" s="18"/>
      <c r="K13" s="18"/>
      <c r="L13" s="18"/>
      <c r="M13" s="18"/>
      <c r="N13" s="18"/>
      <c r="O13" s="18"/>
      <c r="P13" s="18"/>
      <c r="Q13" s="18"/>
      <c r="R13" s="18"/>
    </row>
    <row r="14" spans="1:18">
      <c r="A14" s="25"/>
      <c r="B14" s="25"/>
      <c r="C14" s="25"/>
      <c r="D14" s="26">
        <f t="shared" si="0"/>
        <v>0</v>
      </c>
      <c r="E14" s="71"/>
      <c r="F14" s="18"/>
      <c r="G14" s="88"/>
      <c r="H14" s="88"/>
      <c r="I14" s="18"/>
      <c r="J14" s="18"/>
      <c r="K14" s="18"/>
      <c r="L14" s="18"/>
      <c r="M14" s="18"/>
      <c r="N14" s="18"/>
      <c r="O14" s="18"/>
      <c r="P14" s="18"/>
      <c r="Q14" s="18"/>
      <c r="R14" s="18"/>
    </row>
    <row r="15" spans="1:18">
      <c r="A15" s="25"/>
      <c r="B15" s="25"/>
      <c r="C15" s="25"/>
      <c r="D15" s="26">
        <f t="shared" si="0"/>
        <v>0</v>
      </c>
      <c r="E15" s="71"/>
      <c r="F15" s="18"/>
      <c r="G15" s="88"/>
      <c r="H15" s="88"/>
      <c r="I15" s="18"/>
      <c r="J15" s="18"/>
      <c r="K15" s="18"/>
      <c r="L15" s="18"/>
      <c r="M15" s="18"/>
      <c r="N15" s="18"/>
      <c r="O15" s="18"/>
      <c r="P15" s="18"/>
      <c r="Q15" s="18"/>
      <c r="R15" s="18"/>
    </row>
    <row r="16" spans="1:18">
      <c r="A16" s="25"/>
      <c r="B16" s="25"/>
      <c r="C16" s="25"/>
      <c r="D16" s="26">
        <f t="shared" si="0"/>
        <v>0</v>
      </c>
      <c r="E16" s="71"/>
      <c r="F16" s="18"/>
      <c r="G16" s="88"/>
      <c r="H16" s="88"/>
      <c r="I16" s="18"/>
      <c r="J16" s="18"/>
      <c r="K16" s="18"/>
      <c r="L16" s="18"/>
      <c r="M16" s="18"/>
      <c r="N16" s="18"/>
      <c r="O16" s="18"/>
      <c r="P16" s="18"/>
      <c r="Q16" s="18"/>
      <c r="R16" s="18"/>
    </row>
    <row r="17" spans="1:18" ht="13.15" customHeight="1">
      <c r="A17" s="27" t="s">
        <v>9</v>
      </c>
      <c r="B17" s="25"/>
      <c r="C17" s="25"/>
      <c r="D17" s="28">
        <f>SUM(D7:D16)</f>
        <v>590000</v>
      </c>
      <c r="E17" s="71"/>
      <c r="F17" s="18"/>
      <c r="G17" s="88"/>
      <c r="H17" s="88"/>
      <c r="I17" s="18"/>
      <c r="J17" s="18"/>
      <c r="K17" s="18"/>
      <c r="L17" s="18"/>
      <c r="M17" s="18"/>
      <c r="N17" s="18"/>
      <c r="O17" s="18"/>
      <c r="P17" s="18"/>
      <c r="Q17" s="18"/>
      <c r="R17" s="18"/>
    </row>
    <row r="18" spans="1:18" ht="13.15" customHeight="1">
      <c r="A18" s="27" t="s">
        <v>10</v>
      </c>
      <c r="B18" s="25"/>
      <c r="C18" s="29">
        <v>0.1</v>
      </c>
      <c r="D18" s="28">
        <f>D17*C18</f>
        <v>59000</v>
      </c>
      <c r="E18" s="71"/>
      <c r="F18" s="18"/>
      <c r="G18" s="88"/>
      <c r="H18" s="88"/>
      <c r="I18" s="18"/>
      <c r="J18" s="18"/>
      <c r="K18" s="18"/>
      <c r="L18" s="18"/>
      <c r="M18" s="18"/>
      <c r="N18" s="18"/>
      <c r="O18" s="18"/>
      <c r="P18" s="18"/>
      <c r="Q18" s="18"/>
      <c r="R18" s="18"/>
    </row>
    <row r="19" spans="1:18">
      <c r="A19" s="22" t="s">
        <v>11</v>
      </c>
      <c r="B19" s="23"/>
      <c r="C19" s="23"/>
      <c r="D19" s="28">
        <f>D17+D18</f>
        <v>649000</v>
      </c>
      <c r="E19" s="71"/>
      <c r="F19" s="18"/>
      <c r="G19" s="88"/>
      <c r="H19" s="88"/>
      <c r="I19" s="18"/>
      <c r="J19" s="18"/>
      <c r="K19" s="18"/>
      <c r="L19" s="18"/>
      <c r="M19" s="18"/>
      <c r="N19" s="18"/>
      <c r="O19" s="18"/>
      <c r="P19" s="18"/>
      <c r="Q19" s="18"/>
      <c r="R19" s="18"/>
    </row>
    <row r="20" spans="1:18">
      <c r="A20" s="18"/>
      <c r="B20" s="23"/>
      <c r="C20" s="23"/>
      <c r="D20" s="28"/>
      <c r="E20" s="71"/>
      <c r="F20" s="18"/>
      <c r="I20" s="18"/>
      <c r="J20" s="18"/>
      <c r="K20" s="18"/>
      <c r="L20" s="18"/>
      <c r="M20" s="18"/>
      <c r="N20" s="18"/>
      <c r="O20" s="18"/>
      <c r="P20" s="18"/>
      <c r="Q20" s="18"/>
      <c r="R20" s="18"/>
    </row>
    <row r="21" spans="1:18">
      <c r="A21" s="15" t="s">
        <v>12</v>
      </c>
      <c r="B21" s="16" t="s">
        <v>13</v>
      </c>
      <c r="C21" s="16" t="s">
        <v>14</v>
      </c>
      <c r="D21" s="17" t="s">
        <v>7</v>
      </c>
      <c r="E21" s="65" t="s">
        <v>15</v>
      </c>
      <c r="F21" s="18"/>
      <c r="G21" s="90" t="s">
        <v>16</v>
      </c>
      <c r="H21" s="90"/>
      <c r="I21" s="18"/>
      <c r="J21" s="18"/>
      <c r="K21" s="18"/>
      <c r="L21" s="18"/>
      <c r="M21" s="18"/>
      <c r="N21" s="18"/>
      <c r="O21" s="18"/>
      <c r="P21" s="18"/>
      <c r="Q21" s="18"/>
      <c r="R21" s="18"/>
    </row>
    <row r="22" spans="1:18" s="1" customFormat="1" ht="27.75">
      <c r="A22" s="30" t="s">
        <v>17</v>
      </c>
      <c r="B22" s="24">
        <v>50</v>
      </c>
      <c r="C22" s="30">
        <v>100</v>
      </c>
      <c r="D22" s="31">
        <f>B22*C22</f>
        <v>5000</v>
      </c>
      <c r="E22" s="71" t="s">
        <v>18</v>
      </c>
      <c r="F22" s="32"/>
      <c r="G22" s="62" t="s">
        <v>19</v>
      </c>
      <c r="H22" s="42">
        <f>D39</f>
        <v>665300</v>
      </c>
      <c r="I22" s="32"/>
      <c r="J22" s="32"/>
      <c r="K22" s="32"/>
      <c r="L22" s="32"/>
      <c r="M22" s="32"/>
      <c r="N22" s="32"/>
      <c r="O22" s="32"/>
      <c r="P22" s="32"/>
      <c r="Q22" s="32"/>
      <c r="R22" s="32"/>
    </row>
    <row r="23" spans="1:18" s="1" customFormat="1">
      <c r="A23" s="30" t="s">
        <v>20</v>
      </c>
      <c r="B23" s="24">
        <v>50</v>
      </c>
      <c r="C23" s="30">
        <v>100</v>
      </c>
      <c r="D23" s="31">
        <f>B23*C23</f>
        <v>5000</v>
      </c>
      <c r="E23" s="71" t="s">
        <v>21</v>
      </c>
      <c r="F23" s="32"/>
      <c r="G23" s="44" t="s">
        <v>22</v>
      </c>
      <c r="H23" s="43">
        <f>B4</f>
        <v>500</v>
      </c>
      <c r="I23" s="32"/>
      <c r="J23" s="32"/>
      <c r="K23" s="32"/>
      <c r="L23" s="32"/>
      <c r="M23" s="32"/>
      <c r="N23" s="32"/>
      <c r="O23" s="32"/>
      <c r="P23" s="32"/>
      <c r="Q23" s="32"/>
      <c r="R23" s="32"/>
    </row>
    <row r="24" spans="1:18" s="1" customFormat="1" ht="30.75">
      <c r="A24" s="30" t="s">
        <v>23</v>
      </c>
      <c r="B24" s="24">
        <v>15</v>
      </c>
      <c r="C24" s="30">
        <v>100</v>
      </c>
      <c r="D24" s="31">
        <f>B24*C24</f>
        <v>1500</v>
      </c>
      <c r="E24" s="71"/>
      <c r="F24" s="32"/>
      <c r="G24" s="62" t="s">
        <v>24</v>
      </c>
      <c r="H24" s="45">
        <f>(H22/H23)/12</f>
        <v>110.88333333333333</v>
      </c>
      <c r="I24" s="32"/>
      <c r="J24" s="32"/>
      <c r="K24" s="32"/>
      <c r="L24" s="32"/>
      <c r="M24" s="32"/>
      <c r="N24" s="32"/>
      <c r="O24" s="32"/>
      <c r="P24" s="32"/>
      <c r="Q24" s="32"/>
      <c r="R24" s="32"/>
    </row>
    <row r="25" spans="1:18" s="1" customFormat="1">
      <c r="A25" s="30" t="s">
        <v>25</v>
      </c>
      <c r="B25" s="24"/>
      <c r="C25" s="30"/>
      <c r="D25" s="31">
        <f>B25*C25</f>
        <v>0</v>
      </c>
      <c r="E25" s="71"/>
      <c r="F25" s="32"/>
      <c r="G25" s="44" t="s">
        <v>26</v>
      </c>
      <c r="H25" s="46">
        <f>H24*0.7</f>
        <v>77.618333333333325</v>
      </c>
      <c r="I25" s="32"/>
      <c r="J25" s="32"/>
      <c r="K25" s="32"/>
      <c r="L25" s="32"/>
      <c r="M25" s="32"/>
      <c r="N25" s="32"/>
      <c r="O25" s="32"/>
      <c r="P25" s="32"/>
      <c r="Q25" s="32"/>
      <c r="R25" s="32"/>
    </row>
    <row r="26" spans="1:18">
      <c r="A26" s="12" t="s">
        <v>27</v>
      </c>
      <c r="B26" s="40"/>
      <c r="C26" s="13"/>
      <c r="D26" s="41">
        <f>D22+D23+D24+D25</f>
        <v>11500</v>
      </c>
      <c r="E26" s="66"/>
      <c r="F26" s="18"/>
      <c r="G26" s="44" t="s">
        <v>28</v>
      </c>
      <c r="H26" s="46">
        <f>H22*0.7</f>
        <v>465709.99999999994</v>
      </c>
      <c r="I26" s="18"/>
      <c r="J26" s="18"/>
      <c r="K26" s="18"/>
      <c r="L26" s="18"/>
      <c r="M26" s="18"/>
      <c r="N26" s="18"/>
      <c r="O26" s="18"/>
      <c r="P26" s="18"/>
      <c r="Q26" s="18"/>
      <c r="R26" s="18"/>
    </row>
    <row r="27" spans="1:18">
      <c r="A27" s="34"/>
      <c r="B27" s="35"/>
      <c r="C27" s="18"/>
      <c r="D27" s="36"/>
      <c r="E27" s="67"/>
      <c r="F27" s="18"/>
      <c r="I27" s="18"/>
      <c r="J27" s="18"/>
      <c r="K27" s="18"/>
      <c r="L27" s="18"/>
      <c r="M27" s="18"/>
      <c r="N27" s="18"/>
      <c r="O27" s="18"/>
      <c r="P27" s="18"/>
      <c r="Q27" s="18"/>
      <c r="R27" s="18"/>
    </row>
    <row r="28" spans="1:18">
      <c r="A28" s="10" t="s">
        <v>29</v>
      </c>
      <c r="B28" s="7" t="s">
        <v>30</v>
      </c>
      <c r="C28" s="8"/>
      <c r="D28" s="9" t="s">
        <v>31</v>
      </c>
      <c r="E28" s="68" t="s">
        <v>15</v>
      </c>
      <c r="F28" s="18"/>
      <c r="G28" s="73" t="s">
        <v>32</v>
      </c>
      <c r="H28" s="73"/>
      <c r="I28" s="18"/>
      <c r="J28" s="18"/>
      <c r="K28" s="18"/>
      <c r="L28" s="18"/>
      <c r="M28" s="18"/>
      <c r="N28" s="18"/>
      <c r="O28" s="18"/>
      <c r="P28" s="18"/>
      <c r="Q28" s="18"/>
      <c r="R28" s="18"/>
    </row>
    <row r="29" spans="1:18">
      <c r="A29" s="37" t="s">
        <v>33</v>
      </c>
      <c r="B29" s="24">
        <v>200</v>
      </c>
      <c r="C29" s="33"/>
      <c r="D29" s="38">
        <f>B29*12</f>
        <v>2400</v>
      </c>
      <c r="E29" s="71"/>
      <c r="F29" s="18"/>
      <c r="G29" s="47" t="s">
        <v>34</v>
      </c>
      <c r="H29" s="48">
        <f>D39*0.3</f>
        <v>199590</v>
      </c>
      <c r="I29" s="18"/>
      <c r="J29" s="18"/>
      <c r="K29" s="18"/>
      <c r="L29" s="18"/>
      <c r="M29" s="18"/>
      <c r="N29" s="18"/>
      <c r="O29" s="18"/>
      <c r="P29" s="18"/>
      <c r="Q29" s="18"/>
      <c r="R29" s="18"/>
    </row>
    <row r="30" spans="1:18">
      <c r="A30" s="37" t="s">
        <v>35</v>
      </c>
      <c r="B30" s="24">
        <v>100</v>
      </c>
      <c r="C30" s="33"/>
      <c r="D30" s="38">
        <f t="shared" ref="D30:D36" si="1">B30*12</f>
        <v>1200</v>
      </c>
      <c r="E30" s="71"/>
      <c r="F30" s="18"/>
      <c r="G30" s="47" t="s">
        <v>36</v>
      </c>
      <c r="H30" s="61">
        <f>H29/12</f>
        <v>16632.5</v>
      </c>
      <c r="I30" s="18"/>
      <c r="J30" s="18"/>
      <c r="K30" s="18"/>
      <c r="L30" s="18"/>
      <c r="M30" s="18"/>
      <c r="N30" s="18"/>
      <c r="O30" s="18"/>
      <c r="P30" s="18"/>
      <c r="Q30" s="18"/>
      <c r="R30" s="18"/>
    </row>
    <row r="31" spans="1:18" s="1" customFormat="1">
      <c r="A31" s="37" t="s">
        <v>37</v>
      </c>
      <c r="B31" s="24">
        <v>0</v>
      </c>
      <c r="C31" s="30"/>
      <c r="D31" s="38">
        <f t="shared" si="1"/>
        <v>0</v>
      </c>
      <c r="E31" s="71"/>
      <c r="F31" s="32"/>
      <c r="G31" s="49"/>
      <c r="H31" s="18"/>
      <c r="I31" s="32"/>
      <c r="J31" s="32"/>
      <c r="K31" s="32"/>
      <c r="L31" s="32"/>
      <c r="M31" s="32"/>
      <c r="N31" s="32"/>
      <c r="O31" s="32"/>
      <c r="P31" s="32"/>
      <c r="Q31" s="32"/>
      <c r="R31" s="32"/>
    </row>
    <row r="32" spans="1:18">
      <c r="A32" s="37" t="s">
        <v>37</v>
      </c>
      <c r="B32" s="24">
        <v>0</v>
      </c>
      <c r="C32" s="33"/>
      <c r="D32" s="38">
        <f t="shared" si="1"/>
        <v>0</v>
      </c>
      <c r="E32" s="71"/>
      <c r="F32" s="18"/>
      <c r="I32" s="18"/>
      <c r="J32" s="18"/>
      <c r="K32" s="18"/>
      <c r="L32" s="18"/>
      <c r="M32" s="18"/>
      <c r="N32" s="18"/>
      <c r="O32" s="18"/>
      <c r="P32" s="18"/>
      <c r="Q32" s="18"/>
      <c r="R32" s="18"/>
    </row>
    <row r="33" spans="1:18">
      <c r="A33" s="37" t="s">
        <v>37</v>
      </c>
      <c r="B33" s="24">
        <v>0</v>
      </c>
      <c r="C33" s="11"/>
      <c r="D33" s="38">
        <f t="shared" si="1"/>
        <v>0</v>
      </c>
      <c r="E33" s="71"/>
      <c r="F33" s="18"/>
      <c r="G33" s="91" t="s">
        <v>38</v>
      </c>
      <c r="H33" s="91"/>
      <c r="I33" s="18"/>
      <c r="J33" s="18"/>
      <c r="K33" s="18"/>
      <c r="L33" s="18"/>
      <c r="M33" s="18"/>
      <c r="N33" s="18"/>
      <c r="O33" s="18"/>
      <c r="P33" s="18"/>
      <c r="Q33" s="18"/>
      <c r="R33" s="18"/>
    </row>
    <row r="34" spans="1:18">
      <c r="A34" s="37" t="s">
        <v>37</v>
      </c>
      <c r="B34" s="24">
        <v>0</v>
      </c>
      <c r="C34" s="39"/>
      <c r="D34" s="38">
        <f t="shared" si="1"/>
        <v>0</v>
      </c>
      <c r="E34" s="71"/>
      <c r="F34" s="18"/>
      <c r="G34" s="44" t="s">
        <v>28</v>
      </c>
      <c r="H34" s="46">
        <f>H26</f>
        <v>465709.99999999994</v>
      </c>
      <c r="I34" s="18"/>
      <c r="J34" s="18"/>
      <c r="K34" s="18"/>
      <c r="L34" s="18"/>
      <c r="M34" s="18"/>
      <c r="N34" s="18"/>
      <c r="O34" s="18"/>
      <c r="P34" s="18"/>
      <c r="Q34" s="18"/>
      <c r="R34" s="18"/>
    </row>
    <row r="35" spans="1:18">
      <c r="A35" s="37" t="s">
        <v>37</v>
      </c>
      <c r="B35" s="24">
        <v>100</v>
      </c>
      <c r="C35" s="39"/>
      <c r="D35" s="38">
        <f t="shared" si="1"/>
        <v>1200</v>
      </c>
      <c r="E35" s="71"/>
      <c r="F35" s="18"/>
      <c r="G35" s="47" t="s">
        <v>39</v>
      </c>
      <c r="H35" s="48">
        <f>H29</f>
        <v>199590</v>
      </c>
      <c r="I35" s="18"/>
      <c r="J35" s="18"/>
      <c r="K35" s="18"/>
      <c r="L35" s="18"/>
      <c r="M35" s="18"/>
      <c r="N35" s="18"/>
      <c r="O35" s="18"/>
      <c r="P35" s="18"/>
      <c r="Q35" s="18"/>
      <c r="R35" s="18"/>
    </row>
    <row r="36" spans="1:18">
      <c r="A36" s="37" t="s">
        <v>37</v>
      </c>
      <c r="B36" s="24">
        <v>0</v>
      </c>
      <c r="C36" s="33"/>
      <c r="D36" s="38">
        <f t="shared" si="1"/>
        <v>0</v>
      </c>
      <c r="E36" s="71"/>
      <c r="F36" s="18"/>
      <c r="G36" s="79" t="s">
        <v>40</v>
      </c>
      <c r="H36" s="80">
        <f>H34+H35</f>
        <v>665300</v>
      </c>
      <c r="I36" s="18"/>
      <c r="J36" s="18"/>
      <c r="K36" s="18"/>
      <c r="L36" s="18"/>
      <c r="M36" s="18"/>
      <c r="N36" s="18"/>
      <c r="O36" s="18"/>
      <c r="P36" s="18"/>
      <c r="Q36" s="18"/>
      <c r="R36" s="18"/>
    </row>
    <row r="37" spans="1:18">
      <c r="A37" s="12" t="s">
        <v>41</v>
      </c>
      <c r="B37" s="13"/>
      <c r="C37" s="13"/>
      <c r="D37" s="14">
        <f>D29+D30+D31+D32+D33+D34+D35+D36</f>
        <v>4800</v>
      </c>
      <c r="E37" s="69"/>
      <c r="F37" s="18"/>
      <c r="G37" s="81" t="s">
        <v>42</v>
      </c>
      <c r="H37" s="82">
        <f>D40</f>
        <v>75000</v>
      </c>
      <c r="I37" s="18"/>
      <c r="J37" s="18"/>
      <c r="K37" s="18"/>
      <c r="L37" s="18"/>
      <c r="M37" s="18"/>
      <c r="N37" s="18"/>
      <c r="O37" s="18"/>
      <c r="P37" s="18"/>
      <c r="Q37" s="18"/>
      <c r="R37" s="18"/>
    </row>
    <row r="38" spans="1:18">
      <c r="A38" s="2"/>
      <c r="B38" s="4"/>
      <c r="D38" s="3"/>
      <c r="E38" s="70"/>
      <c r="G38" s="83" t="s">
        <v>43</v>
      </c>
      <c r="H38" s="84">
        <f>H34+H35+H37</f>
        <v>740300</v>
      </c>
    </row>
    <row r="39" spans="1:18" ht="21.75">
      <c r="A39" s="75" t="s">
        <v>44</v>
      </c>
      <c r="B39" s="76"/>
      <c r="C39" s="77"/>
      <c r="D39" s="78">
        <f>D19+D26+D37</f>
        <v>665300</v>
      </c>
      <c r="E39" s="85" t="s">
        <v>45</v>
      </c>
    </row>
    <row r="40" spans="1:18" ht="29.25">
      <c r="A40" s="72" t="s">
        <v>46</v>
      </c>
      <c r="B40" s="57"/>
      <c r="C40" s="58"/>
      <c r="D40" s="59">
        <f>B4*0.05*3000</f>
        <v>75000</v>
      </c>
      <c r="E40" s="60"/>
    </row>
    <row r="41" spans="1:18" ht="40.5" customHeight="1">
      <c r="A41" s="53" t="s">
        <v>43</v>
      </c>
      <c r="B41" s="54"/>
      <c r="C41" s="55"/>
      <c r="D41" s="56">
        <f>D39+D40</f>
        <v>740300</v>
      </c>
      <c r="E41" s="56"/>
    </row>
    <row r="43" spans="1:18" ht="71.25" customHeight="1">
      <c r="A43" s="86"/>
      <c r="B43" s="86"/>
      <c r="C43" s="86"/>
      <c r="D43" s="86"/>
      <c r="E43" s="86"/>
    </row>
  </sheetData>
  <mergeCells count="7">
    <mergeCell ref="A43:E43"/>
    <mergeCell ref="A1:E1"/>
    <mergeCell ref="G1:H19"/>
    <mergeCell ref="B3:E3"/>
    <mergeCell ref="B4:E4"/>
    <mergeCell ref="G21:H21"/>
    <mergeCell ref="G33:H33"/>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3"/>
  <sheetViews>
    <sheetView tabSelected="1" workbookViewId="0">
      <selection activeCell="B3" sqref="B3:E3"/>
    </sheetView>
  </sheetViews>
  <sheetFormatPr defaultRowHeight="15"/>
  <cols>
    <col min="1" max="1" width="55.85546875" customWidth="1"/>
    <col min="2" max="2" width="17.140625" bestFit="1" customWidth="1"/>
    <col min="3" max="3" width="13.140625" customWidth="1"/>
    <col min="4" max="4" width="15.85546875" customWidth="1"/>
    <col min="5" max="5" width="39" style="50" customWidth="1"/>
    <col min="6" max="6" width="6.140625" customWidth="1"/>
    <col min="7" max="7" width="74" style="50" customWidth="1"/>
    <col min="8" max="8" width="75.42578125" customWidth="1"/>
  </cols>
  <sheetData>
    <row r="1" spans="1:18" ht="95.25" customHeight="1">
      <c r="A1" s="87" t="s">
        <v>47</v>
      </c>
      <c r="B1" s="87"/>
      <c r="C1" s="87"/>
      <c r="D1" s="87"/>
      <c r="E1" s="87"/>
      <c r="F1" s="18"/>
      <c r="G1" s="88" t="s">
        <v>1</v>
      </c>
      <c r="H1" s="88"/>
      <c r="I1" s="18"/>
      <c r="J1" s="18"/>
      <c r="K1" s="18"/>
      <c r="L1" s="18"/>
      <c r="M1" s="18"/>
      <c r="N1" s="18"/>
      <c r="O1" s="18"/>
      <c r="P1" s="18"/>
      <c r="Q1" s="18"/>
      <c r="R1" s="18"/>
    </row>
    <row r="2" spans="1:18" ht="17.25" hidden="1" customHeight="1">
      <c r="A2" s="19"/>
      <c r="B2" s="19"/>
      <c r="C2" s="19"/>
      <c r="D2" s="19"/>
      <c r="E2" s="63"/>
      <c r="F2" s="18"/>
      <c r="G2" s="88"/>
      <c r="H2" s="88"/>
      <c r="I2" s="18"/>
      <c r="J2" s="18"/>
      <c r="K2" s="18"/>
      <c r="L2" s="18"/>
      <c r="M2" s="18"/>
      <c r="N2" s="18"/>
      <c r="O2" s="18"/>
      <c r="P2" s="18"/>
      <c r="Q2" s="18"/>
      <c r="R2" s="18"/>
    </row>
    <row r="3" spans="1:18" ht="87" customHeight="1">
      <c r="A3" s="74" t="s">
        <v>2</v>
      </c>
      <c r="B3" s="89"/>
      <c r="C3" s="89"/>
      <c r="D3" s="89"/>
      <c r="E3" s="89"/>
      <c r="F3" s="18"/>
      <c r="G3" s="88"/>
      <c r="H3" s="88"/>
      <c r="I3" s="18"/>
      <c r="J3" s="18"/>
      <c r="K3" s="18"/>
      <c r="L3" s="18"/>
      <c r="M3" s="18"/>
      <c r="N3" s="18"/>
      <c r="O3" s="18"/>
      <c r="P3" s="18"/>
      <c r="Q3" s="18"/>
      <c r="R3" s="18"/>
    </row>
    <row r="4" spans="1:18" ht="86.25" customHeight="1">
      <c r="A4" s="74" t="s">
        <v>3</v>
      </c>
      <c r="B4" s="89"/>
      <c r="C4" s="89"/>
      <c r="D4" s="89"/>
      <c r="E4" s="89"/>
      <c r="F4" s="18"/>
      <c r="G4" s="88"/>
      <c r="H4" s="88"/>
      <c r="I4" s="18"/>
      <c r="J4" s="18"/>
      <c r="K4" s="18"/>
      <c r="L4" s="18"/>
      <c r="M4" s="18"/>
      <c r="N4" s="18"/>
      <c r="O4" s="18"/>
      <c r="P4" s="18"/>
      <c r="Q4" s="18"/>
      <c r="R4" s="18"/>
    </row>
    <row r="5" spans="1:18" ht="18.75" customHeight="1">
      <c r="A5" s="20"/>
      <c r="B5" s="20"/>
      <c r="C5" s="20"/>
      <c r="D5" s="20"/>
      <c r="E5" s="21"/>
      <c r="F5" s="18"/>
      <c r="G5" s="88"/>
      <c r="H5" s="88"/>
      <c r="I5" s="18"/>
      <c r="J5" s="18"/>
      <c r="K5" s="18"/>
      <c r="L5" s="18"/>
      <c r="M5" s="18"/>
      <c r="N5" s="18"/>
      <c r="O5" s="18"/>
      <c r="P5" s="18"/>
      <c r="Q5" s="18"/>
      <c r="R5" s="18"/>
    </row>
    <row r="6" spans="1:18">
      <c r="A6" s="5" t="s">
        <v>4</v>
      </c>
      <c r="B6" s="6" t="s">
        <v>5</v>
      </c>
      <c r="C6" s="6" t="s">
        <v>6</v>
      </c>
      <c r="D6" s="17" t="s">
        <v>7</v>
      </c>
      <c r="E6" s="64">
        <v>3000</v>
      </c>
      <c r="F6" s="18"/>
      <c r="G6" s="88"/>
      <c r="H6" s="88"/>
      <c r="I6" s="18"/>
      <c r="J6" s="18"/>
      <c r="K6" s="18"/>
      <c r="L6" s="18"/>
      <c r="M6" s="18"/>
      <c r="N6" s="18"/>
      <c r="O6" s="18"/>
      <c r="P6" s="18"/>
      <c r="Q6" s="18"/>
      <c r="R6" s="18"/>
    </row>
    <row r="7" spans="1:18">
      <c r="A7" s="25"/>
      <c r="B7" s="25"/>
      <c r="C7" s="25"/>
      <c r="D7" s="26">
        <f>B7*C7</f>
        <v>0</v>
      </c>
      <c r="E7" s="71"/>
      <c r="F7" s="18"/>
      <c r="G7" s="88"/>
      <c r="H7" s="88"/>
      <c r="I7" s="18"/>
      <c r="J7" s="18"/>
      <c r="K7" s="18"/>
      <c r="L7" s="18"/>
      <c r="M7" s="18"/>
      <c r="N7" s="18"/>
      <c r="O7" s="18"/>
      <c r="P7" s="18"/>
      <c r="Q7" s="18"/>
      <c r="R7" s="18"/>
    </row>
    <row r="8" spans="1:18">
      <c r="A8" s="25"/>
      <c r="B8" s="25"/>
      <c r="C8" s="25"/>
      <c r="D8" s="26">
        <f t="shared" ref="D8:D16" si="0">B8*C8</f>
        <v>0</v>
      </c>
      <c r="E8" s="71"/>
      <c r="F8" s="18"/>
      <c r="G8" s="88"/>
      <c r="H8" s="88"/>
      <c r="I8" s="18"/>
      <c r="J8" s="18"/>
      <c r="K8" s="18"/>
      <c r="L8" s="18"/>
      <c r="M8" s="18"/>
      <c r="N8" s="18"/>
      <c r="O8" s="18"/>
      <c r="P8" s="18"/>
      <c r="Q8" s="18"/>
      <c r="R8" s="18"/>
    </row>
    <row r="9" spans="1:18">
      <c r="A9" s="25"/>
      <c r="B9" s="25"/>
      <c r="C9" s="25"/>
      <c r="D9" s="26">
        <f t="shared" si="0"/>
        <v>0</v>
      </c>
      <c r="E9" s="71"/>
      <c r="F9" s="18"/>
      <c r="G9" s="88"/>
      <c r="H9" s="88"/>
      <c r="I9" s="18"/>
      <c r="J9" s="18"/>
      <c r="K9" s="18"/>
      <c r="L9" s="18"/>
      <c r="M9" s="18"/>
      <c r="N9" s="18"/>
      <c r="O9" s="18"/>
      <c r="P9" s="18"/>
      <c r="Q9" s="18"/>
      <c r="R9" s="18"/>
    </row>
    <row r="10" spans="1:18">
      <c r="A10" s="25"/>
      <c r="B10" s="25"/>
      <c r="C10" s="52"/>
      <c r="D10" s="26">
        <f t="shared" si="0"/>
        <v>0</v>
      </c>
      <c r="E10" s="71"/>
      <c r="F10" s="18"/>
      <c r="G10" s="88"/>
      <c r="H10" s="88"/>
      <c r="I10" s="18"/>
      <c r="J10" s="18"/>
      <c r="K10" s="18"/>
      <c r="L10" s="18"/>
      <c r="M10" s="18"/>
      <c r="N10" s="18"/>
      <c r="O10" s="18"/>
      <c r="P10" s="18"/>
      <c r="Q10" s="18"/>
      <c r="R10" s="18"/>
    </row>
    <row r="11" spans="1:18">
      <c r="A11" s="25"/>
      <c r="B11" s="25"/>
      <c r="C11" s="25"/>
      <c r="D11" s="51">
        <f t="shared" si="0"/>
        <v>0</v>
      </c>
      <c r="E11" s="71"/>
      <c r="F11" s="18"/>
      <c r="G11" s="88"/>
      <c r="H11" s="88"/>
      <c r="I11" s="18"/>
      <c r="J11" s="18"/>
      <c r="K11" s="18"/>
      <c r="L11" s="18"/>
      <c r="M11" s="18"/>
      <c r="N11" s="18"/>
      <c r="O11" s="18"/>
      <c r="P11" s="18"/>
      <c r="Q11" s="18"/>
      <c r="R11" s="18"/>
    </row>
    <row r="12" spans="1:18">
      <c r="A12" s="25"/>
      <c r="B12" s="25"/>
      <c r="C12" s="25"/>
      <c r="D12" s="26">
        <f t="shared" si="0"/>
        <v>0</v>
      </c>
      <c r="E12" s="71"/>
      <c r="F12" s="18"/>
      <c r="G12" s="88"/>
      <c r="H12" s="88"/>
      <c r="I12" s="18"/>
      <c r="J12" s="18"/>
      <c r="K12" s="18"/>
      <c r="L12" s="18"/>
      <c r="M12" s="18"/>
      <c r="N12" s="18"/>
      <c r="O12" s="18"/>
      <c r="P12" s="18"/>
      <c r="Q12" s="18"/>
      <c r="R12" s="18"/>
    </row>
    <row r="13" spans="1:18">
      <c r="A13" s="25"/>
      <c r="B13" s="25"/>
      <c r="C13" s="25"/>
      <c r="D13" s="26">
        <f t="shared" si="0"/>
        <v>0</v>
      </c>
      <c r="E13" s="71"/>
      <c r="F13" s="18"/>
      <c r="G13" s="88"/>
      <c r="H13" s="88"/>
      <c r="I13" s="18"/>
      <c r="J13" s="18"/>
      <c r="K13" s="18"/>
      <c r="L13" s="18"/>
      <c r="M13" s="18"/>
      <c r="N13" s="18"/>
      <c r="O13" s="18"/>
      <c r="P13" s="18"/>
      <c r="Q13" s="18"/>
      <c r="R13" s="18"/>
    </row>
    <row r="14" spans="1:18">
      <c r="A14" s="25"/>
      <c r="B14" s="25"/>
      <c r="C14" s="25"/>
      <c r="D14" s="26">
        <f t="shared" si="0"/>
        <v>0</v>
      </c>
      <c r="E14" s="71"/>
      <c r="F14" s="18"/>
      <c r="G14" s="88"/>
      <c r="H14" s="88"/>
      <c r="I14" s="18"/>
      <c r="J14" s="18"/>
      <c r="K14" s="18"/>
      <c r="L14" s="18"/>
      <c r="M14" s="18"/>
      <c r="N14" s="18"/>
      <c r="O14" s="18"/>
      <c r="P14" s="18"/>
      <c r="Q14" s="18"/>
      <c r="R14" s="18"/>
    </row>
    <row r="15" spans="1:18">
      <c r="A15" s="25"/>
      <c r="B15" s="25"/>
      <c r="C15" s="25"/>
      <c r="D15" s="26">
        <f t="shared" si="0"/>
        <v>0</v>
      </c>
      <c r="E15" s="71"/>
      <c r="F15" s="18"/>
      <c r="G15" s="88"/>
      <c r="H15" s="88"/>
      <c r="I15" s="18"/>
      <c r="J15" s="18"/>
      <c r="K15" s="18"/>
      <c r="L15" s="18"/>
      <c r="M15" s="18"/>
      <c r="N15" s="18"/>
      <c r="O15" s="18"/>
      <c r="P15" s="18"/>
      <c r="Q15" s="18"/>
      <c r="R15" s="18"/>
    </row>
    <row r="16" spans="1:18">
      <c r="A16" s="25"/>
      <c r="B16" s="25"/>
      <c r="C16" s="25"/>
      <c r="D16" s="26">
        <f t="shared" si="0"/>
        <v>0</v>
      </c>
      <c r="E16" s="71"/>
      <c r="F16" s="18"/>
      <c r="G16" s="88"/>
      <c r="H16" s="88"/>
      <c r="I16" s="18"/>
      <c r="J16" s="18"/>
      <c r="K16" s="18"/>
      <c r="L16" s="18"/>
      <c r="M16" s="18"/>
      <c r="N16" s="18"/>
      <c r="O16" s="18"/>
      <c r="P16" s="18"/>
      <c r="Q16" s="18"/>
      <c r="R16" s="18"/>
    </row>
    <row r="17" spans="1:18" ht="13.15" customHeight="1">
      <c r="A17" s="27" t="s">
        <v>9</v>
      </c>
      <c r="B17" s="25"/>
      <c r="C17" s="25"/>
      <c r="D17" s="28">
        <f>SUM(D7:D16)</f>
        <v>0</v>
      </c>
      <c r="E17" s="71"/>
      <c r="F17" s="18"/>
      <c r="G17" s="88"/>
      <c r="H17" s="88"/>
      <c r="I17" s="18"/>
      <c r="J17" s="18"/>
      <c r="K17" s="18"/>
      <c r="L17" s="18"/>
      <c r="M17" s="18"/>
      <c r="N17" s="18"/>
      <c r="O17" s="18"/>
      <c r="P17" s="18"/>
      <c r="Q17" s="18"/>
      <c r="R17" s="18"/>
    </row>
    <row r="18" spans="1:18" ht="13.15" customHeight="1">
      <c r="A18" s="27" t="s">
        <v>10</v>
      </c>
      <c r="B18" s="25"/>
      <c r="C18" s="29">
        <v>0.1</v>
      </c>
      <c r="D18" s="28">
        <f>D17*C18</f>
        <v>0</v>
      </c>
      <c r="E18" s="71"/>
      <c r="F18" s="18"/>
      <c r="G18" s="88"/>
      <c r="H18" s="88"/>
      <c r="I18" s="18"/>
      <c r="J18" s="18"/>
      <c r="K18" s="18"/>
      <c r="L18" s="18"/>
      <c r="M18" s="18"/>
      <c r="N18" s="18"/>
      <c r="O18" s="18"/>
      <c r="P18" s="18"/>
      <c r="Q18" s="18"/>
      <c r="R18" s="18"/>
    </row>
    <row r="19" spans="1:18">
      <c r="A19" s="22" t="s">
        <v>11</v>
      </c>
      <c r="B19" s="23"/>
      <c r="C19" s="23"/>
      <c r="D19" s="28">
        <f>D17+D18</f>
        <v>0</v>
      </c>
      <c r="E19" s="71"/>
      <c r="F19" s="18"/>
      <c r="G19" s="88"/>
      <c r="H19" s="88"/>
      <c r="I19" s="18"/>
      <c r="J19" s="18"/>
      <c r="K19" s="18"/>
      <c r="L19" s="18"/>
      <c r="M19" s="18"/>
      <c r="N19" s="18"/>
      <c r="O19" s="18"/>
      <c r="P19" s="18"/>
      <c r="Q19" s="18"/>
      <c r="R19" s="18"/>
    </row>
    <row r="20" spans="1:18">
      <c r="A20" s="18"/>
      <c r="B20" s="23"/>
      <c r="C20" s="23"/>
      <c r="D20" s="28"/>
      <c r="E20" s="71"/>
      <c r="F20" s="18"/>
      <c r="I20" s="18"/>
      <c r="J20" s="18"/>
      <c r="K20" s="18"/>
      <c r="L20" s="18"/>
      <c r="M20" s="18"/>
      <c r="N20" s="18"/>
      <c r="O20" s="18"/>
      <c r="P20" s="18"/>
      <c r="Q20" s="18"/>
      <c r="R20" s="18"/>
    </row>
    <row r="21" spans="1:18">
      <c r="A21" s="15" t="s">
        <v>12</v>
      </c>
      <c r="B21" s="16" t="s">
        <v>13</v>
      </c>
      <c r="C21" s="16" t="s">
        <v>14</v>
      </c>
      <c r="D21" s="17" t="s">
        <v>7</v>
      </c>
      <c r="E21" s="65" t="s">
        <v>15</v>
      </c>
      <c r="F21" s="18"/>
      <c r="G21" s="90" t="s">
        <v>16</v>
      </c>
      <c r="H21" s="90"/>
      <c r="I21" s="18"/>
      <c r="J21" s="18"/>
      <c r="K21" s="18"/>
      <c r="L21" s="18"/>
      <c r="M21" s="18"/>
      <c r="N21" s="18"/>
      <c r="O21" s="18"/>
      <c r="P21" s="18"/>
      <c r="Q21" s="18"/>
      <c r="R21" s="18"/>
    </row>
    <row r="22" spans="1:18" s="1" customFormat="1" ht="27.75">
      <c r="A22" s="30" t="s">
        <v>17</v>
      </c>
      <c r="B22" s="24"/>
      <c r="C22" s="30"/>
      <c r="D22" s="31">
        <f>B22*C22</f>
        <v>0</v>
      </c>
      <c r="E22" s="71" t="s">
        <v>18</v>
      </c>
      <c r="F22" s="32"/>
      <c r="G22" s="62" t="s">
        <v>19</v>
      </c>
      <c r="H22" s="42">
        <f>D39</f>
        <v>0</v>
      </c>
      <c r="I22" s="32"/>
      <c r="J22" s="32"/>
      <c r="K22" s="32"/>
      <c r="L22" s="32"/>
      <c r="M22" s="32"/>
      <c r="N22" s="32"/>
      <c r="O22" s="32"/>
      <c r="P22" s="32"/>
      <c r="Q22" s="32"/>
      <c r="R22" s="32"/>
    </row>
    <row r="23" spans="1:18" s="1" customFormat="1">
      <c r="A23" s="30" t="s">
        <v>20</v>
      </c>
      <c r="B23" s="24"/>
      <c r="C23" s="30"/>
      <c r="D23" s="31">
        <f>B23*C23</f>
        <v>0</v>
      </c>
      <c r="E23" s="71" t="s">
        <v>21</v>
      </c>
      <c r="F23" s="32"/>
      <c r="G23" s="44" t="s">
        <v>22</v>
      </c>
      <c r="H23" s="43">
        <f>B4</f>
        <v>0</v>
      </c>
      <c r="I23" s="32"/>
      <c r="J23" s="32"/>
      <c r="K23" s="32"/>
      <c r="L23" s="32"/>
      <c r="M23" s="32"/>
      <c r="N23" s="32"/>
      <c r="O23" s="32"/>
      <c r="P23" s="32"/>
      <c r="Q23" s="32"/>
      <c r="R23" s="32"/>
    </row>
    <row r="24" spans="1:18" s="1" customFormat="1" ht="30.75">
      <c r="A24" s="30" t="s">
        <v>23</v>
      </c>
      <c r="B24" s="24"/>
      <c r="C24" s="30"/>
      <c r="D24" s="31">
        <f>B24*C24</f>
        <v>0</v>
      </c>
      <c r="E24" s="71"/>
      <c r="F24" s="32"/>
      <c r="G24" s="62" t="s">
        <v>24</v>
      </c>
      <c r="H24" s="45" t="e">
        <f>(H22/H23)/12</f>
        <v>#DIV/0!</v>
      </c>
      <c r="I24" s="32"/>
      <c r="J24" s="32"/>
      <c r="K24" s="32"/>
      <c r="L24" s="32"/>
      <c r="M24" s="32"/>
      <c r="N24" s="32"/>
      <c r="O24" s="32"/>
      <c r="P24" s="32"/>
      <c r="Q24" s="32"/>
      <c r="R24" s="32"/>
    </row>
    <row r="25" spans="1:18" s="1" customFormat="1">
      <c r="A25" s="30" t="s">
        <v>25</v>
      </c>
      <c r="B25" s="24"/>
      <c r="C25" s="30"/>
      <c r="D25" s="31">
        <f>B25*C25</f>
        <v>0</v>
      </c>
      <c r="E25" s="71"/>
      <c r="F25" s="32"/>
      <c r="G25" s="44" t="s">
        <v>26</v>
      </c>
      <c r="H25" s="46" t="e">
        <f>H24*0.7</f>
        <v>#DIV/0!</v>
      </c>
      <c r="I25" s="32"/>
      <c r="J25" s="32"/>
      <c r="K25" s="32"/>
      <c r="L25" s="32"/>
      <c r="M25" s="32"/>
      <c r="N25" s="32"/>
      <c r="O25" s="32"/>
      <c r="P25" s="32"/>
      <c r="Q25" s="32"/>
      <c r="R25" s="32"/>
    </row>
    <row r="26" spans="1:18">
      <c r="A26" s="12" t="s">
        <v>27</v>
      </c>
      <c r="B26" s="40"/>
      <c r="C26" s="13"/>
      <c r="D26" s="41">
        <f>D22+D23+D24+D25</f>
        <v>0</v>
      </c>
      <c r="E26" s="66"/>
      <c r="F26" s="18"/>
      <c r="G26" s="44" t="s">
        <v>28</v>
      </c>
      <c r="H26" s="46">
        <f>H22*0.7</f>
        <v>0</v>
      </c>
      <c r="I26" s="18"/>
      <c r="J26" s="18"/>
      <c r="K26" s="18"/>
      <c r="L26" s="18"/>
      <c r="M26" s="18"/>
      <c r="N26" s="18"/>
      <c r="O26" s="18"/>
      <c r="P26" s="18"/>
      <c r="Q26" s="18"/>
      <c r="R26" s="18"/>
    </row>
    <row r="27" spans="1:18">
      <c r="A27" s="34"/>
      <c r="B27" s="35"/>
      <c r="C27" s="18"/>
      <c r="D27" s="36"/>
      <c r="E27" s="67"/>
      <c r="F27" s="18"/>
      <c r="I27" s="18"/>
      <c r="J27" s="18"/>
      <c r="K27" s="18"/>
      <c r="L27" s="18"/>
      <c r="M27" s="18"/>
      <c r="N27" s="18"/>
      <c r="O27" s="18"/>
      <c r="P27" s="18"/>
      <c r="Q27" s="18"/>
      <c r="R27" s="18"/>
    </row>
    <row r="28" spans="1:18">
      <c r="A28" s="10" t="s">
        <v>29</v>
      </c>
      <c r="B28" s="7" t="s">
        <v>30</v>
      </c>
      <c r="C28" s="8"/>
      <c r="D28" s="9" t="s">
        <v>31</v>
      </c>
      <c r="E28" s="68" t="s">
        <v>15</v>
      </c>
      <c r="F28" s="18"/>
      <c r="G28" s="73" t="s">
        <v>32</v>
      </c>
      <c r="H28" s="73"/>
      <c r="I28" s="18"/>
      <c r="J28" s="18"/>
      <c r="K28" s="18"/>
      <c r="L28" s="18"/>
      <c r="M28" s="18"/>
      <c r="N28" s="18"/>
      <c r="O28" s="18"/>
      <c r="P28" s="18"/>
      <c r="Q28" s="18"/>
      <c r="R28" s="18"/>
    </row>
    <row r="29" spans="1:18">
      <c r="A29" s="37" t="s">
        <v>33</v>
      </c>
      <c r="B29" s="24"/>
      <c r="C29" s="33"/>
      <c r="D29" s="38">
        <f>B29*12</f>
        <v>0</v>
      </c>
      <c r="E29" s="71"/>
      <c r="F29" s="18"/>
      <c r="G29" s="47" t="s">
        <v>34</v>
      </c>
      <c r="H29" s="48">
        <f>D39*0.3</f>
        <v>0</v>
      </c>
      <c r="I29" s="18"/>
      <c r="J29" s="18"/>
      <c r="K29" s="18"/>
      <c r="L29" s="18"/>
      <c r="M29" s="18"/>
      <c r="N29" s="18"/>
      <c r="O29" s="18"/>
      <c r="P29" s="18"/>
      <c r="Q29" s="18"/>
      <c r="R29" s="18"/>
    </row>
    <row r="30" spans="1:18">
      <c r="A30" s="37" t="s">
        <v>35</v>
      </c>
      <c r="B30" s="24"/>
      <c r="C30" s="33"/>
      <c r="D30" s="38">
        <f t="shared" ref="D30:D36" si="1">B30*12</f>
        <v>0</v>
      </c>
      <c r="E30" s="71"/>
      <c r="F30" s="18"/>
      <c r="G30" s="47" t="s">
        <v>36</v>
      </c>
      <c r="H30" s="61">
        <f>H29/12</f>
        <v>0</v>
      </c>
      <c r="I30" s="18"/>
      <c r="J30" s="18"/>
      <c r="K30" s="18"/>
      <c r="L30" s="18"/>
      <c r="M30" s="18"/>
      <c r="N30" s="18"/>
      <c r="O30" s="18"/>
      <c r="P30" s="18"/>
      <c r="Q30" s="18"/>
      <c r="R30" s="18"/>
    </row>
    <row r="31" spans="1:18" s="1" customFormat="1">
      <c r="A31" s="37" t="s">
        <v>37</v>
      </c>
      <c r="B31" s="24">
        <v>0</v>
      </c>
      <c r="C31" s="30"/>
      <c r="D31" s="38">
        <f t="shared" si="1"/>
        <v>0</v>
      </c>
      <c r="E31" s="71"/>
      <c r="F31" s="32"/>
      <c r="G31" s="49"/>
      <c r="H31" s="18"/>
      <c r="I31" s="32"/>
      <c r="J31" s="32"/>
      <c r="K31" s="32"/>
      <c r="L31" s="32"/>
      <c r="M31" s="32"/>
      <c r="N31" s="32"/>
      <c r="O31" s="32"/>
      <c r="P31" s="32"/>
      <c r="Q31" s="32"/>
      <c r="R31" s="32"/>
    </row>
    <row r="32" spans="1:18">
      <c r="A32" s="37" t="s">
        <v>37</v>
      </c>
      <c r="B32" s="24">
        <v>0</v>
      </c>
      <c r="C32" s="33"/>
      <c r="D32" s="38">
        <f t="shared" si="1"/>
        <v>0</v>
      </c>
      <c r="E32" s="71"/>
      <c r="F32" s="18"/>
      <c r="I32" s="18"/>
      <c r="J32" s="18"/>
      <c r="K32" s="18"/>
      <c r="L32" s="18"/>
      <c r="M32" s="18"/>
      <c r="N32" s="18"/>
      <c r="O32" s="18"/>
      <c r="P32" s="18"/>
      <c r="Q32" s="18"/>
      <c r="R32" s="18"/>
    </row>
    <row r="33" spans="1:18">
      <c r="A33" s="37" t="s">
        <v>37</v>
      </c>
      <c r="B33" s="24">
        <v>0</v>
      </c>
      <c r="C33" s="11"/>
      <c r="D33" s="38">
        <f t="shared" si="1"/>
        <v>0</v>
      </c>
      <c r="E33" s="71"/>
      <c r="F33" s="18"/>
      <c r="G33" s="91" t="s">
        <v>38</v>
      </c>
      <c r="H33" s="91"/>
      <c r="I33" s="18"/>
      <c r="J33" s="18"/>
      <c r="K33" s="18"/>
      <c r="L33" s="18"/>
      <c r="M33" s="18"/>
      <c r="N33" s="18"/>
      <c r="O33" s="18"/>
      <c r="P33" s="18"/>
      <c r="Q33" s="18"/>
      <c r="R33" s="18"/>
    </row>
    <row r="34" spans="1:18">
      <c r="A34" s="37" t="s">
        <v>37</v>
      </c>
      <c r="B34" s="24">
        <v>0</v>
      </c>
      <c r="C34" s="39"/>
      <c r="D34" s="38">
        <f t="shared" si="1"/>
        <v>0</v>
      </c>
      <c r="E34" s="71"/>
      <c r="F34" s="18"/>
      <c r="G34" s="44" t="s">
        <v>28</v>
      </c>
      <c r="H34" s="46">
        <f>H26</f>
        <v>0</v>
      </c>
      <c r="I34" s="18"/>
      <c r="J34" s="18"/>
      <c r="K34" s="18"/>
      <c r="L34" s="18"/>
      <c r="M34" s="18"/>
      <c r="N34" s="18"/>
      <c r="O34" s="18"/>
      <c r="P34" s="18"/>
      <c r="Q34" s="18"/>
      <c r="R34" s="18"/>
    </row>
    <row r="35" spans="1:18">
      <c r="A35" s="37" t="s">
        <v>37</v>
      </c>
      <c r="B35" s="24"/>
      <c r="C35" s="39"/>
      <c r="D35" s="38">
        <f t="shared" si="1"/>
        <v>0</v>
      </c>
      <c r="E35" s="71"/>
      <c r="F35" s="18"/>
      <c r="G35" s="47" t="s">
        <v>39</v>
      </c>
      <c r="H35" s="48">
        <f>H29</f>
        <v>0</v>
      </c>
      <c r="I35" s="18"/>
      <c r="J35" s="18"/>
      <c r="K35" s="18"/>
      <c r="L35" s="18"/>
      <c r="M35" s="18"/>
      <c r="N35" s="18"/>
      <c r="O35" s="18"/>
      <c r="P35" s="18"/>
      <c r="Q35" s="18"/>
      <c r="R35" s="18"/>
    </row>
    <row r="36" spans="1:18">
      <c r="A36" s="37" t="s">
        <v>37</v>
      </c>
      <c r="B36" s="24">
        <v>0</v>
      </c>
      <c r="C36" s="33"/>
      <c r="D36" s="38">
        <f t="shared" si="1"/>
        <v>0</v>
      </c>
      <c r="E36" s="71"/>
      <c r="F36" s="18"/>
      <c r="G36" s="79" t="s">
        <v>40</v>
      </c>
      <c r="H36" s="80">
        <f>H34+H35</f>
        <v>0</v>
      </c>
      <c r="I36" s="18"/>
      <c r="J36" s="18"/>
      <c r="K36" s="18"/>
      <c r="L36" s="18"/>
      <c r="M36" s="18"/>
      <c r="N36" s="18"/>
      <c r="O36" s="18"/>
      <c r="P36" s="18"/>
      <c r="Q36" s="18"/>
      <c r="R36" s="18"/>
    </row>
    <row r="37" spans="1:18">
      <c r="A37" s="12" t="s">
        <v>41</v>
      </c>
      <c r="B37" s="13"/>
      <c r="C37" s="13"/>
      <c r="D37" s="14">
        <f>D29+D30+D31+D32+D33+D34+D35+D36</f>
        <v>0</v>
      </c>
      <c r="E37" s="69"/>
      <c r="F37" s="18"/>
      <c r="G37" s="81" t="s">
        <v>42</v>
      </c>
      <c r="H37" s="82">
        <f>D40</f>
        <v>0</v>
      </c>
      <c r="I37" s="18"/>
      <c r="J37" s="18"/>
      <c r="K37" s="18"/>
      <c r="L37" s="18"/>
      <c r="M37" s="18"/>
      <c r="N37" s="18"/>
      <c r="O37" s="18"/>
      <c r="P37" s="18"/>
      <c r="Q37" s="18"/>
      <c r="R37" s="18"/>
    </row>
    <row r="38" spans="1:18">
      <c r="A38" s="2"/>
      <c r="B38" s="4"/>
      <c r="D38" s="3"/>
      <c r="E38" s="70"/>
      <c r="G38" s="83" t="s">
        <v>43</v>
      </c>
      <c r="H38" s="84">
        <f>H34+H35+H37</f>
        <v>0</v>
      </c>
    </row>
    <row r="39" spans="1:18" ht="21.75">
      <c r="A39" s="75" t="s">
        <v>44</v>
      </c>
      <c r="B39" s="76"/>
      <c r="C39" s="77"/>
      <c r="D39" s="78">
        <f>D19+D26+D37</f>
        <v>0</v>
      </c>
      <c r="E39" s="85" t="s">
        <v>45</v>
      </c>
    </row>
    <row r="40" spans="1:18" ht="29.25">
      <c r="A40" s="72" t="s">
        <v>46</v>
      </c>
      <c r="B40" s="57"/>
      <c r="C40" s="58"/>
      <c r="D40" s="59">
        <f>B4*0.05*3000</f>
        <v>0</v>
      </c>
      <c r="E40" s="60"/>
    </row>
    <row r="41" spans="1:18" ht="40.5" customHeight="1">
      <c r="A41" s="53" t="s">
        <v>43</v>
      </c>
      <c r="B41" s="54"/>
      <c r="C41" s="55"/>
      <c r="D41" s="56">
        <f>D39+D40</f>
        <v>0</v>
      </c>
      <c r="E41" s="56"/>
    </row>
    <row r="43" spans="1:18" ht="71.25" customHeight="1">
      <c r="A43" s="86"/>
      <c r="B43" s="86"/>
      <c r="C43" s="86"/>
      <c r="D43" s="86"/>
      <c r="E43" s="86"/>
    </row>
  </sheetData>
  <mergeCells count="7">
    <mergeCell ref="A43:E43"/>
    <mergeCell ref="A1:E1"/>
    <mergeCell ref="B3:E3"/>
    <mergeCell ref="B4:E4"/>
    <mergeCell ref="G21:H21"/>
    <mergeCell ref="G1:H19"/>
    <mergeCell ref="G33:H33"/>
  </mergeCell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3a09a6-95e5-4d43-8542-140e06dac1d8">
      <Terms xmlns="http://schemas.microsoft.com/office/infopath/2007/PartnerControls"/>
    </lcf76f155ced4ddcb4097134ff3c332f>
    <TaxCatchAll xmlns="a6e36dd8-7a49-4502-be65-f30458c7a4c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CA023B6C5C7B94E87F613885A536E48" ma:contentTypeVersion="16" ma:contentTypeDescription="Create a new document." ma:contentTypeScope="" ma:versionID="adba333823a6dc7744deda8c0cb8ae0d">
  <xsd:schema xmlns:xsd="http://www.w3.org/2001/XMLSchema" xmlns:xs="http://www.w3.org/2001/XMLSchema" xmlns:p="http://schemas.microsoft.com/office/2006/metadata/properties" xmlns:ns2="ba3a09a6-95e5-4d43-8542-140e06dac1d8" xmlns:ns3="a6e36dd8-7a49-4502-be65-f30458c7a4cf" targetNamespace="http://schemas.microsoft.com/office/2006/metadata/properties" ma:root="true" ma:fieldsID="858db376af0b6abb6b5e87bf28673b26" ns2:_="" ns3:_="">
    <xsd:import namespace="ba3a09a6-95e5-4d43-8542-140e06dac1d8"/>
    <xsd:import namespace="a6e36dd8-7a49-4502-be65-f30458c7a4c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3a09a6-95e5-4d43-8542-140e06dac1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1677f1c-c002-47a9-94c4-cf5aece6ffc7"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e36dd8-7a49-4502-be65-f30458c7a4c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dbda5672-a05e-4d0c-88f9-981a148345d4}" ma:internalName="TaxCatchAll" ma:showField="CatchAllData" ma:web="a6e36dd8-7a49-4502-be65-f30458c7a4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58C004-504D-46E8-BF1B-DC9FCF504477}"/>
</file>

<file path=customXml/itemProps2.xml><?xml version="1.0" encoding="utf-8"?>
<ds:datastoreItem xmlns:ds="http://schemas.openxmlformats.org/officeDocument/2006/customXml" ds:itemID="{E1852390-3314-4E1A-B5D6-5C2B00A31E4E}"/>
</file>

<file path=customXml/itemProps3.xml><?xml version="1.0" encoding="utf-8"?>
<ds:datastoreItem xmlns:ds="http://schemas.openxmlformats.org/officeDocument/2006/customXml" ds:itemID="{1F912B5D-0307-4475-A14B-0F4B068B2503}"/>
</file>

<file path=docProps/app.xml><?xml version="1.0" encoding="utf-8"?>
<Properties xmlns="http://schemas.openxmlformats.org/officeDocument/2006/extended-properties" xmlns:vt="http://schemas.openxmlformats.org/officeDocument/2006/docPropsVTypes">
  <Application>Microsoft Excel Online</Application>
  <Manager/>
  <Company>New Jersey Department of Human Services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Maya Wahrman</dc:creator>
  <cp:keywords/>
  <dc:description/>
  <cp:lastModifiedBy>Ward, Shaina</cp:lastModifiedBy>
  <cp:revision/>
  <dcterms:created xsi:type="dcterms:W3CDTF">2022-07-19T19:42:02Z</dcterms:created>
  <dcterms:modified xsi:type="dcterms:W3CDTF">2026-08-21T13:29:28Z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0x010100ECA023B6C5C7B94E87F613885A536E48</vt:lpwstr>
  </property>
  <property fmtid="{D5CDD505-2E9C-101B-9397-08002B2CF9AE}" pid="3" name="MediaServiceImageTags">
    <vt:lpwstr/>
  </property>
</Properties>
</file>