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360" windowHeight="8880" firstSheet="1" activeTab="9"/>
  </bookViews>
  <sheets>
    <sheet name="Commuting" sheetId="1" r:id="rId1"/>
    <sheet name="income" sheetId="2" r:id="rId2"/>
    <sheet name="poverty" sheetId="3" r:id="rId3"/>
    <sheet name="single-multi" sheetId="4" r:id="rId4"/>
    <sheet name="yrbuilt" sheetId="5" r:id="rId5"/>
    <sheet name="vehicles" sheetId="6" r:id="rId6"/>
    <sheet name="facilities" sheetId="7" r:id="rId7"/>
    <sheet name="value" sheetId="8" r:id="rId8"/>
    <sheet name="fuel" sheetId="9" r:id="rId9"/>
    <sheet name="DP2" sheetId="10" r:id="rId10"/>
  </sheets>
  <definedNames>
    <definedName name="_xlnm.Print_Area" localSheetId="0">'Commuting'!$A$1:$G$17</definedName>
    <definedName name="_xlnm.Print_Area" localSheetId="6">'facilities'!$A$1:$G$16</definedName>
    <definedName name="_xlnm.Print_Area" localSheetId="8">'fuel'!$A$1:$G$19</definedName>
    <definedName name="_xlnm.Print_Area" localSheetId="1">'income'!$A$1:$K$45</definedName>
    <definedName name="_xlnm.Print_Area" localSheetId="2">'poverty'!$A$1:$K$25</definedName>
    <definedName name="_xlnm.Print_Area" localSheetId="3">'single-multi'!$A$1:$G$19</definedName>
    <definedName name="_xlnm.Print_Area" localSheetId="7">'value'!$A$1:$H$17</definedName>
    <definedName name="_xlnm.Print_Area" localSheetId="5">'vehicles'!$A$1:$G$14</definedName>
    <definedName name="_xlnm.Print_Area" localSheetId="4">'yrbuilt'!$A$1:$G$18</definedName>
  </definedNames>
  <calcPr fullCalcOnLoad="1"/>
</workbook>
</file>

<file path=xl/sharedStrings.xml><?xml version="1.0" encoding="utf-8"?>
<sst xmlns="http://schemas.openxmlformats.org/spreadsheetml/2006/main" count="381" uniqueCount="223">
  <si>
    <t>Total workers 16+ years</t>
  </si>
  <si>
    <t>Total housing units</t>
  </si>
  <si>
    <t>Median selected monthly owner costs</t>
  </si>
  <si>
    <t>Median gross rent</t>
  </si>
  <si>
    <t>Universe: Occupied Housing Units</t>
  </si>
  <si>
    <t>Total Housing Units</t>
  </si>
  <si>
    <t>1999 to March 2000</t>
  </si>
  <si>
    <t>1995 to 1998</t>
  </si>
  <si>
    <t>1990 to 1994</t>
  </si>
  <si>
    <t>1980 to 1989</t>
  </si>
  <si>
    <t>1970 to 1979</t>
  </si>
  <si>
    <t>1960 to 1969</t>
  </si>
  <si>
    <t>1940 to 1959</t>
  </si>
  <si>
    <t>1939 or earlier</t>
  </si>
  <si>
    <t>Universe: Total Housing Units</t>
  </si>
  <si>
    <t>Universe: Total Housing Units for Plumbing, Kitchen, Occupied Housing Units for Telephone</t>
  </si>
  <si>
    <t>Universe: Workers 16 Years and Over</t>
  </si>
  <si>
    <t>Universe: Specified Owner and Renter Occupied Units</t>
  </si>
  <si>
    <t>Occupied Housing Units</t>
  </si>
  <si>
    <t>Census</t>
  </si>
  <si>
    <t>Percent Distribution</t>
  </si>
  <si>
    <t>Change: 1990-2000</t>
  </si>
  <si>
    <t>Number</t>
  </si>
  <si>
    <t>Percent</t>
  </si>
  <si>
    <t xml:space="preserve">  Utility Gas</t>
  </si>
  <si>
    <t xml:space="preserve">  Bottled, tank, or LP Gas</t>
  </si>
  <si>
    <t xml:space="preserve">  Electricity</t>
  </si>
  <si>
    <t xml:space="preserve">  Fuel oil, kerosene, etc</t>
  </si>
  <si>
    <t xml:space="preserve">  Coal or coke</t>
  </si>
  <si>
    <t xml:space="preserve">  Wood</t>
  </si>
  <si>
    <t xml:space="preserve">  Solar energy</t>
  </si>
  <si>
    <t xml:space="preserve">  Other fuel</t>
  </si>
  <si>
    <t xml:space="preserve">  No fuel used</t>
  </si>
  <si>
    <t xml:space="preserve">  Single-unit structure</t>
  </si>
  <si>
    <t xml:space="preserve">  Multi-unit structure</t>
  </si>
  <si>
    <t>N/A</t>
  </si>
  <si>
    <t>-</t>
  </si>
  <si>
    <t xml:space="preserve">   3 or More</t>
  </si>
  <si>
    <t xml:space="preserve">   2 Vehicles</t>
  </si>
  <si>
    <t xml:space="preserve">   1 Vehicle</t>
  </si>
  <si>
    <t xml:space="preserve">   None</t>
  </si>
  <si>
    <t xml:space="preserve">   Households lacking plumbing facilities</t>
  </si>
  <si>
    <t xml:space="preserve">   Households lacking complete kitchen facilties</t>
  </si>
  <si>
    <t xml:space="preserve">   Drove alone (%)</t>
  </si>
  <si>
    <t xml:space="preserve">   Carpooled (%)</t>
  </si>
  <si>
    <t xml:space="preserve">   Public Transportation (%)</t>
  </si>
  <si>
    <t xml:space="preserve">   Walked (%)</t>
  </si>
  <si>
    <t xml:space="preserve">   Other Means (%)</t>
  </si>
  <si>
    <t xml:space="preserve">   Worked at home (%)</t>
  </si>
  <si>
    <t xml:space="preserve">   Mean travel time to work (minutes)</t>
  </si>
  <si>
    <t>Median value</t>
  </si>
  <si>
    <t xml:space="preserve">     Units with a mortgage</t>
  </si>
  <si>
    <t xml:space="preserve">     Units not mortgaged</t>
  </si>
  <si>
    <t>Change: 1990adj-2000</t>
  </si>
  <si>
    <t>Table S4-1. Units in Structure: New Jersey, 1990 and 2000</t>
  </si>
  <si>
    <t>Table S4-3. Vehicles Available: New Jersey, 1990 and 2000</t>
  </si>
  <si>
    <t>Table S4-5. Housing Costs and Value: New Jersey, 1990 and 2000</t>
  </si>
  <si>
    <t xml:space="preserve">Table S4-6. House Heating Fuel: New Jersey, 1990 and 2000 </t>
  </si>
  <si>
    <r>
      <t xml:space="preserve">  Mobile Home</t>
    </r>
    <r>
      <rPr>
        <vertAlign val="superscript"/>
        <sz val="11"/>
        <rFont val="Times New Roman"/>
        <family val="1"/>
      </rPr>
      <t>1</t>
    </r>
  </si>
  <si>
    <r>
      <t xml:space="preserve">  Boat, RV, van, etc.</t>
    </r>
    <r>
      <rPr>
        <vertAlign val="superscript"/>
        <sz val="11"/>
        <rFont val="Times New Roman"/>
        <family val="1"/>
      </rPr>
      <t>2</t>
    </r>
  </si>
  <si>
    <t>"Mobile home or trailer" in 1990 to "Mobil home" in 2000.</t>
  </si>
  <si>
    <t>"Other" in 1990 to "Boat, RV, van, etc." in 2000</t>
  </si>
  <si>
    <r>
      <t xml:space="preserve">1 </t>
    </r>
    <r>
      <rPr>
        <sz val="8"/>
        <rFont val="Times New Roman"/>
        <family val="1"/>
      </rPr>
      <t>Data for this category are not fully comparable for 1990 and 2000 due to a change in question wording: from</t>
    </r>
  </si>
  <si>
    <r>
      <t xml:space="preserve">2 </t>
    </r>
    <r>
      <rPr>
        <sz val="8"/>
        <rFont val="Times New Roman"/>
        <family val="1"/>
      </rPr>
      <t>Data for this category are not fully comparable for 1990 and 2000 due to a change in question wording: from</t>
    </r>
  </si>
  <si>
    <t>Table S4-2. Year Structure Built: New Jersey, 1990 and 2000</t>
  </si>
  <si>
    <t>Table S4-4. Selected Housing Characteristics: New Jersey, 1990 and 2000</t>
  </si>
  <si>
    <r>
      <t xml:space="preserve">   Households lacking telephone service</t>
    </r>
    <r>
      <rPr>
        <vertAlign val="superscript"/>
        <sz val="11"/>
        <rFont val="Times New Roman"/>
        <family val="1"/>
      </rPr>
      <t>1</t>
    </r>
  </si>
  <si>
    <t>"telephone" in 1990 to "telephone service" in 2000.</t>
  </si>
  <si>
    <r>
      <t>Adj. for Inflation</t>
    </r>
    <r>
      <rPr>
        <vertAlign val="superscript"/>
        <sz val="11"/>
        <rFont val="Times New Roman"/>
        <family val="1"/>
      </rPr>
      <t>1</t>
    </r>
  </si>
  <si>
    <t>Table S3-3. Commuting to Work: New Jersey Counties: 1990 and 2000</t>
  </si>
  <si>
    <t>Income in 1989</t>
  </si>
  <si>
    <t>Income in 1999</t>
  </si>
  <si>
    <t>Total</t>
  </si>
  <si>
    <t>Households</t>
  </si>
  <si>
    <t>$          0 -   10,000</t>
  </si>
  <si>
    <t>$  10,000 -   14,999</t>
  </si>
  <si>
    <t>$  15,000 -   24,999</t>
  </si>
  <si>
    <t>$  25,000 -   34,999</t>
  </si>
  <si>
    <t>$  35,000 -   49,999</t>
  </si>
  <si>
    <t>$  50,000 -   74,999</t>
  </si>
  <si>
    <t>$  75,000 -   99,999</t>
  </si>
  <si>
    <t>$ 100,000 - 149,999</t>
  </si>
  <si>
    <t>$ 150,000 or more</t>
  </si>
  <si>
    <t>$ 150,000 - 199,999</t>
  </si>
  <si>
    <t>$ 200,000   or more</t>
  </si>
  <si>
    <t>Median Household Income (dollars)</t>
  </si>
  <si>
    <t>Familes</t>
  </si>
  <si>
    <t>Median Family Income (dollars)</t>
  </si>
  <si>
    <t>Per capita income (dollars)</t>
  </si>
  <si>
    <t>Prepared by:  NJ Department of Labor, Div. Of Labor Market &amp; Demographic Rersearch, 5/02.</t>
  </si>
  <si>
    <t>Poverty Status in 1989</t>
  </si>
  <si>
    <t>Poverty Status in 1999</t>
  </si>
  <si>
    <t>Number below poverty level</t>
  </si>
  <si>
    <t>Percent Below Poverty</t>
  </si>
  <si>
    <t xml:space="preserve">        Families</t>
  </si>
  <si>
    <t>With related children under 18 years</t>
  </si>
  <si>
    <t xml:space="preserve">    With related children under 5 years</t>
  </si>
  <si>
    <t xml:space="preserve">        Families with female householder, no</t>
  </si>
  <si>
    <t xml:space="preserve">          husband present</t>
  </si>
  <si>
    <t xml:space="preserve">        Individuals</t>
  </si>
  <si>
    <t>18 years and over</t>
  </si>
  <si>
    <t xml:space="preserve">    65 years and over</t>
  </si>
  <si>
    <t>Related children under 18 years</t>
  </si>
  <si>
    <t xml:space="preserve">    Related children 5 to 17 years</t>
  </si>
  <si>
    <t>Unrelated individuals 15 years and</t>
  </si>
  <si>
    <t>Table S3- 2. Poverty in New Jersey, 1989 and 1999</t>
  </si>
  <si>
    <t>Table S3 - 1. Income in New Jersey, 1989 and 1999</t>
  </si>
  <si>
    <t>Source: 1990 and 2000 Censuses of Population and Housing, US Bureau of the Census</t>
  </si>
  <si>
    <r>
      <t xml:space="preserve">1 </t>
    </r>
    <r>
      <rPr>
        <sz val="8"/>
        <rFont val="Times New Roman"/>
        <family val="1"/>
      </rPr>
      <t>The Bureau of Labor Statistics' Consumer Price Index Research Series (CPI-U-RS) using current methods, U.S. city average for all items is 196.3 for 1990</t>
    </r>
  </si>
  <si>
    <t>by the Bureau of Labor Statistics for researchers needing a historical estimate of inflation using current methods.</t>
  </si>
  <si>
    <t>and 250.8 for 2000.  To adjust 1990 median dollars to 2000 constant dollars, multiply 1990 dollars by 250.8/196.3 or 1.277636.  The CPI-U-RS is recommended</t>
  </si>
  <si>
    <t>Note: The Bureau of Labor Statistics' Consumer Price Index Research Series (CPI-U-RS) using current methods, U.S. city average for all items is 187.0 for 1989</t>
  </si>
  <si>
    <t>and 242.7 for 1999.  To adjust 1989 income values to 1999 constant dollars, multiply 1989 dollar values by 242.7/187.0 or 1.297860.  The CPI-U-RS is recommended</t>
  </si>
  <si>
    <t>Table S2-1. School Enrollment and Educational Attainment: New Jersy, 1990 and 2000</t>
  </si>
  <si>
    <t>Selected Ecucational Characteristics</t>
  </si>
  <si>
    <t>Total persons 3 years and over</t>
  </si>
  <si>
    <t xml:space="preserve">  Enrolled in school:</t>
  </si>
  <si>
    <t xml:space="preserve">    Enrolled in preprimary school:</t>
  </si>
  <si>
    <t xml:space="preserve">    Enrolled in primary or high school</t>
  </si>
  <si>
    <t xml:space="preserve">    Enrolled in college</t>
  </si>
  <si>
    <t xml:space="preserve">  Not enrolled in school</t>
  </si>
  <si>
    <t>Population 25 years and over</t>
  </si>
  <si>
    <t xml:space="preserve">  Less than 9th grade</t>
  </si>
  <si>
    <t xml:space="preserve">  9th to 12th grade, no diploma</t>
  </si>
  <si>
    <t xml:space="preserve">  High school graduate (includes equivalency)</t>
  </si>
  <si>
    <t xml:space="preserve">  Some college, no degree</t>
  </si>
  <si>
    <t xml:space="preserve">  Associate degree</t>
  </si>
  <si>
    <t xml:space="preserve">  Bachelor's degree</t>
  </si>
  <si>
    <t xml:space="preserve">  Graduate or professional degree</t>
  </si>
  <si>
    <t xml:space="preserve">  Percent high school graduate or higher</t>
  </si>
  <si>
    <t xml:space="preserve">--- </t>
  </si>
  <si>
    <t xml:space="preserve">  Percent bachelor's degree or higher</t>
  </si>
  <si>
    <t xml:space="preserve">Note: School enrollment data for 1990 and 2000 are not fully comparable due to changes in how </t>
  </si>
  <si>
    <t xml:space="preserve">          data were obtained on level of enrollment.</t>
  </si>
  <si>
    <t>Table S2-2. Marital Status, Grandparents and Veteran Status: New Jersey, 1990 and 2000</t>
  </si>
  <si>
    <t>Selected  Characteristics</t>
  </si>
  <si>
    <t>Total persons 15 years and over</t>
  </si>
  <si>
    <t xml:space="preserve">  Never married</t>
  </si>
  <si>
    <t xml:space="preserve">  Now married:</t>
  </si>
  <si>
    <t xml:space="preserve">  Separated</t>
  </si>
  <si>
    <t xml:space="preserve">  Widowed</t>
  </si>
  <si>
    <t xml:space="preserve">      Female</t>
  </si>
  <si>
    <t xml:space="preserve">  Divorced</t>
  </si>
  <si>
    <t xml:space="preserve">Grandparents with own grandchildren </t>
  </si>
  <si>
    <t xml:space="preserve"> under 18 years in households</t>
  </si>
  <si>
    <t xml:space="preserve">(n.a.) </t>
  </si>
  <si>
    <t xml:space="preserve">   Responsible for own grandchildren </t>
  </si>
  <si>
    <t>Veteran status</t>
  </si>
  <si>
    <t xml:space="preserve">  Civilian population 18 years and over</t>
  </si>
  <si>
    <t xml:space="preserve">     Civilian veterans</t>
  </si>
  <si>
    <t>Note: The veteran status data are for civilian population 16 years and over in 1990 and for civilian</t>
  </si>
  <si>
    <t xml:space="preserve">          population 18 years and over in 2000.</t>
  </si>
  <si>
    <t>Prepared by: NJ Department of Labor, Div. of Labor Market &amp; Demographic Research, 5/02.</t>
  </si>
  <si>
    <t>Table S2-3. Geographic Mobility and Disability Status: New Jersey, 1990 and 2000</t>
  </si>
  <si>
    <t>Residence 5 years ago</t>
  </si>
  <si>
    <t>Population 5 years and over</t>
  </si>
  <si>
    <t xml:space="preserve">  Same house as 5 years ago</t>
  </si>
  <si>
    <t xml:space="preserve">  Different house in the U.S. 5 years ago</t>
  </si>
  <si>
    <t xml:space="preserve">     Same county</t>
  </si>
  <si>
    <t xml:space="preserve">     Different county</t>
  </si>
  <si>
    <t xml:space="preserve">        Same state</t>
  </si>
  <si>
    <t xml:space="preserve">        Different state</t>
  </si>
  <si>
    <t xml:space="preserve">  Elsewhere 5 years ago</t>
  </si>
  <si>
    <t>Disability status of the civilian noninstitutionalized population</t>
  </si>
  <si>
    <t>Population 5 to 20 years old</t>
  </si>
  <si>
    <t xml:space="preserve">  With a disability</t>
  </si>
  <si>
    <t>Population 16-64/21-64 years old</t>
  </si>
  <si>
    <t xml:space="preserve">  With a work disability/disability</t>
  </si>
  <si>
    <t xml:space="preserve">      Percent in labor force/employed</t>
  </si>
  <si>
    <t xml:space="preserve">   No work disability/disability</t>
  </si>
  <si>
    <t>Population 65 years and over</t>
  </si>
  <si>
    <t xml:space="preserve">  With a mobility or self-care limitation/disability</t>
  </si>
  <si>
    <t>Note: Disability data for 1990 and 2000 are not comparable due to changes in the census questions</t>
  </si>
  <si>
    <t xml:space="preserve">          on disability. The 1990 and 2000 questions were both presented on the table and were</t>
  </si>
  <si>
    <t xml:space="preserve">          separated by a "/".  E.g., "with a work disability" in 1990 vs. "with a disability" in 2000.</t>
  </si>
  <si>
    <t>Table S2-4. Nativity and Place of Birth: New Jersey, 1990 and 2000</t>
  </si>
  <si>
    <t xml:space="preserve"> Nativity and Place of Birth</t>
  </si>
  <si>
    <t>Total Population</t>
  </si>
  <si>
    <t xml:space="preserve">  Native</t>
  </si>
  <si>
    <t xml:space="preserve">    Born in the United States</t>
  </si>
  <si>
    <t xml:space="preserve">      Born in state of residence</t>
  </si>
  <si>
    <t xml:space="preserve">      Born in a different state </t>
  </si>
  <si>
    <t xml:space="preserve">    Born outside the United States:</t>
  </si>
  <si>
    <t xml:space="preserve">  Foreign born:</t>
  </si>
  <si>
    <t xml:space="preserve">    Entered in the latest 10 years</t>
  </si>
  <si>
    <t xml:space="preserve">    Naturalized citizen</t>
  </si>
  <si>
    <t xml:space="preserve">    Not a citizen</t>
  </si>
  <si>
    <t>Region of Birth of Foreign Born</t>
  </si>
  <si>
    <t xml:space="preserve">  Total (excluding born at sea)</t>
  </si>
  <si>
    <t xml:space="preserve">     Europe</t>
  </si>
  <si>
    <t xml:space="preserve">     Asia</t>
  </si>
  <si>
    <t xml:space="preserve">     Africa</t>
  </si>
  <si>
    <t xml:space="preserve">     Oceania</t>
  </si>
  <si>
    <t xml:space="preserve">     Latin America</t>
  </si>
  <si>
    <t xml:space="preserve">     Northern America</t>
  </si>
  <si>
    <t>Table S2-5. Language Spoken at Home: New Jersey, 1990 and 2000</t>
  </si>
  <si>
    <t xml:space="preserve"> Language spoken at home</t>
  </si>
  <si>
    <t>Total persons 5 years and over</t>
  </si>
  <si>
    <t xml:space="preserve">  Speak only English</t>
  </si>
  <si>
    <t xml:space="preserve">  Speak a language other than English:</t>
  </si>
  <si>
    <t xml:space="preserve">      Speak English less than "very well"</t>
  </si>
  <si>
    <t xml:space="preserve">    Spanish:</t>
  </si>
  <si>
    <t xml:space="preserve">    Other Indo-European languages:</t>
  </si>
  <si>
    <t xml:space="preserve">    Asian and Pacific Island languages:</t>
  </si>
  <si>
    <t>Table S2-6. Major Ancestry Groups: New Jersey, 1990 and 2000</t>
  </si>
  <si>
    <t>Ancestry Reported</t>
  </si>
  <si>
    <t>Selected Ancestry</t>
  </si>
  <si>
    <t>Total Ancestries Reported</t>
  </si>
  <si>
    <t>Italian</t>
  </si>
  <si>
    <t>Irish</t>
  </si>
  <si>
    <t>German</t>
  </si>
  <si>
    <t>Polish</t>
  </si>
  <si>
    <t>English</t>
  </si>
  <si>
    <t>United States or American</t>
  </si>
  <si>
    <t>Russian</t>
  </si>
  <si>
    <t>French (except Basque)</t>
  </si>
  <si>
    <t>Dutch</t>
  </si>
  <si>
    <t>West Indian (Excluding Hispanic Groups)</t>
  </si>
  <si>
    <t>Hungarian</t>
  </si>
  <si>
    <t>Scottish</t>
  </si>
  <si>
    <t xml:space="preserve">Note: The ancestry question allowed respondents to report one or more ancestry groups. </t>
  </si>
  <si>
    <t xml:space="preserve">          In 2000, "Total Ancestries Reported" represent actual counts of responses while the 1990  </t>
  </si>
  <si>
    <t xml:space="preserve">          figures were assumed to double the total population counts.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</si>
</sst>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&quot;$&quot;#,##0"/>
    <numFmt numFmtId="170" formatCode="&quot;$&quot;#,##0.000000"/>
    <numFmt numFmtId="171" formatCode="&quot;$&quot;#,##0.00"/>
    <numFmt numFmtId="172" formatCode="#,##0.0_);\(#,##0.0\)"/>
    <numFmt numFmtId="173" formatCode="#,##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b/>
      <sz val="10"/>
      <color indexed="2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/>
    </xf>
    <xf numFmtId="169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3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9" fontId="0" fillId="0" borderId="0" xfId="0" applyNumberFormat="1" applyAlignment="1">
      <alignment/>
    </xf>
    <xf numFmtId="0" fontId="4" fillId="0" borderId="0" xfId="0" applyFont="1" applyBorder="1" applyAlignment="1">
      <alignment horizontal="centerContinuous"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165" fontId="0" fillId="0" borderId="0" xfId="0" applyNumberFormat="1" applyAlignment="1">
      <alignment/>
    </xf>
    <xf numFmtId="3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 horizontal="left"/>
    </xf>
    <xf numFmtId="164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 applyProtection="1">
      <alignment horizontal="left"/>
      <protection/>
    </xf>
    <xf numFmtId="0" fontId="0" fillId="0" borderId="3" xfId="0" applyBorder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9" fillId="0" borderId="2" xfId="0" applyFont="1" applyBorder="1" applyAlignment="1">
      <alignment/>
    </xf>
    <xf numFmtId="173" fontId="4" fillId="0" borderId="0" xfId="0" applyNumberFormat="1" applyFont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3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164" fontId="9" fillId="0" borderId="3" xfId="0" applyNumberFormat="1" applyFont="1" applyBorder="1" applyAlignment="1">
      <alignment wrapText="1"/>
    </xf>
    <xf numFmtId="0" fontId="9" fillId="0" borderId="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" xfId="0" applyFont="1" applyBorder="1" applyAlignment="1">
      <alignment/>
    </xf>
    <xf numFmtId="3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>
      <alignment horizontal="center"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9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72" fontId="4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 wrapText="1"/>
    </xf>
    <xf numFmtId="5" fontId="4" fillId="0" borderId="0" xfId="0" applyNumberFormat="1" applyFont="1" applyAlignment="1" applyProtection="1">
      <alignment/>
      <protection/>
    </xf>
    <xf numFmtId="169" fontId="4" fillId="0" borderId="3" xfId="0" applyNumberFormat="1" applyFont="1" applyBorder="1" applyAlignment="1">
      <alignment/>
    </xf>
    <xf numFmtId="37" fontId="4" fillId="0" borderId="3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11" fillId="0" borderId="0" xfId="0" applyFont="1" applyAlignment="1">
      <alignment horizontal="left"/>
    </xf>
    <xf numFmtId="3" fontId="4" fillId="0" borderId="3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3" xfId="0" applyFont="1" applyFill="1" applyBorder="1" applyAlignment="1">
      <alignment horizontal="left"/>
    </xf>
    <xf numFmtId="173" fontId="4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3" xfId="0" applyFont="1" applyBorder="1" applyAlignment="1">
      <alignment horizontal="left"/>
    </xf>
    <xf numFmtId="3" fontId="4" fillId="0" borderId="3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0" fontId="4" fillId="0" borderId="0" xfId="0" applyFont="1" applyAlignment="1">
      <alignment horizontal="center"/>
    </xf>
    <xf numFmtId="173" fontId="4" fillId="0" borderId="0" xfId="0" applyNumberFormat="1" applyFont="1" applyBorder="1" applyAlignment="1">
      <alignment/>
    </xf>
    <xf numFmtId="0" fontId="12" fillId="0" borderId="0" xfId="0" applyFont="1" applyAlignment="1">
      <alignment wrapText="1"/>
    </xf>
    <xf numFmtId="3" fontId="12" fillId="0" borderId="0" xfId="0" applyNumberFormat="1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G14" sqref="G14"/>
    </sheetView>
  </sheetViews>
  <sheetFormatPr defaultColWidth="9.140625" defaultRowHeight="12.75"/>
  <cols>
    <col min="1" max="1" width="33.421875" style="2" customWidth="1"/>
    <col min="2" max="3" width="10.7109375" style="2" customWidth="1"/>
    <col min="4" max="16384" width="9.140625" style="2" customWidth="1"/>
  </cols>
  <sheetData>
    <row r="1" ht="15">
      <c r="A1" s="1" t="s">
        <v>69</v>
      </c>
    </row>
    <row r="2" ht="15">
      <c r="A2" s="2" t="s">
        <v>16</v>
      </c>
    </row>
    <row r="4" spans="1:7" ht="15">
      <c r="A4" s="3"/>
      <c r="B4" s="4" t="s">
        <v>0</v>
      </c>
      <c r="C4" s="4"/>
      <c r="D4" s="66" t="s">
        <v>20</v>
      </c>
      <c r="E4" s="66"/>
      <c r="F4" s="67" t="s">
        <v>21</v>
      </c>
      <c r="G4" s="67"/>
    </row>
    <row r="5" spans="1:7" ht="15">
      <c r="A5" s="5"/>
      <c r="B5" s="5">
        <v>1990</v>
      </c>
      <c r="C5" s="5">
        <v>2000</v>
      </c>
      <c r="D5" s="11">
        <v>1990</v>
      </c>
      <c r="E5" s="11">
        <v>2000</v>
      </c>
      <c r="F5" s="11" t="s">
        <v>22</v>
      </c>
      <c r="G5" s="11" t="s">
        <v>23</v>
      </c>
    </row>
    <row r="7" spans="1:7" ht="15">
      <c r="A7" s="21" t="s">
        <v>0</v>
      </c>
      <c r="B7" s="9">
        <v>3812684</v>
      </c>
      <c r="C7" s="9">
        <v>3876433</v>
      </c>
      <c r="D7" s="7">
        <f>B7/$B$7</f>
        <v>1</v>
      </c>
      <c r="E7" s="7">
        <f>C7/$C$7</f>
        <v>1</v>
      </c>
      <c r="F7" s="9">
        <f>C7-B7</f>
        <v>63749</v>
      </c>
      <c r="G7" s="7">
        <f>F7/B7</f>
        <v>0.01672024222306386</v>
      </c>
    </row>
    <row r="8" spans="1:7" ht="15">
      <c r="A8" s="21" t="s">
        <v>43</v>
      </c>
      <c r="B8" s="9">
        <v>2731027</v>
      </c>
      <c r="C8" s="9">
        <v>2828303</v>
      </c>
      <c r="D8" s="7">
        <f aca="true" t="shared" si="0" ref="D8:D13">B8/$B$7</f>
        <v>0.7163003805193402</v>
      </c>
      <c r="E8" s="7">
        <f aca="true" t="shared" si="1" ref="E8:E13">C8/$C$7</f>
        <v>0.7296148288903742</v>
      </c>
      <c r="F8" s="9">
        <f aca="true" t="shared" si="2" ref="F8:F13">C8-B8</f>
        <v>97276</v>
      </c>
      <c r="G8" s="7">
        <f aca="true" t="shared" si="3" ref="G8:G13">F8/B8</f>
        <v>0.03561883496574732</v>
      </c>
    </row>
    <row r="9" spans="1:7" ht="15">
      <c r="A9" s="21" t="s">
        <v>44</v>
      </c>
      <c r="B9" s="9">
        <v>471943</v>
      </c>
      <c r="C9" s="9">
        <v>412299</v>
      </c>
      <c r="D9" s="7">
        <f t="shared" si="0"/>
        <v>0.12378235384836508</v>
      </c>
      <c r="E9" s="7">
        <f t="shared" si="1"/>
        <v>0.10636040916997662</v>
      </c>
      <c r="F9" s="9">
        <f t="shared" si="2"/>
        <v>-59644</v>
      </c>
      <c r="G9" s="7">
        <f t="shared" si="3"/>
        <v>-0.12637966873118153</v>
      </c>
    </row>
    <row r="10" spans="1:7" ht="15">
      <c r="A10" s="21" t="s">
        <v>45</v>
      </c>
      <c r="B10" s="9">
        <v>336708</v>
      </c>
      <c r="C10" s="9">
        <v>371514</v>
      </c>
      <c r="D10" s="7">
        <f t="shared" si="0"/>
        <v>0.08831259029072433</v>
      </c>
      <c r="E10" s="7">
        <f t="shared" si="1"/>
        <v>0.09583913871334807</v>
      </c>
      <c r="F10" s="9">
        <f t="shared" si="2"/>
        <v>34806</v>
      </c>
      <c r="G10" s="7">
        <f t="shared" si="3"/>
        <v>0.10337146726540504</v>
      </c>
    </row>
    <row r="11" spans="1:7" ht="15">
      <c r="A11" s="21" t="s">
        <v>46</v>
      </c>
      <c r="B11" s="9">
        <v>156523</v>
      </c>
      <c r="C11" s="9">
        <v>121305</v>
      </c>
      <c r="D11" s="7">
        <f t="shared" si="0"/>
        <v>0.04105323179156731</v>
      </c>
      <c r="E11" s="7">
        <f t="shared" si="1"/>
        <v>0.03129294379652634</v>
      </c>
      <c r="F11" s="9">
        <f t="shared" si="2"/>
        <v>-35218</v>
      </c>
      <c r="G11" s="7">
        <f t="shared" si="3"/>
        <v>-0.22500207637216255</v>
      </c>
    </row>
    <row r="12" spans="1:7" ht="15">
      <c r="A12" s="21" t="s">
        <v>47</v>
      </c>
      <c r="B12" s="9">
        <v>24097</v>
      </c>
      <c r="C12" s="9">
        <v>36456</v>
      </c>
      <c r="D12" s="7">
        <f t="shared" si="0"/>
        <v>0.006320219561862457</v>
      </c>
      <c r="E12" s="7">
        <f t="shared" si="1"/>
        <v>0.00940452214703569</v>
      </c>
      <c r="F12" s="9">
        <f t="shared" si="2"/>
        <v>12359</v>
      </c>
      <c r="G12" s="7">
        <f t="shared" si="3"/>
        <v>0.5128854214217538</v>
      </c>
    </row>
    <row r="13" spans="1:7" ht="15">
      <c r="A13" s="21" t="s">
        <v>48</v>
      </c>
      <c r="B13" s="9">
        <v>80474</v>
      </c>
      <c r="C13" s="9">
        <v>106556</v>
      </c>
      <c r="D13" s="7">
        <f t="shared" si="0"/>
        <v>0.021106915758032925</v>
      </c>
      <c r="E13" s="7">
        <f t="shared" si="1"/>
        <v>0.027488157282739054</v>
      </c>
      <c r="F13" s="9">
        <f t="shared" si="2"/>
        <v>26082</v>
      </c>
      <c r="G13" s="7">
        <f t="shared" si="3"/>
        <v>0.32410467977234886</v>
      </c>
    </row>
    <row r="14" spans="1:7" ht="15">
      <c r="A14" s="27" t="s">
        <v>49</v>
      </c>
      <c r="B14" s="10">
        <v>25.3</v>
      </c>
      <c r="C14" s="10">
        <v>30</v>
      </c>
      <c r="D14" s="28" t="s">
        <v>36</v>
      </c>
      <c r="E14" s="28" t="s">
        <v>36</v>
      </c>
      <c r="F14" s="38">
        <f>C14-B14</f>
        <v>4.699999999999999</v>
      </c>
      <c r="G14" s="7">
        <f>F14/B14</f>
        <v>0.18577075098814225</v>
      </c>
    </row>
    <row r="15" spans="1:3" ht="15">
      <c r="A15" s="1"/>
      <c r="B15" s="9"/>
      <c r="C15" s="9"/>
    </row>
    <row r="16" ht="15">
      <c r="A16" s="64" t="s">
        <v>107</v>
      </c>
    </row>
    <row r="17" ht="15">
      <c r="A17" s="64" t="s">
        <v>89</v>
      </c>
    </row>
  </sheetData>
  <mergeCells count="2">
    <mergeCell ref="D4:E4"/>
    <mergeCell ref="F4:G4"/>
  </mergeCells>
  <printOptions horizontalCentered="1"/>
  <pageMargins left="0.25" right="0.25" top="0.5" bottom="0.5" header="0.5" footer="0.5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28125" style="0" bestFit="1" customWidth="1"/>
    <col min="2" max="3" width="10.7109375" style="0" customWidth="1"/>
    <col min="4" max="4" width="9.7109375" style="0" customWidth="1"/>
    <col min="5" max="5" width="8.7109375" style="0" customWidth="1"/>
    <col min="6" max="6" width="1.7109375" style="0" customWidth="1"/>
    <col min="7" max="8" width="8.7109375" style="0" customWidth="1"/>
    <col min="9" max="9" width="10.7109375" style="0" customWidth="1"/>
    <col min="10" max="10" width="1.7109375" style="0" customWidth="1"/>
    <col min="11" max="11" width="12.28125" style="0" bestFit="1" customWidth="1"/>
  </cols>
  <sheetData>
    <row r="1" spans="1:10" ht="15">
      <c r="A1" s="72" t="s">
        <v>113</v>
      </c>
      <c r="J1" s="2"/>
    </row>
    <row r="2" ht="15">
      <c r="J2" s="2"/>
    </row>
    <row r="3" spans="1:10" ht="15">
      <c r="A3" s="3"/>
      <c r="B3" s="65">
        <v>1990</v>
      </c>
      <c r="C3" s="65">
        <v>2000</v>
      </c>
      <c r="D3" s="4" t="s">
        <v>21</v>
      </c>
      <c r="E3" s="4"/>
      <c r="J3" s="65"/>
    </row>
    <row r="4" spans="1:10" ht="15">
      <c r="A4" s="5" t="s">
        <v>114</v>
      </c>
      <c r="B4" s="73" t="s">
        <v>19</v>
      </c>
      <c r="C4" s="73" t="s">
        <v>19</v>
      </c>
      <c r="D4" s="11" t="s">
        <v>22</v>
      </c>
      <c r="E4" s="11" t="s">
        <v>23</v>
      </c>
      <c r="J4" s="73"/>
    </row>
    <row r="5" spans="10:12" ht="15">
      <c r="J5" s="8"/>
      <c r="K5" s="9"/>
      <c r="L5" s="7"/>
    </row>
    <row r="6" spans="1:12" ht="15">
      <c r="A6" s="74" t="s">
        <v>115</v>
      </c>
      <c r="B6" s="9">
        <v>7408844</v>
      </c>
      <c r="C6" s="9">
        <v>8081215</v>
      </c>
      <c r="D6" s="9">
        <f aca="true" t="shared" si="0" ref="D6:D11">C6-B6</f>
        <v>672371</v>
      </c>
      <c r="E6" s="7">
        <f aca="true" t="shared" si="1" ref="E6:E11">C6/B6-1</f>
        <v>0.09075248446316331</v>
      </c>
      <c r="J6" s="8"/>
      <c r="K6" s="9"/>
      <c r="L6" s="7"/>
    </row>
    <row r="7" spans="1:12" ht="15">
      <c r="A7" s="26" t="s">
        <v>116</v>
      </c>
      <c r="B7" s="9">
        <v>1867402</v>
      </c>
      <c r="C7" s="9">
        <v>2217832</v>
      </c>
      <c r="D7" s="9">
        <f t="shared" si="0"/>
        <v>350430</v>
      </c>
      <c r="E7" s="7">
        <f t="shared" si="1"/>
        <v>0.18765643391192688</v>
      </c>
      <c r="J7" s="8"/>
      <c r="K7" s="9"/>
      <c r="L7" s="7"/>
    </row>
    <row r="8" spans="1:12" ht="15">
      <c r="A8" s="26" t="s">
        <v>117</v>
      </c>
      <c r="B8" s="9">
        <v>154489</v>
      </c>
      <c r="C8" s="9">
        <v>303373</v>
      </c>
      <c r="D8" s="9">
        <f t="shared" si="0"/>
        <v>148884</v>
      </c>
      <c r="E8" s="7">
        <f t="shared" si="1"/>
        <v>0.9637190997417291</v>
      </c>
      <c r="J8" s="8"/>
      <c r="K8" s="9"/>
      <c r="L8" s="7"/>
    </row>
    <row r="9" spans="1:12" ht="15">
      <c r="A9" s="26" t="s">
        <v>118</v>
      </c>
      <c r="B9" s="9">
        <v>1194522</v>
      </c>
      <c r="C9" s="9">
        <v>1444157</v>
      </c>
      <c r="D9" s="9">
        <f t="shared" si="0"/>
        <v>249635</v>
      </c>
      <c r="E9" s="7">
        <f t="shared" si="1"/>
        <v>0.20898317485990203</v>
      </c>
      <c r="J9" s="8"/>
      <c r="K9" s="9"/>
      <c r="L9" s="7"/>
    </row>
    <row r="10" spans="1:12" ht="15">
      <c r="A10" s="26" t="s">
        <v>119</v>
      </c>
      <c r="B10" s="9">
        <v>518391</v>
      </c>
      <c r="C10" s="9">
        <v>470302</v>
      </c>
      <c r="D10" s="9">
        <f t="shared" si="0"/>
        <v>-48089</v>
      </c>
      <c r="E10" s="7">
        <f t="shared" si="1"/>
        <v>-0.09276588521019846</v>
      </c>
      <c r="J10" s="8"/>
      <c r="K10" s="9"/>
      <c r="L10" s="7"/>
    </row>
    <row r="11" spans="1:12" ht="15">
      <c r="A11" s="26" t="s">
        <v>120</v>
      </c>
      <c r="B11" s="9">
        <v>5541442</v>
      </c>
      <c r="C11" s="9">
        <f>C6-C7</f>
        <v>5863383</v>
      </c>
      <c r="D11" s="9">
        <f t="shared" si="0"/>
        <v>321941</v>
      </c>
      <c r="E11" s="7">
        <f t="shared" si="1"/>
        <v>0.05809697187122054</v>
      </c>
      <c r="J11" s="75"/>
      <c r="K11" s="9"/>
      <c r="L11" s="7"/>
    </row>
    <row r="12" spans="1:12" ht="15">
      <c r="A12" s="26"/>
      <c r="B12" s="9"/>
      <c r="C12" s="9"/>
      <c r="D12" s="9"/>
      <c r="E12" s="7"/>
      <c r="K12" s="9"/>
      <c r="L12" s="7"/>
    </row>
    <row r="13" spans="1:12" ht="15">
      <c r="A13" s="74" t="s">
        <v>121</v>
      </c>
      <c r="B13" s="9">
        <v>5166233</v>
      </c>
      <c r="C13" s="9">
        <v>5657799</v>
      </c>
      <c r="D13" s="9">
        <f aca="true" t="shared" si="2" ref="D13:D20">C13-B13</f>
        <v>491566</v>
      </c>
      <c r="E13" s="7">
        <f aca="true" t="shared" si="3" ref="E13:E20">C13/B13-1</f>
        <v>0.09514979289551984</v>
      </c>
      <c r="K13" s="9"/>
      <c r="L13" s="7"/>
    </row>
    <row r="14" spans="1:12" ht="15">
      <c r="A14" s="26" t="s">
        <v>122</v>
      </c>
      <c r="B14" s="9">
        <v>486210</v>
      </c>
      <c r="C14" s="9">
        <v>373429</v>
      </c>
      <c r="D14" s="9">
        <f t="shared" si="2"/>
        <v>-112781</v>
      </c>
      <c r="E14" s="7">
        <f t="shared" si="3"/>
        <v>-0.23195944139363645</v>
      </c>
      <c r="K14" s="9"/>
      <c r="L14" s="7"/>
    </row>
    <row r="15" spans="1:12" ht="15">
      <c r="A15" s="26" t="s">
        <v>123</v>
      </c>
      <c r="B15" s="9">
        <v>718996</v>
      </c>
      <c r="C15" s="9">
        <v>641048</v>
      </c>
      <c r="D15" s="9">
        <f t="shared" si="2"/>
        <v>-77948</v>
      </c>
      <c r="E15" s="7">
        <f t="shared" si="3"/>
        <v>-0.10841228602106268</v>
      </c>
      <c r="K15" s="9"/>
      <c r="L15" s="7"/>
    </row>
    <row r="16" spans="1:12" ht="15">
      <c r="A16" s="26" t="s">
        <v>124</v>
      </c>
      <c r="B16" s="9">
        <v>1606555</v>
      </c>
      <c r="C16" s="9">
        <v>1661493</v>
      </c>
      <c r="D16" s="9">
        <f t="shared" si="2"/>
        <v>54938</v>
      </c>
      <c r="E16" s="7">
        <f t="shared" si="3"/>
        <v>0.03419615263716458</v>
      </c>
      <c r="K16" s="9"/>
      <c r="L16" s="7"/>
    </row>
    <row r="17" spans="1:12" ht="15">
      <c r="A17" s="26" t="s">
        <v>125</v>
      </c>
      <c r="B17" s="9">
        <v>801791</v>
      </c>
      <c r="C17" s="9">
        <v>998872</v>
      </c>
      <c r="D17" s="9">
        <f t="shared" si="2"/>
        <v>197081</v>
      </c>
      <c r="E17" s="7">
        <f t="shared" si="3"/>
        <v>0.24580096309387356</v>
      </c>
      <c r="K17" s="9"/>
      <c r="L17" s="7"/>
    </row>
    <row r="18" spans="1:12" ht="15">
      <c r="A18" s="26" t="s">
        <v>126</v>
      </c>
      <c r="B18" s="9">
        <v>268664</v>
      </c>
      <c r="C18" s="9">
        <v>298096</v>
      </c>
      <c r="D18" s="9">
        <f t="shared" si="2"/>
        <v>29432</v>
      </c>
      <c r="E18" s="7">
        <f t="shared" si="3"/>
        <v>0.1095494744364709</v>
      </c>
      <c r="K18" s="9"/>
      <c r="L18" s="7"/>
    </row>
    <row r="19" spans="1:5" ht="15">
      <c r="A19" s="26" t="s">
        <v>127</v>
      </c>
      <c r="B19" s="9">
        <v>826887</v>
      </c>
      <c r="C19" s="9">
        <v>1063665</v>
      </c>
      <c r="D19" s="9">
        <f t="shared" si="2"/>
        <v>236778</v>
      </c>
      <c r="E19" s="7">
        <f t="shared" si="3"/>
        <v>0.2863486788400349</v>
      </c>
    </row>
    <row r="20" spans="1:5" ht="15">
      <c r="A20" s="26" t="s">
        <v>128</v>
      </c>
      <c r="B20" s="9">
        <v>457130</v>
      </c>
      <c r="C20" s="9">
        <v>621196</v>
      </c>
      <c r="D20" s="9">
        <f t="shared" si="2"/>
        <v>164066</v>
      </c>
      <c r="E20" s="7">
        <f t="shared" si="3"/>
        <v>0.35890446918819596</v>
      </c>
    </row>
    <row r="22" spans="1:5" ht="15">
      <c r="A22" s="76" t="s">
        <v>129</v>
      </c>
      <c r="B22" s="38">
        <v>76.67147416696073</v>
      </c>
      <c r="C22" s="38">
        <v>82.1</v>
      </c>
      <c r="D22" s="38">
        <f>C22-B22</f>
        <v>5.428525833039259</v>
      </c>
      <c r="E22" s="77" t="s">
        <v>130</v>
      </c>
    </row>
    <row r="23" spans="1:5" ht="15">
      <c r="A23" s="78" t="s">
        <v>131</v>
      </c>
      <c r="B23" s="79">
        <v>24.854028070356097</v>
      </c>
      <c r="C23" s="79">
        <v>29.8</v>
      </c>
      <c r="D23" s="79">
        <f>C23-B23</f>
        <v>4.945971929643903</v>
      </c>
      <c r="E23" s="80" t="s">
        <v>130</v>
      </c>
    </row>
    <row r="25" ht="15">
      <c r="A25" s="76" t="s">
        <v>132</v>
      </c>
    </row>
    <row r="26" ht="15">
      <c r="A26" s="76" t="s">
        <v>133</v>
      </c>
    </row>
    <row r="27" ht="15">
      <c r="A27" s="76"/>
    </row>
    <row r="28" ht="14.25">
      <c r="A28" s="72" t="s">
        <v>134</v>
      </c>
    </row>
    <row r="30" spans="1:5" ht="15">
      <c r="A30" s="3"/>
      <c r="B30" s="65">
        <v>1990</v>
      </c>
      <c r="C30" s="65">
        <v>2000</v>
      </c>
      <c r="D30" s="4" t="s">
        <v>20</v>
      </c>
      <c r="E30" s="4"/>
    </row>
    <row r="31" spans="1:5" ht="15">
      <c r="A31" s="5" t="s">
        <v>135</v>
      </c>
      <c r="B31" s="73" t="s">
        <v>19</v>
      </c>
      <c r="C31" s="73" t="s">
        <v>19</v>
      </c>
      <c r="D31" s="11">
        <v>1990</v>
      </c>
      <c r="E31" s="11">
        <v>2000</v>
      </c>
    </row>
    <row r="33" spans="1:5" ht="15">
      <c r="A33" s="74" t="s">
        <v>136</v>
      </c>
      <c r="B33" s="9">
        <v>6223524</v>
      </c>
      <c r="C33" s="9">
        <v>6655333</v>
      </c>
      <c r="D33" s="7">
        <f aca="true" t="shared" si="4" ref="D33:E40">B33/B$33</f>
        <v>1</v>
      </c>
      <c r="E33" s="7">
        <f t="shared" si="4"/>
        <v>1</v>
      </c>
    </row>
    <row r="34" spans="1:5" ht="15">
      <c r="A34" s="26" t="s">
        <v>137</v>
      </c>
      <c r="B34" s="9">
        <v>1813891</v>
      </c>
      <c r="C34" s="9">
        <v>1868368</v>
      </c>
      <c r="D34" s="7">
        <f t="shared" si="4"/>
        <v>0.29145721941459535</v>
      </c>
      <c r="E34" s="7">
        <f t="shared" si="4"/>
        <v>0.28073245921729234</v>
      </c>
    </row>
    <row r="35" spans="1:5" ht="15">
      <c r="A35" s="26" t="s">
        <v>138</v>
      </c>
      <c r="B35" s="9">
        <v>3348613</v>
      </c>
      <c r="C35" s="9">
        <v>3636045</v>
      </c>
      <c r="D35" s="7">
        <f t="shared" si="4"/>
        <v>0.53805737713874</v>
      </c>
      <c r="E35" s="7">
        <f t="shared" si="4"/>
        <v>0.5463355477479489</v>
      </c>
    </row>
    <row r="36" spans="1:5" ht="15">
      <c r="A36" s="26" t="s">
        <v>139</v>
      </c>
      <c r="B36" s="9">
        <v>159517</v>
      </c>
      <c r="C36" s="9">
        <v>159293</v>
      </c>
      <c r="D36" s="7">
        <f t="shared" si="4"/>
        <v>0.025631298280524024</v>
      </c>
      <c r="E36" s="7">
        <f t="shared" si="4"/>
        <v>0.023934640084876294</v>
      </c>
    </row>
    <row r="37" spans="1:5" ht="15">
      <c r="A37" s="26" t="s">
        <v>140</v>
      </c>
      <c r="B37" s="9">
        <v>498811</v>
      </c>
      <c r="C37" s="9">
        <v>490779</v>
      </c>
      <c r="D37" s="7">
        <f t="shared" si="4"/>
        <v>0.08014928519597578</v>
      </c>
      <c r="E37" s="7">
        <f t="shared" si="4"/>
        <v>0.07374221545338153</v>
      </c>
    </row>
    <row r="38" spans="1:5" ht="15">
      <c r="A38" s="26" t="s">
        <v>141</v>
      </c>
      <c r="B38" s="9">
        <v>412403</v>
      </c>
      <c r="C38" s="9">
        <v>400113</v>
      </c>
      <c r="D38" s="7">
        <f t="shared" si="4"/>
        <v>0.06626518994704608</v>
      </c>
      <c r="E38" s="7">
        <f t="shared" si="4"/>
        <v>0.060119155570427504</v>
      </c>
    </row>
    <row r="39" spans="1:5" ht="15">
      <c r="A39" s="26" t="s">
        <v>142</v>
      </c>
      <c r="B39" s="9">
        <v>402692</v>
      </c>
      <c r="C39" s="9">
        <v>500848</v>
      </c>
      <c r="D39" s="7">
        <f t="shared" si="4"/>
        <v>0.06470481997016482</v>
      </c>
      <c r="E39" s="7">
        <f t="shared" si="4"/>
        <v>0.07525513749650092</v>
      </c>
    </row>
    <row r="40" spans="1:5" ht="15">
      <c r="A40" s="26" t="s">
        <v>141</v>
      </c>
      <c r="B40" s="9">
        <v>243478</v>
      </c>
      <c r="C40" s="9">
        <v>302581</v>
      </c>
      <c r="D40" s="7">
        <f t="shared" si="4"/>
        <v>0.03912220793235472</v>
      </c>
      <c r="E40" s="7">
        <f t="shared" si="4"/>
        <v>0.045464441824323444</v>
      </c>
    </row>
    <row r="42" ht="15">
      <c r="A42" s="74" t="s">
        <v>143</v>
      </c>
    </row>
    <row r="43" spans="1:5" ht="15">
      <c r="A43" s="74" t="s">
        <v>144</v>
      </c>
      <c r="B43" s="12" t="s">
        <v>145</v>
      </c>
      <c r="C43" s="9">
        <v>185771</v>
      </c>
      <c r="D43" s="12" t="s">
        <v>145</v>
      </c>
      <c r="E43" s="7">
        <f>C43/C$43</f>
        <v>1</v>
      </c>
    </row>
    <row r="44" spans="1:5" ht="15">
      <c r="A44" s="21" t="s">
        <v>146</v>
      </c>
      <c r="B44" s="16" t="s">
        <v>145</v>
      </c>
      <c r="C44" s="81">
        <v>58789</v>
      </c>
      <c r="D44" s="16" t="s">
        <v>145</v>
      </c>
      <c r="E44" s="82">
        <f>C44/C$43</f>
        <v>0.3164595119798031</v>
      </c>
    </row>
    <row r="46" ht="15">
      <c r="A46" s="74" t="s">
        <v>147</v>
      </c>
    </row>
    <row r="47" spans="1:5" ht="15">
      <c r="A47" s="26" t="s">
        <v>148</v>
      </c>
      <c r="B47" s="81">
        <v>6105807</v>
      </c>
      <c r="C47" s="81">
        <v>6321650</v>
      </c>
      <c r="D47" s="7">
        <f>B47/B$47</f>
        <v>1</v>
      </c>
      <c r="E47" s="7">
        <f>C47/C$47</f>
        <v>1</v>
      </c>
    </row>
    <row r="48" spans="1:5" ht="15">
      <c r="A48" s="83" t="s">
        <v>149</v>
      </c>
      <c r="B48" s="84">
        <v>817409</v>
      </c>
      <c r="C48" s="84">
        <v>672217</v>
      </c>
      <c r="D48" s="85">
        <f>B48/B$47</f>
        <v>0.13387403172095025</v>
      </c>
      <c r="E48" s="85">
        <f>C48/C$47</f>
        <v>0.10633568767647687</v>
      </c>
    </row>
    <row r="50" ht="15">
      <c r="A50" s="26" t="s">
        <v>150</v>
      </c>
    </row>
    <row r="51" ht="15">
      <c r="A51" s="26" t="s">
        <v>151</v>
      </c>
    </row>
    <row r="52" ht="15">
      <c r="A52" s="26" t="s">
        <v>107</v>
      </c>
    </row>
    <row r="53" ht="15">
      <c r="A53" s="26" t="s">
        <v>152</v>
      </c>
    </row>
    <row r="54" ht="14.25">
      <c r="A54" s="72" t="s">
        <v>153</v>
      </c>
    </row>
    <row r="56" spans="1:5" ht="15">
      <c r="A56" s="3"/>
      <c r="B56" s="65">
        <v>1990</v>
      </c>
      <c r="C56" s="65">
        <v>2000</v>
      </c>
      <c r="D56" s="4" t="s">
        <v>20</v>
      </c>
      <c r="E56" s="4"/>
    </row>
    <row r="57" spans="1:5" ht="15">
      <c r="A57" s="5" t="s">
        <v>154</v>
      </c>
      <c r="B57" s="73" t="s">
        <v>19</v>
      </c>
      <c r="C57" s="73" t="s">
        <v>19</v>
      </c>
      <c r="D57" s="11">
        <v>1990</v>
      </c>
      <c r="E57" s="11">
        <v>2000</v>
      </c>
    </row>
    <row r="58" spans="1:3" ht="15">
      <c r="A58" s="2"/>
      <c r="B58" s="86"/>
      <c r="C58" s="86"/>
    </row>
    <row r="59" spans="1:5" ht="15">
      <c r="A59" s="26" t="s">
        <v>155</v>
      </c>
      <c r="B59" s="81">
        <v>7200696</v>
      </c>
      <c r="C59" s="81">
        <v>7856268</v>
      </c>
      <c r="D59" s="7">
        <f aca="true" t="shared" si="5" ref="D59:E67">B59/B$59</f>
        <v>1</v>
      </c>
      <c r="E59" s="7">
        <f t="shared" si="5"/>
        <v>1</v>
      </c>
    </row>
    <row r="60" spans="1:5" ht="15">
      <c r="A60" s="74" t="s">
        <v>154</v>
      </c>
      <c r="B60" s="81"/>
      <c r="C60" s="81"/>
      <c r="D60" s="7"/>
      <c r="E60" s="7"/>
    </row>
    <row r="61" spans="1:5" ht="15">
      <c r="A61" s="26" t="s">
        <v>156</v>
      </c>
      <c r="B61" s="81">
        <v>4329415</v>
      </c>
      <c r="C61" s="81">
        <v>4697484</v>
      </c>
      <c r="D61" s="7">
        <f t="shared" si="5"/>
        <v>0.601249518102139</v>
      </c>
      <c r="E61" s="7">
        <f t="shared" si="5"/>
        <v>0.5979281765846074</v>
      </c>
    </row>
    <row r="62" spans="1:5" ht="15">
      <c r="A62" s="26" t="s">
        <v>157</v>
      </c>
      <c r="B62" s="81">
        <v>2659864</v>
      </c>
      <c r="C62" s="81">
        <v>2847019</v>
      </c>
      <c r="D62" s="7">
        <f t="shared" si="5"/>
        <v>0.3693898478702614</v>
      </c>
      <c r="E62" s="7">
        <f t="shared" si="5"/>
        <v>0.36238822300868556</v>
      </c>
    </row>
    <row r="63" spans="1:5" ht="15">
      <c r="A63" s="26" t="s">
        <v>158</v>
      </c>
      <c r="B63" s="81">
        <v>1428225</v>
      </c>
      <c r="C63" s="81">
        <v>1628378</v>
      </c>
      <c r="D63" s="7">
        <f t="shared" si="5"/>
        <v>0.19834540994370545</v>
      </c>
      <c r="E63" s="7">
        <f t="shared" si="5"/>
        <v>0.20727118779552836</v>
      </c>
    </row>
    <row r="64" spans="1:5" ht="15">
      <c r="A64" s="26" t="s">
        <v>159</v>
      </c>
      <c r="B64" s="81">
        <v>2012646</v>
      </c>
      <c r="C64" s="81">
        <v>1218641</v>
      </c>
      <c r="D64" s="7">
        <f t="shared" si="5"/>
        <v>0.2795071476423946</v>
      </c>
      <c r="E64" s="7">
        <f t="shared" si="5"/>
        <v>0.1551170352131572</v>
      </c>
    </row>
    <row r="65" spans="1:5" ht="15">
      <c r="A65" s="26" t="s">
        <v>160</v>
      </c>
      <c r="B65" s="81">
        <v>662049</v>
      </c>
      <c r="C65" s="81">
        <v>684063</v>
      </c>
      <c r="D65" s="7">
        <f t="shared" si="5"/>
        <v>0.09194236223831696</v>
      </c>
      <c r="E65" s="7">
        <f t="shared" si="5"/>
        <v>0.08707225873659097</v>
      </c>
    </row>
    <row r="66" spans="1:5" ht="15">
      <c r="A66" s="26" t="s">
        <v>161</v>
      </c>
      <c r="B66" s="81">
        <v>569590</v>
      </c>
      <c r="C66" s="81">
        <v>534578</v>
      </c>
      <c r="D66" s="7">
        <f t="shared" si="5"/>
        <v>0.07910207568823903</v>
      </c>
      <c r="E66" s="7">
        <f t="shared" si="5"/>
        <v>0.06804477647656623</v>
      </c>
    </row>
    <row r="67" spans="1:5" ht="15">
      <c r="A67" s="26" t="s">
        <v>162</v>
      </c>
      <c r="B67" s="81">
        <v>211417</v>
      </c>
      <c r="C67" s="81">
        <v>311765</v>
      </c>
      <c r="D67" s="7">
        <f t="shared" si="5"/>
        <v>0.029360634027599555</v>
      </c>
      <c r="E67" s="7">
        <f t="shared" si="5"/>
        <v>0.039683600406707105</v>
      </c>
    </row>
    <row r="69" ht="15">
      <c r="A69" s="74" t="s">
        <v>163</v>
      </c>
    </row>
    <row r="70" spans="1:5" ht="15">
      <c r="A70" s="26" t="s">
        <v>164</v>
      </c>
      <c r="B70" s="77" t="s">
        <v>130</v>
      </c>
      <c r="C70" s="81">
        <v>1806868</v>
      </c>
      <c r="D70" s="77" t="s">
        <v>130</v>
      </c>
      <c r="E70" s="7">
        <f>C70/C70</f>
        <v>1</v>
      </c>
    </row>
    <row r="71" spans="1:5" ht="15">
      <c r="A71" s="26" t="s">
        <v>165</v>
      </c>
      <c r="B71" s="77" t="s">
        <v>130</v>
      </c>
      <c r="C71" s="81">
        <v>134026</v>
      </c>
      <c r="D71" s="77" t="s">
        <v>130</v>
      </c>
      <c r="E71" s="7">
        <f>C71/C70</f>
        <v>0.07417586674842877</v>
      </c>
    </row>
    <row r="72" spans="1:5" ht="15">
      <c r="A72" s="26" t="s">
        <v>166</v>
      </c>
      <c r="B72" s="81">
        <v>5030293</v>
      </c>
      <c r="C72" s="81">
        <v>4864368</v>
      </c>
      <c r="D72" s="7">
        <f>B72/B72</f>
        <v>1</v>
      </c>
      <c r="E72" s="7">
        <f>C72/C72</f>
        <v>1</v>
      </c>
    </row>
    <row r="73" spans="1:5" ht="15">
      <c r="A73" s="26" t="s">
        <v>167</v>
      </c>
      <c r="B73" s="81">
        <v>310838</v>
      </c>
      <c r="C73" s="81">
        <v>844726</v>
      </c>
      <c r="D73" s="7">
        <f>B73/B72</f>
        <v>0.06179321959973306</v>
      </c>
      <c r="E73" s="7">
        <f>C73/C72</f>
        <v>0.17365585827388058</v>
      </c>
    </row>
    <row r="74" spans="1:5" ht="15">
      <c r="A74" s="26" t="s">
        <v>168</v>
      </c>
      <c r="B74" s="87">
        <v>41.809559963711</v>
      </c>
      <c r="C74" s="87">
        <v>59.4</v>
      </c>
      <c r="D74" s="77" t="s">
        <v>130</v>
      </c>
      <c r="E74" s="77" t="s">
        <v>130</v>
      </c>
    </row>
    <row r="75" spans="1:5" ht="15">
      <c r="A75" s="26" t="s">
        <v>169</v>
      </c>
      <c r="B75" s="81">
        <v>4719455</v>
      </c>
      <c r="C75" s="81">
        <v>4019642</v>
      </c>
      <c r="D75" s="77" t="s">
        <v>130</v>
      </c>
      <c r="E75" s="77" t="s">
        <v>130</v>
      </c>
    </row>
    <row r="76" spans="1:5" ht="15">
      <c r="A76" s="26" t="s">
        <v>168</v>
      </c>
      <c r="B76" s="87">
        <v>80.96735745970668</v>
      </c>
      <c r="C76" s="87">
        <v>77</v>
      </c>
      <c r="D76" s="77" t="s">
        <v>130</v>
      </c>
      <c r="E76" s="77" t="s">
        <v>130</v>
      </c>
    </row>
    <row r="77" spans="1:5" ht="15">
      <c r="A77" s="26" t="s">
        <v>170</v>
      </c>
      <c r="B77" s="81">
        <v>985121</v>
      </c>
      <c r="C77" s="81">
        <v>1063982</v>
      </c>
      <c r="D77" s="7">
        <f>B77/B77</f>
        <v>1</v>
      </c>
      <c r="E77" s="7">
        <f>C77/C77</f>
        <v>1</v>
      </c>
    </row>
    <row r="78" spans="1:5" ht="15">
      <c r="A78" s="83" t="s">
        <v>171</v>
      </c>
      <c r="B78" s="84">
        <v>195022</v>
      </c>
      <c r="C78" s="84">
        <v>411059</v>
      </c>
      <c r="D78" s="85">
        <f>B78/B77</f>
        <v>0.1979675593150486</v>
      </c>
      <c r="E78" s="85">
        <f>C78/C77</f>
        <v>0.38634018244669555</v>
      </c>
    </row>
    <row r="79" spans="1:5" ht="15">
      <c r="A79" s="26"/>
      <c r="B79" s="81"/>
      <c r="C79" s="81"/>
      <c r="D79" s="7"/>
      <c r="E79" s="7"/>
    </row>
    <row r="80" spans="1:5" ht="15">
      <c r="A80" s="26" t="s">
        <v>172</v>
      </c>
      <c r="B80" s="81"/>
      <c r="C80" s="81"/>
      <c r="D80" s="7"/>
      <c r="E80" s="7"/>
    </row>
    <row r="81" spans="1:5" ht="15">
      <c r="A81" s="26" t="s">
        <v>173</v>
      </c>
      <c r="B81" s="81"/>
      <c r="C81" s="81"/>
      <c r="D81" s="7"/>
      <c r="E81" s="7"/>
    </row>
    <row r="82" spans="1:5" ht="15">
      <c r="A82" s="26" t="s">
        <v>174</v>
      </c>
      <c r="B82" s="81"/>
      <c r="C82" s="81"/>
      <c r="D82" s="7"/>
      <c r="E82" s="7"/>
    </row>
    <row r="84" ht="14.25">
      <c r="A84" s="72" t="s">
        <v>175</v>
      </c>
    </row>
    <row r="86" spans="1:8" ht="15">
      <c r="A86" s="3"/>
      <c r="B86" s="65">
        <v>1990</v>
      </c>
      <c r="C86" s="65">
        <v>2000</v>
      </c>
      <c r="D86" s="4" t="s">
        <v>21</v>
      </c>
      <c r="E86" s="4"/>
      <c r="G86" s="88"/>
      <c r="H86" s="20"/>
    </row>
    <row r="87" spans="1:8" ht="15">
      <c r="A87" s="5" t="s">
        <v>176</v>
      </c>
      <c r="B87" s="73" t="s">
        <v>19</v>
      </c>
      <c r="C87" s="73" t="s">
        <v>19</v>
      </c>
      <c r="D87" s="11" t="s">
        <v>22</v>
      </c>
      <c r="E87" s="11" t="s">
        <v>23</v>
      </c>
      <c r="G87" s="88"/>
      <c r="H87" s="20"/>
    </row>
    <row r="88" spans="7:8" ht="12.75">
      <c r="G88" s="88"/>
      <c r="H88" s="20"/>
    </row>
    <row r="89" spans="1:8" ht="15">
      <c r="A89" s="26" t="s">
        <v>177</v>
      </c>
      <c r="B89" s="9">
        <v>7730188</v>
      </c>
      <c r="C89" s="9">
        <v>8414350</v>
      </c>
      <c r="D89" s="9">
        <f aca="true" t="shared" si="6" ref="D89:D98">C89-B89</f>
        <v>684162</v>
      </c>
      <c r="E89" s="7">
        <f aca="true" t="shared" si="7" ref="E89:E98">C89/B89-1</f>
        <v>0.08850522134778616</v>
      </c>
      <c r="G89" s="88"/>
      <c r="H89" s="20"/>
    </row>
    <row r="90" spans="1:5" ht="15">
      <c r="A90" s="74" t="s">
        <v>178</v>
      </c>
      <c r="B90" s="9">
        <v>6763578</v>
      </c>
      <c r="C90" s="9">
        <v>6938023</v>
      </c>
      <c r="D90" s="9">
        <f t="shared" si="6"/>
        <v>174445</v>
      </c>
      <c r="E90" s="7">
        <f t="shared" si="7"/>
        <v>0.025791822020829747</v>
      </c>
    </row>
    <row r="91" spans="1:5" ht="15">
      <c r="A91" s="26" t="s">
        <v>179</v>
      </c>
      <c r="B91" s="9">
        <v>6553507</v>
      </c>
      <c r="C91" s="9">
        <v>6738114</v>
      </c>
      <c r="D91" s="9">
        <f t="shared" si="6"/>
        <v>184607</v>
      </c>
      <c r="E91" s="7">
        <f t="shared" si="7"/>
        <v>0.028169192464431614</v>
      </c>
    </row>
    <row r="92" spans="1:5" ht="15">
      <c r="A92" s="26" t="s">
        <v>180</v>
      </c>
      <c r="B92" s="9">
        <v>4232369</v>
      </c>
      <c r="C92" s="9">
        <v>4490524</v>
      </c>
      <c r="D92" s="9">
        <f t="shared" si="6"/>
        <v>258155</v>
      </c>
      <c r="E92" s="7">
        <f t="shared" si="7"/>
        <v>0.06099539052478642</v>
      </c>
    </row>
    <row r="93" spans="1:5" ht="15">
      <c r="A93" s="26" t="s">
        <v>181</v>
      </c>
      <c r="B93" s="9">
        <v>2321138</v>
      </c>
      <c r="C93" s="9">
        <v>2247590</v>
      </c>
      <c r="D93" s="9">
        <f t="shared" si="6"/>
        <v>-73548</v>
      </c>
      <c r="E93" s="7">
        <f t="shared" si="7"/>
        <v>-0.031686181519582246</v>
      </c>
    </row>
    <row r="94" spans="1:5" ht="15">
      <c r="A94" s="26" t="s">
        <v>182</v>
      </c>
      <c r="B94" s="9">
        <v>210071</v>
      </c>
      <c r="C94" s="9">
        <v>199909</v>
      </c>
      <c r="D94" s="9">
        <f t="shared" si="6"/>
        <v>-10162</v>
      </c>
      <c r="E94" s="7">
        <f t="shared" si="7"/>
        <v>-0.0483741211304749</v>
      </c>
    </row>
    <row r="95" spans="1:5" ht="15">
      <c r="A95" s="74" t="s">
        <v>183</v>
      </c>
      <c r="B95" s="9">
        <v>966610</v>
      </c>
      <c r="C95" s="9">
        <v>1476327</v>
      </c>
      <c r="D95" s="9">
        <f t="shared" si="6"/>
        <v>509717</v>
      </c>
      <c r="E95" s="7">
        <f t="shared" si="7"/>
        <v>0.5273243603935402</v>
      </c>
    </row>
    <row r="96" spans="1:5" ht="15">
      <c r="A96" s="26" t="s">
        <v>184</v>
      </c>
      <c r="B96" s="9">
        <v>384515</v>
      </c>
      <c r="C96" s="9">
        <v>614416</v>
      </c>
      <c r="D96" s="9">
        <f t="shared" si="6"/>
        <v>229901</v>
      </c>
      <c r="E96" s="7">
        <f t="shared" si="7"/>
        <v>0.597898651548054</v>
      </c>
    </row>
    <row r="97" spans="1:5" ht="15">
      <c r="A97" s="26" t="s">
        <v>185</v>
      </c>
      <c r="B97" s="9">
        <v>470936</v>
      </c>
      <c r="C97" s="9">
        <v>682304</v>
      </c>
      <c r="D97" s="9">
        <f t="shared" si="6"/>
        <v>211368</v>
      </c>
      <c r="E97" s="7">
        <f t="shared" si="7"/>
        <v>0.44882531808993154</v>
      </c>
    </row>
    <row r="98" spans="1:5" ht="15">
      <c r="A98" s="26" t="s">
        <v>186</v>
      </c>
      <c r="B98" s="9">
        <v>495674</v>
      </c>
      <c r="C98" s="9">
        <v>794023</v>
      </c>
      <c r="D98" s="9">
        <f t="shared" si="6"/>
        <v>298349</v>
      </c>
      <c r="E98" s="7">
        <f t="shared" si="7"/>
        <v>0.6019056880126858</v>
      </c>
    </row>
    <row r="99" spans="7:8" ht="12.75">
      <c r="G99" s="88"/>
      <c r="H99" s="20"/>
    </row>
    <row r="100" spans="1:8" ht="15">
      <c r="A100" s="74" t="s">
        <v>187</v>
      </c>
      <c r="G100" s="88"/>
      <c r="H100" s="20"/>
    </row>
    <row r="101" spans="1:8" ht="15">
      <c r="A101" s="26" t="s">
        <v>188</v>
      </c>
      <c r="B101" s="9">
        <v>924684</v>
      </c>
      <c r="C101" s="9">
        <v>1476327</v>
      </c>
      <c r="D101" s="9">
        <f aca="true" t="shared" si="8" ref="D101:D107">C101-B101</f>
        <v>551643</v>
      </c>
      <c r="E101" s="7">
        <f aca="true" t="shared" si="9" ref="E101:E107">C101/B101-1</f>
        <v>0.5965746135977263</v>
      </c>
      <c r="G101" s="89"/>
      <c r="H101" s="20"/>
    </row>
    <row r="102" spans="1:5" ht="15">
      <c r="A102" s="26" t="s">
        <v>189</v>
      </c>
      <c r="B102" s="9">
        <v>340986</v>
      </c>
      <c r="C102" s="9">
        <v>352914</v>
      </c>
      <c r="D102" s="9">
        <f t="shared" si="8"/>
        <v>11928</v>
      </c>
      <c r="E102" s="7">
        <f t="shared" si="9"/>
        <v>0.034980908307086</v>
      </c>
    </row>
    <row r="103" spans="1:5" ht="15">
      <c r="A103" s="26" t="s">
        <v>190</v>
      </c>
      <c r="B103" s="9">
        <v>216106</v>
      </c>
      <c r="C103" s="9">
        <v>410123</v>
      </c>
      <c r="D103" s="9">
        <f t="shared" si="8"/>
        <v>194017</v>
      </c>
      <c r="E103" s="7">
        <f t="shared" si="9"/>
        <v>0.8977862715519236</v>
      </c>
    </row>
    <row r="104" spans="1:5" ht="15">
      <c r="A104" s="26" t="s">
        <v>191</v>
      </c>
      <c r="B104" s="9">
        <v>25222</v>
      </c>
      <c r="C104" s="9">
        <v>59917</v>
      </c>
      <c r="D104" s="9">
        <f t="shared" si="8"/>
        <v>34695</v>
      </c>
      <c r="E104" s="7">
        <f t="shared" si="9"/>
        <v>1.3755848069145982</v>
      </c>
    </row>
    <row r="105" spans="1:5" ht="15">
      <c r="A105" s="26" t="s">
        <v>192</v>
      </c>
      <c r="B105" s="9">
        <v>2045</v>
      </c>
      <c r="C105" s="9">
        <v>2354</v>
      </c>
      <c r="D105" s="9">
        <f t="shared" si="8"/>
        <v>309</v>
      </c>
      <c r="E105" s="7">
        <f t="shared" si="9"/>
        <v>0.15110024449877746</v>
      </c>
    </row>
    <row r="106" spans="1:5" ht="15">
      <c r="A106" s="26" t="s">
        <v>193</v>
      </c>
      <c r="B106" s="9">
        <v>324875</v>
      </c>
      <c r="C106" s="9">
        <v>634084</v>
      </c>
      <c r="D106" s="9">
        <f t="shared" si="8"/>
        <v>309209</v>
      </c>
      <c r="E106" s="7">
        <f t="shared" si="9"/>
        <v>0.9517783762985763</v>
      </c>
    </row>
    <row r="107" spans="1:5" ht="15">
      <c r="A107" s="83" t="s">
        <v>194</v>
      </c>
      <c r="B107" s="84">
        <v>15450</v>
      </c>
      <c r="C107" s="84">
        <v>16935</v>
      </c>
      <c r="D107" s="84">
        <f t="shared" si="8"/>
        <v>1485</v>
      </c>
      <c r="E107" s="85">
        <f t="shared" si="9"/>
        <v>0.09611650485436884</v>
      </c>
    </row>
    <row r="108" ht="12.75">
      <c r="G108" s="20"/>
    </row>
    <row r="109" spans="1:7" ht="15">
      <c r="A109" s="26" t="s">
        <v>107</v>
      </c>
      <c r="G109" s="20"/>
    </row>
    <row r="110" spans="1:7" ht="15">
      <c r="A110" s="26" t="s">
        <v>152</v>
      </c>
      <c r="G110" s="20"/>
    </row>
    <row r="111" spans="1:7" ht="14.25">
      <c r="A111" s="72" t="s">
        <v>195</v>
      </c>
      <c r="G111" s="20"/>
    </row>
    <row r="112" ht="12.75">
      <c r="G112" s="20"/>
    </row>
    <row r="113" spans="1:7" ht="15">
      <c r="A113" s="3"/>
      <c r="B113" s="65">
        <v>1990</v>
      </c>
      <c r="C113" s="65">
        <v>2000</v>
      </c>
      <c r="D113" s="4" t="s">
        <v>21</v>
      </c>
      <c r="E113" s="4"/>
      <c r="G113" s="20"/>
    </row>
    <row r="114" spans="1:7" ht="15">
      <c r="A114" s="5" t="s">
        <v>196</v>
      </c>
      <c r="B114" s="73" t="s">
        <v>19</v>
      </c>
      <c r="C114" s="73" t="s">
        <v>19</v>
      </c>
      <c r="D114" s="11" t="s">
        <v>22</v>
      </c>
      <c r="E114" s="11" t="s">
        <v>23</v>
      </c>
      <c r="G114" s="20"/>
    </row>
    <row r="115" ht="12.75">
      <c r="G115" s="20"/>
    </row>
    <row r="116" spans="1:5" ht="15">
      <c r="A116" s="74" t="s">
        <v>197</v>
      </c>
      <c r="B116" s="9">
        <v>7200696</v>
      </c>
      <c r="C116" s="9">
        <v>7856268</v>
      </c>
      <c r="D116" s="9">
        <f aca="true" t="shared" si="10" ref="D116:D125">C116-B116</f>
        <v>655572</v>
      </c>
      <c r="E116" s="7">
        <f aca="true" t="shared" si="11" ref="E116:E125">C116/B116-1</f>
        <v>0.0910428658563005</v>
      </c>
    </row>
    <row r="117" spans="1:5" ht="15">
      <c r="A117" s="26" t="s">
        <v>198</v>
      </c>
      <c r="B117" s="9">
        <v>5794548</v>
      </c>
      <c r="C117" s="9">
        <v>5854578</v>
      </c>
      <c r="D117" s="9">
        <f t="shared" si="10"/>
        <v>60030</v>
      </c>
      <c r="E117" s="7">
        <f t="shared" si="11"/>
        <v>0.010359738153864706</v>
      </c>
    </row>
    <row r="118" spans="1:5" ht="15">
      <c r="A118" s="26" t="s">
        <v>199</v>
      </c>
      <c r="B118" s="9">
        <v>1406148</v>
      </c>
      <c r="C118" s="9">
        <v>2001690</v>
      </c>
      <c r="D118" s="9">
        <f t="shared" si="10"/>
        <v>595542</v>
      </c>
      <c r="E118" s="7">
        <f t="shared" si="11"/>
        <v>0.42352725317676376</v>
      </c>
    </row>
    <row r="119" spans="1:5" ht="15">
      <c r="A119" s="26" t="s">
        <v>200</v>
      </c>
      <c r="B119" s="9">
        <v>608996</v>
      </c>
      <c r="C119" s="9">
        <v>873088</v>
      </c>
      <c r="D119" s="9">
        <f t="shared" si="10"/>
        <v>264092</v>
      </c>
      <c r="E119" s="7">
        <f t="shared" si="11"/>
        <v>0.4336514525546966</v>
      </c>
    </row>
    <row r="120" spans="1:5" ht="15">
      <c r="A120" s="26" t="s">
        <v>201</v>
      </c>
      <c r="B120" s="9">
        <v>621416</v>
      </c>
      <c r="C120" s="9">
        <v>967741</v>
      </c>
      <c r="D120" s="9">
        <f t="shared" si="10"/>
        <v>346325</v>
      </c>
      <c r="E120" s="7">
        <f t="shared" si="11"/>
        <v>0.5573158721371834</v>
      </c>
    </row>
    <row r="121" spans="1:5" ht="15">
      <c r="A121" s="26" t="s">
        <v>200</v>
      </c>
      <c r="B121" s="9">
        <v>311025</v>
      </c>
      <c r="C121" s="9">
        <v>483069</v>
      </c>
      <c r="D121" s="9">
        <f t="shared" si="10"/>
        <v>172044</v>
      </c>
      <c r="E121" s="7">
        <f t="shared" si="11"/>
        <v>0.5531516759102966</v>
      </c>
    </row>
    <row r="122" spans="1:5" ht="15">
      <c r="A122" s="26" t="s">
        <v>202</v>
      </c>
      <c r="B122" s="9">
        <v>567972</v>
      </c>
      <c r="C122" s="9">
        <v>659248</v>
      </c>
      <c r="D122" s="9">
        <f t="shared" si="10"/>
        <v>91276</v>
      </c>
      <c r="E122" s="7">
        <f t="shared" si="11"/>
        <v>0.16070510518124137</v>
      </c>
    </row>
    <row r="123" spans="1:5" ht="15">
      <c r="A123" s="26" t="s">
        <v>200</v>
      </c>
      <c r="B123" s="9">
        <v>205089</v>
      </c>
      <c r="C123" s="9">
        <v>241627</v>
      </c>
      <c r="D123" s="9">
        <f t="shared" si="10"/>
        <v>36538</v>
      </c>
      <c r="E123" s="7">
        <f t="shared" si="11"/>
        <v>0.1781568002184417</v>
      </c>
    </row>
    <row r="124" spans="1:5" ht="15">
      <c r="A124" s="26" t="s">
        <v>203</v>
      </c>
      <c r="B124" s="9">
        <v>153671</v>
      </c>
      <c r="C124" s="9">
        <v>275832</v>
      </c>
      <c r="D124" s="9">
        <f t="shared" si="10"/>
        <v>122161</v>
      </c>
      <c r="E124" s="7">
        <f t="shared" si="11"/>
        <v>0.7949515523423418</v>
      </c>
    </row>
    <row r="125" spans="1:5" ht="15">
      <c r="A125" s="83" t="s">
        <v>200</v>
      </c>
      <c r="B125" s="84">
        <v>73390</v>
      </c>
      <c r="C125" s="84">
        <v>119581</v>
      </c>
      <c r="D125" s="84">
        <f t="shared" si="10"/>
        <v>46191</v>
      </c>
      <c r="E125" s="85">
        <f t="shared" si="11"/>
        <v>0.6293909251941681</v>
      </c>
    </row>
    <row r="127" spans="1:3" ht="15">
      <c r="A127" s="1" t="s">
        <v>204</v>
      </c>
      <c r="B127" s="2"/>
      <c r="C127" s="2"/>
    </row>
    <row r="128" spans="1:3" ht="15">
      <c r="A128" s="2"/>
      <c r="B128" s="2"/>
      <c r="C128" s="2"/>
    </row>
    <row r="129" spans="1:5" ht="15">
      <c r="A129" s="3"/>
      <c r="B129" s="4" t="s">
        <v>205</v>
      </c>
      <c r="C129" s="4"/>
      <c r="D129" s="4" t="s">
        <v>20</v>
      </c>
      <c r="E129" s="4"/>
    </row>
    <row r="130" spans="1:5" ht="15">
      <c r="A130" s="5" t="s">
        <v>206</v>
      </c>
      <c r="B130" s="11">
        <v>1990</v>
      </c>
      <c r="C130" s="11">
        <v>2000</v>
      </c>
      <c r="D130" s="11">
        <v>1990</v>
      </c>
      <c r="E130" s="11">
        <v>2000</v>
      </c>
    </row>
    <row r="131" spans="1:3" ht="15">
      <c r="A131" s="2"/>
      <c r="B131" s="2"/>
      <c r="C131" s="2"/>
    </row>
    <row r="132" spans="1:5" ht="15">
      <c r="A132" s="74" t="s">
        <v>177</v>
      </c>
      <c r="B132" s="9">
        <v>7730188</v>
      </c>
      <c r="C132" s="9">
        <v>8414350</v>
      </c>
      <c r="D132" s="7">
        <f>B132/B$132</f>
        <v>1</v>
      </c>
      <c r="E132" s="7">
        <f aca="true" t="shared" si="12" ref="E132:E145">C132/C$132</f>
        <v>1</v>
      </c>
    </row>
    <row r="133" spans="1:5" ht="15">
      <c r="A133" s="26" t="s">
        <v>207</v>
      </c>
      <c r="B133" s="9">
        <v>15460376</v>
      </c>
      <c r="C133" s="9">
        <v>9586504</v>
      </c>
      <c r="D133" s="7">
        <f aca="true" t="shared" si="13" ref="D133:D145">B133/B$132</f>
        <v>2</v>
      </c>
      <c r="E133" s="7">
        <f t="shared" si="12"/>
        <v>1.139304164908757</v>
      </c>
    </row>
    <row r="134" spans="1:8" ht="15">
      <c r="A134" s="26" t="s">
        <v>208</v>
      </c>
      <c r="B134" s="9">
        <v>1459297</v>
      </c>
      <c r="C134" s="9">
        <v>1503637</v>
      </c>
      <c r="D134" s="7">
        <f t="shared" si="13"/>
        <v>0.18877897924345435</v>
      </c>
      <c r="E134" s="7">
        <f t="shared" si="12"/>
        <v>0.17869912708646538</v>
      </c>
      <c r="G134" s="23"/>
      <c r="H134" s="23"/>
    </row>
    <row r="135" spans="1:5" ht="15">
      <c r="A135" s="26" t="s">
        <v>209</v>
      </c>
      <c r="B135" s="9">
        <v>1416448</v>
      </c>
      <c r="C135" s="9">
        <v>1336723</v>
      </c>
      <c r="D135" s="7">
        <f t="shared" si="13"/>
        <v>0.18323590577615964</v>
      </c>
      <c r="E135" s="7">
        <f t="shared" si="12"/>
        <v>0.15886230071247334</v>
      </c>
    </row>
    <row r="136" spans="1:5" ht="15">
      <c r="A136" s="26" t="s">
        <v>210</v>
      </c>
      <c r="B136" s="9">
        <v>1408827</v>
      </c>
      <c r="C136" s="9">
        <v>1063384</v>
      </c>
      <c r="D136" s="7">
        <f t="shared" si="13"/>
        <v>0.18225003065902148</v>
      </c>
      <c r="E136" s="7">
        <f t="shared" si="12"/>
        <v>0.12637743854248992</v>
      </c>
    </row>
    <row r="137" spans="1:5" ht="15">
      <c r="A137" s="26" t="s">
        <v>211</v>
      </c>
      <c r="B137" s="9">
        <v>626506</v>
      </c>
      <c r="C137" s="9">
        <v>576473</v>
      </c>
      <c r="D137" s="7">
        <f t="shared" si="13"/>
        <v>0.08104667053375675</v>
      </c>
      <c r="E137" s="7">
        <f t="shared" si="12"/>
        <v>0.06851069898447296</v>
      </c>
    </row>
    <row r="138" spans="1:5" ht="15">
      <c r="A138" s="26" t="s">
        <v>212</v>
      </c>
      <c r="B138" s="9">
        <v>702552</v>
      </c>
      <c r="C138" s="9">
        <v>521902</v>
      </c>
      <c r="D138" s="7">
        <f t="shared" si="13"/>
        <v>0.09088420617972034</v>
      </c>
      <c r="E138" s="7">
        <f t="shared" si="12"/>
        <v>0.062025230707065906</v>
      </c>
    </row>
    <row r="139" spans="1:5" ht="15">
      <c r="A139" s="26" t="s">
        <v>213</v>
      </c>
      <c r="B139" s="9">
        <v>170439</v>
      </c>
      <c r="C139" s="9">
        <v>263807</v>
      </c>
      <c r="D139" s="7">
        <f t="shared" si="13"/>
        <v>0.022048493516587178</v>
      </c>
      <c r="E139" s="7">
        <f t="shared" si="12"/>
        <v>0.03135203551076435</v>
      </c>
    </row>
    <row r="140" spans="1:5" ht="15">
      <c r="A140" s="26" t="s">
        <v>214</v>
      </c>
      <c r="B140" s="9">
        <v>229405</v>
      </c>
      <c r="C140" s="9">
        <v>189524</v>
      </c>
      <c r="D140" s="7">
        <f t="shared" si="13"/>
        <v>0.02967650980804089</v>
      </c>
      <c r="E140" s="7">
        <f t="shared" si="12"/>
        <v>0.022523902618740602</v>
      </c>
    </row>
    <row r="141" spans="1:5" ht="15">
      <c r="A141" s="26" t="s">
        <v>215</v>
      </c>
      <c r="B141" s="9">
        <v>157912</v>
      </c>
      <c r="C141" s="9">
        <v>125493</v>
      </c>
      <c r="D141" s="7">
        <f t="shared" si="13"/>
        <v>0.020427963718346823</v>
      </c>
      <c r="E141" s="7">
        <f t="shared" si="12"/>
        <v>0.014914164492800988</v>
      </c>
    </row>
    <row r="142" spans="1:5" ht="15">
      <c r="A142" s="26" t="s">
        <v>216</v>
      </c>
      <c r="B142" s="9">
        <v>159165</v>
      </c>
      <c r="C142" s="9">
        <v>119315</v>
      </c>
      <c r="D142" s="7">
        <f t="shared" si="13"/>
        <v>0.020590055507058818</v>
      </c>
      <c r="E142" s="7">
        <f t="shared" si="12"/>
        <v>0.014179942598061645</v>
      </c>
    </row>
    <row r="143" spans="1:5" ht="15">
      <c r="A143" s="26" t="s">
        <v>217</v>
      </c>
      <c r="B143" s="9">
        <v>64473</v>
      </c>
      <c r="C143" s="9">
        <v>116475</v>
      </c>
      <c r="D143" s="7">
        <f t="shared" si="13"/>
        <v>0.008340418111435323</v>
      </c>
      <c r="E143" s="7">
        <f t="shared" si="12"/>
        <v>0.013842423954316138</v>
      </c>
    </row>
    <row r="144" spans="1:5" ht="15">
      <c r="A144" s="26" t="s">
        <v>218</v>
      </c>
      <c r="B144" s="9">
        <v>141627</v>
      </c>
      <c r="C144" s="9">
        <v>115615</v>
      </c>
      <c r="D144" s="7">
        <f t="shared" si="13"/>
        <v>0.018321287916930353</v>
      </c>
      <c r="E144" s="7">
        <f t="shared" si="12"/>
        <v>0.013740217604449542</v>
      </c>
    </row>
    <row r="145" spans="1:5" ht="15">
      <c r="A145" s="83" t="s">
        <v>219</v>
      </c>
      <c r="B145" s="84">
        <v>132882</v>
      </c>
      <c r="C145" s="84">
        <v>106607</v>
      </c>
      <c r="D145" s="85">
        <f t="shared" si="13"/>
        <v>0.0171900088329029</v>
      </c>
      <c r="E145" s="85">
        <f t="shared" si="12"/>
        <v>0.012669665511893373</v>
      </c>
    </row>
    <row r="147" ht="15">
      <c r="A147" s="76" t="s">
        <v>220</v>
      </c>
    </row>
    <row r="148" ht="15">
      <c r="A148" s="76" t="s">
        <v>221</v>
      </c>
    </row>
    <row r="149" ht="15">
      <c r="A149" s="76" t="s">
        <v>222</v>
      </c>
    </row>
    <row r="150" ht="15">
      <c r="A150" s="26" t="s">
        <v>107</v>
      </c>
    </row>
    <row r="151" ht="15">
      <c r="A151" s="26" t="s">
        <v>152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workbookViewId="0" topLeftCell="A1">
      <selection activeCell="A41" sqref="A41"/>
    </sheetView>
  </sheetViews>
  <sheetFormatPr defaultColWidth="9.140625" defaultRowHeight="12.75"/>
  <cols>
    <col min="1" max="1" width="12.140625" style="2" customWidth="1"/>
    <col min="2" max="2" width="18.7109375" style="2" customWidth="1"/>
    <col min="3" max="3" width="12.140625" style="2" customWidth="1"/>
    <col min="4" max="4" width="1.8515625" style="2" customWidth="1"/>
    <col min="5" max="5" width="11.00390625" style="2" customWidth="1"/>
    <col min="6" max="6" width="6.57421875" style="2" customWidth="1"/>
    <col min="7" max="7" width="12.140625" style="2" customWidth="1"/>
    <col min="8" max="8" width="18.8515625" style="2" customWidth="1"/>
    <col min="9" max="9" width="10.28125" style="2" customWidth="1"/>
    <col min="10" max="10" width="2.140625" style="2" customWidth="1"/>
    <col min="11" max="11" width="11.00390625" style="2" customWidth="1"/>
    <col min="12" max="16384" width="9.140625" style="2" customWidth="1"/>
  </cols>
  <sheetData>
    <row r="1" ht="15">
      <c r="A1" s="51" t="s">
        <v>106</v>
      </c>
    </row>
    <row r="2" ht="15">
      <c r="A2" s="51"/>
    </row>
    <row r="3" spans="1:11" ht="15">
      <c r="A3" s="3"/>
      <c r="B3" s="3"/>
      <c r="C3" s="68" t="s">
        <v>70</v>
      </c>
      <c r="D3" s="68"/>
      <c r="E3" s="68"/>
      <c r="F3" s="3"/>
      <c r="G3" s="3"/>
      <c r="H3" s="3"/>
      <c r="I3" s="68" t="s">
        <v>71</v>
      </c>
      <c r="J3" s="68"/>
      <c r="K3" s="68"/>
    </row>
    <row r="4" spans="3:11" ht="15">
      <c r="C4" s="52"/>
      <c r="D4" s="52"/>
      <c r="E4" s="52"/>
      <c r="I4" s="52"/>
      <c r="J4" s="52"/>
      <c r="K4" s="52"/>
    </row>
    <row r="5" spans="3:11" ht="15">
      <c r="C5" s="53" t="s">
        <v>72</v>
      </c>
      <c r="D5" s="54"/>
      <c r="E5" s="53" t="s">
        <v>23</v>
      </c>
      <c r="I5" s="53" t="s">
        <v>72</v>
      </c>
      <c r="J5" s="54"/>
      <c r="K5" s="53" t="s">
        <v>23</v>
      </c>
    </row>
    <row r="7" spans="1:11" ht="15">
      <c r="A7" s="55" t="s">
        <v>73</v>
      </c>
      <c r="C7" s="9">
        <v>2794316</v>
      </c>
      <c r="E7" s="56">
        <f>C7/$C$7</f>
        <v>1</v>
      </c>
      <c r="G7" s="55" t="s">
        <v>73</v>
      </c>
      <c r="I7" s="57">
        <v>3065774</v>
      </c>
      <c r="K7" s="56">
        <f>I7/$I$7</f>
        <v>1</v>
      </c>
    </row>
    <row r="9" spans="1:11" ht="15">
      <c r="A9" s="55" t="s">
        <v>74</v>
      </c>
      <c r="C9" s="9">
        <v>287121</v>
      </c>
      <c r="E9" s="58">
        <f aca="true" t="shared" si="0" ref="E9:E17">C9/$C$7*100</f>
        <v>10.275180044060871</v>
      </c>
      <c r="G9" s="55" t="s">
        <v>74</v>
      </c>
      <c r="I9" s="57">
        <v>213939</v>
      </c>
      <c r="K9" s="59">
        <f aca="true" t="shared" si="1" ref="K9:K18">(+I9/$I$7)*100</f>
        <v>6.978303032121741</v>
      </c>
    </row>
    <row r="10" spans="1:11" ht="15">
      <c r="A10" s="55" t="s">
        <v>75</v>
      </c>
      <c r="C10" s="9">
        <v>165511</v>
      </c>
      <c r="E10" s="58">
        <f t="shared" si="0"/>
        <v>5.9231310989880885</v>
      </c>
      <c r="G10" s="55" t="s">
        <v>75</v>
      </c>
      <c r="I10" s="57">
        <v>143783</v>
      </c>
      <c r="K10" s="59">
        <f t="shared" si="1"/>
        <v>4.6899412676863985</v>
      </c>
    </row>
    <row r="11" spans="1:11" ht="15">
      <c r="A11" s="55" t="s">
        <v>76</v>
      </c>
      <c r="C11" s="9">
        <v>351059</v>
      </c>
      <c r="E11" s="58">
        <f t="shared" si="0"/>
        <v>12.563324978277333</v>
      </c>
      <c r="G11" s="55" t="s">
        <v>76</v>
      </c>
      <c r="I11" s="57">
        <v>288606</v>
      </c>
      <c r="K11" s="59">
        <f t="shared" si="1"/>
        <v>9.413805453370014</v>
      </c>
    </row>
    <row r="12" spans="1:11" ht="15">
      <c r="A12" s="55" t="s">
        <v>77</v>
      </c>
      <c r="C12" s="9">
        <v>374246</v>
      </c>
      <c r="E12" s="58">
        <f t="shared" si="0"/>
        <v>13.393116598122761</v>
      </c>
      <c r="G12" s="55" t="s">
        <v>77</v>
      </c>
      <c r="I12" s="57">
        <v>305449</v>
      </c>
      <c r="K12" s="59">
        <f t="shared" si="1"/>
        <v>9.963193633973018</v>
      </c>
    </row>
    <row r="13" spans="1:11" ht="15">
      <c r="A13" s="55" t="s">
        <v>78</v>
      </c>
      <c r="C13" s="9">
        <v>519882</v>
      </c>
      <c r="E13" s="58">
        <f t="shared" si="0"/>
        <v>18.60498239998626</v>
      </c>
      <c r="G13" s="55" t="s">
        <v>78</v>
      </c>
      <c r="I13" s="57">
        <v>437373</v>
      </c>
      <c r="K13" s="59">
        <f t="shared" si="1"/>
        <v>14.266315781919998</v>
      </c>
    </row>
    <row r="14" spans="1:11" ht="15">
      <c r="A14" s="55" t="s">
        <v>79</v>
      </c>
      <c r="C14" s="9">
        <v>584415</v>
      </c>
      <c r="E14" s="58">
        <f t="shared" si="0"/>
        <v>20.91442055944997</v>
      </c>
      <c r="G14" s="55" t="s">
        <v>79</v>
      </c>
      <c r="I14" s="57">
        <v>608244</v>
      </c>
      <c r="K14" s="59">
        <f t="shared" si="1"/>
        <v>19.839818590672373</v>
      </c>
    </row>
    <row r="15" spans="1:11" ht="15">
      <c r="A15" s="55" t="s">
        <v>80</v>
      </c>
      <c r="C15" s="9">
        <v>265656</v>
      </c>
      <c r="E15" s="58">
        <f t="shared" si="0"/>
        <v>9.507013523166313</v>
      </c>
      <c r="G15" s="55" t="s">
        <v>80</v>
      </c>
      <c r="I15" s="57">
        <v>413928</v>
      </c>
      <c r="K15" s="59">
        <f t="shared" si="1"/>
        <v>13.501582308415427</v>
      </c>
    </row>
    <row r="16" spans="1:11" ht="15">
      <c r="A16" s="55" t="s">
        <v>81</v>
      </c>
      <c r="C16" s="9">
        <v>164117</v>
      </c>
      <c r="E16" s="58">
        <f t="shared" si="0"/>
        <v>5.873244114123098</v>
      </c>
      <c r="G16" s="55" t="s">
        <v>81</v>
      </c>
      <c r="I16" s="57">
        <v>391123</v>
      </c>
      <c r="K16" s="59">
        <f t="shared" si="1"/>
        <v>12.7577244767553</v>
      </c>
    </row>
    <row r="17" spans="1:11" ht="15">
      <c r="A17" s="55" t="s">
        <v>82</v>
      </c>
      <c r="C17" s="9">
        <v>82309</v>
      </c>
      <c r="E17" s="58">
        <f t="shared" si="0"/>
        <v>2.9455866838253084</v>
      </c>
      <c r="G17" s="55" t="s">
        <v>83</v>
      </c>
      <c r="I17" s="57">
        <v>130492</v>
      </c>
      <c r="K17" s="59">
        <f t="shared" si="1"/>
        <v>4.256412899320041</v>
      </c>
    </row>
    <row r="18" spans="1:11" ht="15">
      <c r="A18" s="55"/>
      <c r="E18" s="59"/>
      <c r="G18" s="55" t="s">
        <v>84</v>
      </c>
      <c r="I18" s="57">
        <v>132837</v>
      </c>
      <c r="K18" s="59">
        <f t="shared" si="1"/>
        <v>4.332902555765689</v>
      </c>
    </row>
    <row r="19" spans="3:9" ht="15">
      <c r="C19" s="57"/>
      <c r="I19" s="57"/>
    </row>
    <row r="20" spans="1:9" ht="15">
      <c r="A20" s="2" t="s">
        <v>85</v>
      </c>
      <c r="C20" s="60">
        <v>40927</v>
      </c>
      <c r="G20" s="2" t="s">
        <v>85</v>
      </c>
      <c r="I20" s="60">
        <v>55146</v>
      </c>
    </row>
    <row r="21" spans="1:9" ht="15">
      <c r="A21" s="55"/>
      <c r="C21" s="61"/>
      <c r="G21" s="55"/>
      <c r="I21" s="61"/>
    </row>
    <row r="22" spans="1:11" ht="15">
      <c r="A22" s="55"/>
      <c r="C22" s="53" t="s">
        <v>72</v>
      </c>
      <c r="D22" s="54"/>
      <c r="E22" s="53" t="s">
        <v>23</v>
      </c>
      <c r="G22" s="55"/>
      <c r="I22" s="53" t="s">
        <v>72</v>
      </c>
      <c r="J22" s="54"/>
      <c r="K22" s="53" t="s">
        <v>23</v>
      </c>
    </row>
    <row r="23" spans="1:7" ht="15">
      <c r="A23" s="55"/>
      <c r="G23" s="55"/>
    </row>
    <row r="24" spans="1:11" ht="15">
      <c r="A24" s="55" t="s">
        <v>86</v>
      </c>
      <c r="C24" s="57">
        <v>2037787</v>
      </c>
      <c r="E24" s="56">
        <f>C24/$C$24</f>
        <v>1</v>
      </c>
      <c r="G24" s="55" t="s">
        <v>86</v>
      </c>
      <c r="I24" s="57">
        <v>2167577</v>
      </c>
      <c r="K24" s="56">
        <f>I24/$I$24</f>
        <v>1</v>
      </c>
    </row>
    <row r="26" spans="1:11" ht="15">
      <c r="A26" s="55" t="s">
        <v>74</v>
      </c>
      <c r="C26" s="57">
        <v>111639</v>
      </c>
      <c r="E26" s="58">
        <f aca="true" t="shared" si="2" ref="E26:E33">C27/$C$24*100</f>
        <v>4.077168025902609</v>
      </c>
      <c r="G26" s="55" t="s">
        <v>74</v>
      </c>
      <c r="I26" s="57">
        <v>88844</v>
      </c>
      <c r="K26" s="59">
        <f aca="true" t="shared" si="3" ref="K26:K35">(+I26/$I$24)*100</f>
        <v>4.098770193630953</v>
      </c>
    </row>
    <row r="27" spans="1:11" ht="15">
      <c r="A27" s="55" t="s">
        <v>75</v>
      </c>
      <c r="C27" s="57">
        <v>83084</v>
      </c>
      <c r="E27" s="58">
        <f t="shared" si="2"/>
        <v>10.703081332838025</v>
      </c>
      <c r="G27" s="55" t="s">
        <v>75</v>
      </c>
      <c r="I27" s="57">
        <v>58500</v>
      </c>
      <c r="K27" s="59">
        <f t="shared" si="3"/>
        <v>2.6988660610441984</v>
      </c>
    </row>
    <row r="28" spans="1:11" ht="15">
      <c r="A28" s="55" t="s">
        <v>76</v>
      </c>
      <c r="C28" s="57">
        <v>218106</v>
      </c>
      <c r="E28" s="58">
        <f t="shared" si="2"/>
        <v>12.63468654967374</v>
      </c>
      <c r="G28" s="55" t="s">
        <v>76</v>
      </c>
      <c r="I28" s="57">
        <v>156939</v>
      </c>
      <c r="K28" s="59">
        <f t="shared" si="3"/>
        <v>7.2402964231489815</v>
      </c>
    </row>
    <row r="29" spans="1:11" ht="15">
      <c r="A29" s="55" t="s">
        <v>77</v>
      </c>
      <c r="C29" s="57">
        <v>257468</v>
      </c>
      <c r="E29" s="58">
        <f t="shared" si="2"/>
        <v>19.85894502222264</v>
      </c>
      <c r="G29" s="55" t="s">
        <v>77</v>
      </c>
      <c r="I29" s="57">
        <v>189840</v>
      </c>
      <c r="K29" s="59">
        <f t="shared" si="3"/>
        <v>8.758166376557789</v>
      </c>
    </row>
    <row r="30" spans="1:11" ht="15">
      <c r="A30" s="55" t="s">
        <v>78</v>
      </c>
      <c r="C30" s="57">
        <v>404683</v>
      </c>
      <c r="E30" s="58">
        <f t="shared" si="2"/>
        <v>24.676573164908795</v>
      </c>
      <c r="G30" s="55" t="s">
        <v>78</v>
      </c>
      <c r="I30" s="57">
        <v>293442</v>
      </c>
      <c r="K30" s="59">
        <f t="shared" si="3"/>
        <v>13.53778896897319</v>
      </c>
    </row>
    <row r="31" spans="1:11" ht="15">
      <c r="A31" s="55" t="s">
        <v>79</v>
      </c>
      <c r="C31" s="57">
        <v>502856</v>
      </c>
      <c r="E31" s="58">
        <f t="shared" si="2"/>
        <v>11.647831691928548</v>
      </c>
      <c r="G31" s="55" t="s">
        <v>79</v>
      </c>
      <c r="I31" s="57">
        <v>463743</v>
      </c>
      <c r="K31" s="59">
        <f t="shared" si="3"/>
        <v>21.394534081142215</v>
      </c>
    </row>
    <row r="32" spans="1:11" ht="15">
      <c r="A32" s="55" t="s">
        <v>80</v>
      </c>
      <c r="C32" s="57">
        <v>237358</v>
      </c>
      <c r="E32" s="58">
        <f t="shared" si="2"/>
        <v>7.26135754129357</v>
      </c>
      <c r="G32" s="55" t="s">
        <v>80</v>
      </c>
      <c r="I32" s="57">
        <v>342115</v>
      </c>
      <c r="K32" s="59">
        <f t="shared" si="3"/>
        <v>15.783291666224544</v>
      </c>
    </row>
    <row r="33" spans="1:11" ht="15">
      <c r="A33" s="55" t="s">
        <v>81</v>
      </c>
      <c r="C33" s="57">
        <v>147971</v>
      </c>
      <c r="E33" s="58">
        <f t="shared" si="2"/>
        <v>3.661913634742002</v>
      </c>
      <c r="G33" s="55" t="s">
        <v>81</v>
      </c>
      <c r="I33" s="57">
        <v>340376</v>
      </c>
      <c r="K33" s="59">
        <f t="shared" si="3"/>
        <v>15.70306383579453</v>
      </c>
    </row>
    <row r="34" spans="1:11" ht="15">
      <c r="A34" s="55" t="s">
        <v>82</v>
      </c>
      <c r="C34" s="57">
        <v>74622</v>
      </c>
      <c r="E34" s="58">
        <f>C37/$C$24*100</f>
        <v>2.33532749006643</v>
      </c>
      <c r="G34" s="55" t="s">
        <v>83</v>
      </c>
      <c r="I34" s="57">
        <v>115666</v>
      </c>
      <c r="K34" s="59">
        <f t="shared" si="3"/>
        <v>5.336188749004072</v>
      </c>
    </row>
    <row r="35" spans="1:11" ht="15">
      <c r="A35" s="55"/>
      <c r="E35" s="59"/>
      <c r="G35" s="55" t="s">
        <v>84</v>
      </c>
      <c r="I35" s="57">
        <v>118112</v>
      </c>
      <c r="K35" s="59">
        <f t="shared" si="3"/>
        <v>5.449033644479527</v>
      </c>
    </row>
    <row r="37" spans="1:10" ht="15">
      <c r="A37" s="2" t="s">
        <v>87</v>
      </c>
      <c r="C37" s="57">
        <v>47589</v>
      </c>
      <c r="D37" s="61"/>
      <c r="G37" s="2" t="s">
        <v>87</v>
      </c>
      <c r="I37" s="57">
        <v>65370</v>
      </c>
      <c r="J37" s="61"/>
    </row>
    <row r="38" ht="15">
      <c r="I38" s="57"/>
    </row>
    <row r="39" spans="1:11" ht="15">
      <c r="A39" s="5" t="s">
        <v>88</v>
      </c>
      <c r="B39" s="62"/>
      <c r="C39" s="63">
        <v>18714</v>
      </c>
      <c r="D39" s="5"/>
      <c r="E39" s="5"/>
      <c r="F39" s="62"/>
      <c r="G39" s="5" t="s">
        <v>88</v>
      </c>
      <c r="H39" s="5"/>
      <c r="I39" s="63">
        <v>27006</v>
      </c>
      <c r="J39" s="62"/>
      <c r="K39" s="62"/>
    </row>
    <row r="41" s="31" customFormat="1" ht="11.25">
      <c r="A41" s="31" t="s">
        <v>111</v>
      </c>
    </row>
    <row r="42" s="31" customFormat="1" ht="11.25">
      <c r="A42" s="31" t="s">
        <v>112</v>
      </c>
    </row>
    <row r="43" s="31" customFormat="1" ht="11.25">
      <c r="A43" s="29" t="s">
        <v>109</v>
      </c>
    </row>
    <row r="44" s="31" customFormat="1" ht="11.25">
      <c r="A44" s="64" t="s">
        <v>107</v>
      </c>
    </row>
    <row r="45" s="31" customFormat="1" ht="11.25">
      <c r="A45" s="64" t="s">
        <v>89</v>
      </c>
    </row>
  </sheetData>
  <mergeCells count="2">
    <mergeCell ref="C3:E3"/>
    <mergeCell ref="I3:K3"/>
  </mergeCells>
  <printOptions/>
  <pageMargins left="0.25" right="0.25" top="0.5" bottom="0.5" header="0.5" footer="0.5"/>
  <pageSetup fitToHeight="1" fitToWidth="1" horizontalDpi="600" verticalDpi="600" orientation="landscape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"/>
    </sheetView>
  </sheetViews>
  <sheetFormatPr defaultColWidth="9.140625" defaultRowHeight="12.75"/>
  <cols>
    <col min="4" max="4" width="14.140625" style="0" customWidth="1"/>
    <col min="6" max="6" width="1.57421875" style="0" customWidth="1"/>
    <col min="8" max="8" width="3.28125" style="0" customWidth="1"/>
    <col min="10" max="10" width="2.140625" style="0" customWidth="1"/>
    <col min="11" max="11" width="8.8515625" style="0" customWidth="1"/>
  </cols>
  <sheetData>
    <row r="1" spans="1:11" ht="15.75">
      <c r="A1" s="33" t="s">
        <v>105</v>
      </c>
      <c r="K1" s="35"/>
    </row>
    <row r="2" ht="12.75">
      <c r="K2" s="35"/>
    </row>
    <row r="3" spans="1:11" ht="12.75">
      <c r="A3" s="36"/>
      <c r="B3" s="36"/>
      <c r="C3" s="36"/>
      <c r="D3" s="36"/>
      <c r="E3" s="37" t="s">
        <v>90</v>
      </c>
      <c r="F3" s="39"/>
      <c r="G3" s="39"/>
      <c r="H3" s="36"/>
      <c r="I3" s="37" t="s">
        <v>91</v>
      </c>
      <c r="J3" s="39"/>
      <c r="K3" s="40"/>
    </row>
    <row r="4" spans="5:11" ht="12.75">
      <c r="E4" s="41"/>
      <c r="F4" s="41"/>
      <c r="I4" s="41"/>
      <c r="J4" s="41"/>
      <c r="K4" s="35"/>
    </row>
    <row r="5" spans="5:11" ht="51">
      <c r="E5" s="42" t="s">
        <v>92</v>
      </c>
      <c r="F5" s="43"/>
      <c r="G5" s="42" t="s">
        <v>93</v>
      </c>
      <c r="I5" s="42" t="s">
        <v>92</v>
      </c>
      <c r="J5" s="44"/>
      <c r="K5" s="45" t="s">
        <v>93</v>
      </c>
    </row>
    <row r="6" ht="12.75">
      <c r="K6" s="35"/>
    </row>
    <row r="7" ht="12.75">
      <c r="K7" s="35"/>
    </row>
    <row r="8" spans="1:11" ht="12.75">
      <c r="A8" s="46" t="s">
        <v>94</v>
      </c>
      <c r="E8" s="20">
        <v>113848</v>
      </c>
      <c r="G8" s="35">
        <v>5.586844945031056</v>
      </c>
      <c r="I8" s="20">
        <v>135549</v>
      </c>
      <c r="K8" s="35">
        <v>6.2534802685210265</v>
      </c>
    </row>
    <row r="9" spans="1:11" ht="12.75">
      <c r="A9" s="47" t="s">
        <v>95</v>
      </c>
      <c r="E9" s="20">
        <v>88717</v>
      </c>
      <c r="G9" s="35">
        <v>9.00813724673911</v>
      </c>
      <c r="I9" s="20">
        <v>103899</v>
      </c>
      <c r="K9" s="35">
        <v>9.21975620209829</v>
      </c>
    </row>
    <row r="10" spans="1:11" ht="12.75">
      <c r="A10" s="47" t="s">
        <v>96</v>
      </c>
      <c r="E10" s="20">
        <v>44896</v>
      </c>
      <c r="G10" s="35">
        <v>10.724352420718715</v>
      </c>
      <c r="I10" s="20">
        <v>48730</v>
      </c>
      <c r="K10" s="35">
        <v>10.891429899690669</v>
      </c>
    </row>
    <row r="11" spans="1:11" ht="12.75">
      <c r="A11" s="47"/>
      <c r="B11" s="47"/>
      <c r="E11" s="20"/>
      <c r="G11" s="35"/>
      <c r="I11" s="20"/>
      <c r="K11" s="35"/>
    </row>
    <row r="12" spans="1:11" ht="12.75">
      <c r="A12" s="46" t="s">
        <v>97</v>
      </c>
      <c r="E12" s="20"/>
      <c r="G12" s="35"/>
      <c r="I12" s="20"/>
      <c r="K12" s="35"/>
    </row>
    <row r="13" spans="1:11" ht="12.75">
      <c r="A13" s="46" t="s">
        <v>98</v>
      </c>
      <c r="E13" s="20">
        <v>67594</v>
      </c>
      <c r="G13" s="35">
        <v>20.58063239301536</v>
      </c>
      <c r="I13" s="20">
        <v>72261</v>
      </c>
      <c r="K13" s="35">
        <v>19.37505194940999</v>
      </c>
    </row>
    <row r="14" spans="1:11" ht="12.75">
      <c r="A14" s="47" t="s">
        <v>95</v>
      </c>
      <c r="E14" s="20">
        <v>60563</v>
      </c>
      <c r="G14" s="35">
        <v>32.842384967869634</v>
      </c>
      <c r="I14" s="20">
        <v>62646</v>
      </c>
      <c r="K14" s="35">
        <v>27.439969864477753</v>
      </c>
    </row>
    <row r="15" spans="1:11" ht="12.75">
      <c r="A15" s="47" t="s">
        <v>96</v>
      </c>
      <c r="E15" s="20">
        <v>29730</v>
      </c>
      <c r="G15" s="35">
        <v>45.87184274274429</v>
      </c>
      <c r="I15" s="20">
        <v>27787</v>
      </c>
      <c r="K15" s="35">
        <v>37.24898790852302</v>
      </c>
    </row>
    <row r="16" spans="1:11" ht="12.75">
      <c r="A16" s="47"/>
      <c r="B16" s="47"/>
      <c r="E16" s="20"/>
      <c r="G16" s="35"/>
      <c r="I16" s="20"/>
      <c r="K16" s="35"/>
    </row>
    <row r="17" spans="1:11" ht="12.75">
      <c r="A17" s="46" t="s">
        <v>99</v>
      </c>
      <c r="E17" s="20">
        <v>573152</v>
      </c>
      <c r="G17" s="35">
        <v>7.578198030719922</v>
      </c>
      <c r="I17" s="20">
        <v>699668</v>
      </c>
      <c r="K17" s="35">
        <v>8.498761264380047</v>
      </c>
    </row>
    <row r="18" spans="1:11" ht="12.75">
      <c r="A18" s="47" t="s">
        <v>100</v>
      </c>
      <c r="E18" s="20">
        <v>372426</v>
      </c>
      <c r="G18" s="35">
        <v>6.434579545823656</v>
      </c>
      <c r="I18" s="20">
        <v>471914</v>
      </c>
      <c r="K18" s="35">
        <v>7.639240411046607</v>
      </c>
    </row>
    <row r="19" spans="1:11" ht="12.75">
      <c r="A19" s="47" t="s">
        <v>101</v>
      </c>
      <c r="E19" s="20">
        <v>84200</v>
      </c>
      <c r="G19" s="35">
        <v>8.547364275062709</v>
      </c>
      <c r="I19" s="20">
        <v>83336</v>
      </c>
      <c r="K19" s="35">
        <v>7.83246333114658</v>
      </c>
    </row>
    <row r="20" spans="1:11" ht="12.75">
      <c r="A20" s="47" t="s">
        <v>102</v>
      </c>
      <c r="E20" s="20">
        <v>195325</v>
      </c>
      <c r="G20" s="35">
        <v>11.044976649056151</v>
      </c>
      <c r="I20" s="20">
        <v>220991</v>
      </c>
      <c r="K20" s="35">
        <v>10.794761250211264</v>
      </c>
    </row>
    <row r="21" spans="1:11" ht="12.75">
      <c r="A21" s="47" t="s">
        <v>103</v>
      </c>
      <c r="E21" s="20">
        <v>134093</v>
      </c>
      <c r="G21" s="35">
        <v>10.76451298271246</v>
      </c>
      <c r="I21" s="20">
        <v>157947</v>
      </c>
      <c r="K21" s="35">
        <v>10.54833694412314</v>
      </c>
    </row>
    <row r="22" spans="1:11" ht="12.75">
      <c r="A22" s="48" t="s">
        <v>104</v>
      </c>
      <c r="B22" s="34"/>
      <c r="C22" s="34"/>
      <c r="D22" s="34"/>
      <c r="E22" s="49">
        <v>179363</v>
      </c>
      <c r="F22" s="34"/>
      <c r="G22" s="50">
        <v>17.400385526179207</v>
      </c>
      <c r="H22" s="34"/>
      <c r="I22" s="49">
        <v>233015</v>
      </c>
      <c r="J22" s="34"/>
      <c r="K22" s="50">
        <v>18.405608214849924</v>
      </c>
    </row>
    <row r="23" ht="12.75">
      <c r="K23" s="35"/>
    </row>
    <row r="24" spans="1:11" ht="12.75">
      <c r="A24" s="64" t="s">
        <v>107</v>
      </c>
      <c r="K24" s="35"/>
    </row>
    <row r="25" spans="1:11" ht="12.75">
      <c r="A25" s="64" t="s">
        <v>89</v>
      </c>
      <c r="K25" s="35"/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A18" sqref="A18:A19"/>
    </sheetView>
  </sheetViews>
  <sheetFormatPr defaultColWidth="9.140625" defaultRowHeight="12.75"/>
  <cols>
    <col min="1" max="1" width="22.57421875" style="2" customWidth="1"/>
    <col min="2" max="7" width="10.7109375" style="2" customWidth="1"/>
    <col min="8" max="16384" width="9.140625" style="2" customWidth="1"/>
  </cols>
  <sheetData>
    <row r="1" ht="15">
      <c r="A1" s="1" t="s">
        <v>54</v>
      </c>
    </row>
    <row r="2" ht="15">
      <c r="A2" s="2" t="s">
        <v>14</v>
      </c>
    </row>
    <row r="3" ht="15">
      <c r="A3" s="1"/>
    </row>
    <row r="5" spans="1:8" ht="15">
      <c r="A5" s="3"/>
      <c r="B5" s="15">
        <v>1990</v>
      </c>
      <c r="C5" s="15">
        <v>2000</v>
      </c>
      <c r="D5" s="66" t="s">
        <v>20</v>
      </c>
      <c r="E5" s="66"/>
      <c r="F5" s="67" t="s">
        <v>21</v>
      </c>
      <c r="G5" s="67"/>
      <c r="H5" s="19"/>
    </row>
    <row r="6" spans="1:7" ht="15">
      <c r="A6" s="5"/>
      <c r="B6" s="11" t="s">
        <v>19</v>
      </c>
      <c r="C6" s="11" t="s">
        <v>19</v>
      </c>
      <c r="D6" s="11">
        <v>1990</v>
      </c>
      <c r="E6" s="11">
        <v>2000</v>
      </c>
      <c r="F6" s="11" t="s">
        <v>22</v>
      </c>
      <c r="G6" s="11" t="s">
        <v>23</v>
      </c>
    </row>
    <row r="8" spans="1:7" ht="15">
      <c r="A8" s="21" t="s">
        <v>1</v>
      </c>
      <c r="B8" s="9">
        <v>3075310</v>
      </c>
      <c r="C8" s="9">
        <v>3310275</v>
      </c>
      <c r="D8" s="7">
        <f>B8/$B$8</f>
        <v>1</v>
      </c>
      <c r="E8" s="7">
        <f>C8/$C$8</f>
        <v>1</v>
      </c>
      <c r="F8" s="9">
        <f>C8-B8</f>
        <v>234965</v>
      </c>
      <c r="G8" s="7">
        <f>F8/B8</f>
        <v>0.07640367962904553</v>
      </c>
    </row>
    <row r="9" spans="1:7" ht="15">
      <c r="A9" s="21" t="s">
        <v>33</v>
      </c>
      <c r="B9" s="9">
        <v>1871958</v>
      </c>
      <c r="C9" s="8">
        <v>2080235</v>
      </c>
      <c r="D9" s="7">
        <f>B9/$B$8</f>
        <v>0.6087054638394178</v>
      </c>
      <c r="E9" s="7">
        <f>C9/$C$8</f>
        <v>0.6284175785999653</v>
      </c>
      <c r="F9" s="9">
        <f>C9-B9</f>
        <v>208277</v>
      </c>
      <c r="G9" s="7">
        <f>F9/B9</f>
        <v>0.11126157744992142</v>
      </c>
    </row>
    <row r="10" spans="1:7" ht="15">
      <c r="A10" s="21" t="s">
        <v>34</v>
      </c>
      <c r="B10" s="9">
        <v>1126647</v>
      </c>
      <c r="C10" s="9">
        <v>1195653</v>
      </c>
      <c r="D10" s="7">
        <f>B10/$B$8</f>
        <v>0.36635233521173477</v>
      </c>
      <c r="E10" s="7">
        <f>C10/$C$8</f>
        <v>0.3611944626956975</v>
      </c>
      <c r="F10" s="9">
        <f>C10-B10</f>
        <v>69006</v>
      </c>
      <c r="G10" s="7">
        <f>F10/B10</f>
        <v>0.06124899813339937</v>
      </c>
    </row>
    <row r="11" spans="1:7" ht="18">
      <c r="A11" s="21" t="s">
        <v>58</v>
      </c>
      <c r="B11" s="9">
        <v>33551</v>
      </c>
      <c r="C11" s="9">
        <v>33600</v>
      </c>
      <c r="D11" s="7">
        <f>B11/$B$8</f>
        <v>0.010909794459745522</v>
      </c>
      <c r="E11" s="7">
        <f>C11/$C$8</f>
        <v>0.0101502141060788</v>
      </c>
      <c r="F11" s="9">
        <f>C11-B11</f>
        <v>49</v>
      </c>
      <c r="G11" s="7">
        <f>F11/B11</f>
        <v>0.0014604631754642186</v>
      </c>
    </row>
    <row r="12" spans="1:7" ht="18">
      <c r="A12" s="21" t="s">
        <v>59</v>
      </c>
      <c r="B12" s="8" t="s">
        <v>35</v>
      </c>
      <c r="C12" s="2">
        <v>787</v>
      </c>
      <c r="D12" s="17" t="s">
        <v>35</v>
      </c>
      <c r="E12" s="7">
        <f>C12/$C$8</f>
        <v>0.00023774459825845286</v>
      </c>
      <c r="F12" s="17" t="s">
        <v>35</v>
      </c>
      <c r="G12" s="17" t="s">
        <v>35</v>
      </c>
    </row>
    <row r="13" spans="2:7" ht="15">
      <c r="B13" s="9"/>
      <c r="C13" s="9"/>
      <c r="D13" s="9"/>
      <c r="E13" s="9"/>
      <c r="F13" s="9"/>
      <c r="G13" s="9"/>
    </row>
    <row r="14" spans="1:7" ht="15">
      <c r="A14" s="69" t="s">
        <v>62</v>
      </c>
      <c r="B14" s="70"/>
      <c r="C14" s="70"/>
      <c r="D14" s="70"/>
      <c r="E14" s="70"/>
      <c r="F14" s="70"/>
      <c r="G14" s="70"/>
    </row>
    <row r="15" spans="1:7" ht="15">
      <c r="A15" s="29" t="s">
        <v>60</v>
      </c>
      <c r="B15" s="30"/>
      <c r="C15" s="30"/>
      <c r="D15" s="30"/>
      <c r="E15" s="30"/>
      <c r="F15" s="30"/>
      <c r="G15" s="30"/>
    </row>
    <row r="16" spans="1:7" ht="15">
      <c r="A16" s="32" t="s">
        <v>63</v>
      </c>
      <c r="B16" s="30"/>
      <c r="C16" s="30"/>
      <c r="D16" s="30"/>
      <c r="E16" s="30"/>
      <c r="F16" s="30"/>
      <c r="G16" s="30"/>
    </row>
    <row r="17" spans="1:7" ht="15">
      <c r="A17" s="29" t="s">
        <v>61</v>
      </c>
      <c r="B17" s="30"/>
      <c r="C17" s="30"/>
      <c r="D17" s="30"/>
      <c r="E17" s="30"/>
      <c r="F17" s="30"/>
      <c r="G17" s="30"/>
    </row>
    <row r="18" spans="1:7" ht="15">
      <c r="A18" s="64" t="s">
        <v>107</v>
      </c>
      <c r="B18" s="31"/>
      <c r="C18" s="31"/>
      <c r="D18" s="31"/>
      <c r="E18" s="31"/>
      <c r="F18" s="31"/>
      <c r="G18" s="31"/>
    </row>
    <row r="19" spans="1:7" ht="15">
      <c r="A19" s="64" t="s">
        <v>89</v>
      </c>
      <c r="B19" s="31"/>
      <c r="C19" s="31"/>
      <c r="D19" s="31"/>
      <c r="E19" s="31"/>
      <c r="F19" s="31"/>
      <c r="G19" s="31"/>
    </row>
  </sheetData>
  <mergeCells count="3">
    <mergeCell ref="F5:G5"/>
    <mergeCell ref="D5:E5"/>
    <mergeCell ref="A14:G14"/>
  </mergeCells>
  <printOptions/>
  <pageMargins left="0.25" right="0.25" top="0.5" bottom="0.5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5" width="10.7109375" style="0" customWidth="1"/>
    <col min="8" max="8" width="17.7109375" style="0" bestFit="1" customWidth="1"/>
  </cols>
  <sheetData>
    <row r="1" spans="1:2" ht="14.25">
      <c r="A1" s="1" t="s">
        <v>64</v>
      </c>
      <c r="B1" s="1"/>
    </row>
    <row r="2" spans="1:2" ht="15">
      <c r="A2" s="2" t="s">
        <v>14</v>
      </c>
      <c r="B2" s="2"/>
    </row>
    <row r="3" spans="1:2" ht="14.25">
      <c r="A3" s="1"/>
      <c r="B3" s="1"/>
    </row>
    <row r="4" spans="1:5" ht="15">
      <c r="A4" s="3"/>
      <c r="B4" s="15">
        <v>1990</v>
      </c>
      <c r="C4" s="15">
        <v>2000</v>
      </c>
      <c r="D4" s="71" t="s">
        <v>20</v>
      </c>
      <c r="E4" s="71"/>
    </row>
    <row r="5" spans="1:5" ht="15">
      <c r="A5" s="5"/>
      <c r="B5" s="11" t="s">
        <v>19</v>
      </c>
      <c r="C5" s="11" t="s">
        <v>19</v>
      </c>
      <c r="D5" s="11">
        <v>1990</v>
      </c>
      <c r="E5" s="11">
        <v>2000</v>
      </c>
    </row>
    <row r="6" spans="1:5" ht="15">
      <c r="A6" s="2"/>
      <c r="B6" s="2"/>
      <c r="C6" s="13"/>
      <c r="D6" s="13"/>
      <c r="E6" s="16"/>
    </row>
    <row r="7" spans="1:9" ht="15">
      <c r="A7" s="22" t="s">
        <v>5</v>
      </c>
      <c r="B7" s="9">
        <v>3075310</v>
      </c>
      <c r="C7" s="9">
        <v>3310275</v>
      </c>
      <c r="D7" s="9"/>
      <c r="E7" s="23">
        <f>C7/$C$7</f>
        <v>1</v>
      </c>
      <c r="I7" s="20"/>
    </row>
    <row r="8" spans="1:10" ht="15">
      <c r="A8" s="22" t="s">
        <v>6</v>
      </c>
      <c r="B8" s="22" t="s">
        <v>36</v>
      </c>
      <c r="C8" s="9">
        <v>48124</v>
      </c>
      <c r="D8" s="22" t="s">
        <v>36</v>
      </c>
      <c r="E8" s="23">
        <f aca="true" t="shared" si="0" ref="E8:E15">C8/$C$7</f>
        <v>0.014537764989313577</v>
      </c>
      <c r="I8" s="20"/>
      <c r="J8" s="20"/>
    </row>
    <row r="9" spans="1:9" ht="15">
      <c r="A9" s="22" t="s">
        <v>7</v>
      </c>
      <c r="B9" s="22" t="s">
        <v>36</v>
      </c>
      <c r="C9" s="9">
        <v>139421</v>
      </c>
      <c r="D9" s="22" t="s">
        <v>36</v>
      </c>
      <c r="E9" s="23">
        <f t="shared" si="0"/>
        <v>0.042117648835821794</v>
      </c>
      <c r="I9" s="20"/>
    </row>
    <row r="10" spans="1:10" ht="15">
      <c r="A10" s="22" t="s">
        <v>8</v>
      </c>
      <c r="B10" s="22" t="s">
        <v>36</v>
      </c>
      <c r="C10" s="9">
        <v>158581</v>
      </c>
      <c r="D10" s="22" t="s">
        <v>36</v>
      </c>
      <c r="E10" s="23">
        <f t="shared" si="0"/>
        <v>0.04790568759393102</v>
      </c>
      <c r="I10" s="20"/>
      <c r="J10" s="20"/>
    </row>
    <row r="11" spans="1:10" ht="15">
      <c r="A11" s="22" t="s">
        <v>9</v>
      </c>
      <c r="B11" s="24">
        <v>410887</v>
      </c>
      <c r="C11" s="9">
        <v>409978</v>
      </c>
      <c r="D11" s="23">
        <f>B11/$B$7</f>
        <v>0.13360831916132032</v>
      </c>
      <c r="E11" s="23">
        <f t="shared" si="0"/>
        <v>0.12385013329708257</v>
      </c>
      <c r="I11" s="20"/>
      <c r="J11" s="20"/>
    </row>
    <row r="12" spans="1:10" ht="15">
      <c r="A12" s="22" t="s">
        <v>10</v>
      </c>
      <c r="B12" s="20">
        <v>459597</v>
      </c>
      <c r="C12" s="9">
        <v>462740</v>
      </c>
      <c r="D12" s="23">
        <f>B12/$B$7</f>
        <v>0.14944737278518264</v>
      </c>
      <c r="E12" s="23">
        <f t="shared" si="0"/>
        <v>0.13978899034068168</v>
      </c>
      <c r="I12" s="20"/>
      <c r="J12" s="20"/>
    </row>
    <row r="13" spans="1:10" ht="15">
      <c r="A13" s="22" t="s">
        <v>11</v>
      </c>
      <c r="B13" s="20">
        <v>539742</v>
      </c>
      <c r="C13" s="9">
        <v>526732</v>
      </c>
      <c r="D13" s="23">
        <f>B13/$B$7</f>
        <v>0.1755081601529602</v>
      </c>
      <c r="E13" s="23">
        <f t="shared" si="0"/>
        <v>0.15912031477747318</v>
      </c>
      <c r="I13" s="20"/>
      <c r="J13" s="20"/>
    </row>
    <row r="14" spans="1:9" ht="15">
      <c r="A14" s="22" t="s">
        <v>12</v>
      </c>
      <c r="B14" s="20">
        <v>863429</v>
      </c>
      <c r="C14" s="9">
        <v>898653</v>
      </c>
      <c r="D14" s="23">
        <f>B14/$B$7</f>
        <v>0.2807616142762843</v>
      </c>
      <c r="E14" s="23">
        <f t="shared" si="0"/>
        <v>0.27147382015089383</v>
      </c>
      <c r="I14" s="20"/>
    </row>
    <row r="15" spans="1:5" ht="15">
      <c r="A15" s="22" t="s">
        <v>13</v>
      </c>
      <c r="B15" s="20">
        <v>756061</v>
      </c>
      <c r="C15" s="9">
        <v>666046</v>
      </c>
      <c r="D15" s="23">
        <f>B15/$B$7</f>
        <v>0.2458487111868397</v>
      </c>
      <c r="E15" s="23">
        <f t="shared" si="0"/>
        <v>0.2012056400148024</v>
      </c>
    </row>
    <row r="16" spans="1:2" ht="15">
      <c r="A16" s="2"/>
      <c r="B16" s="2"/>
    </row>
    <row r="17" spans="1:2" ht="15">
      <c r="A17" s="64" t="s">
        <v>107</v>
      </c>
      <c r="B17" s="2"/>
    </row>
    <row r="18" spans="1:2" ht="15">
      <c r="A18" s="64" t="s">
        <v>89</v>
      </c>
      <c r="B18" s="2"/>
    </row>
  </sheetData>
  <mergeCells count="1">
    <mergeCell ref="D4:E4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 topLeftCell="A1">
      <selection activeCell="A13" sqref="A13:A14"/>
    </sheetView>
  </sheetViews>
  <sheetFormatPr defaultColWidth="9.140625" defaultRowHeight="12.75"/>
  <cols>
    <col min="1" max="1" width="24.28125" style="0" customWidth="1"/>
    <col min="2" max="7" width="10.7109375" style="0" customWidth="1"/>
  </cols>
  <sheetData>
    <row r="1" spans="1:7" ht="14.25">
      <c r="A1" s="1" t="s">
        <v>55</v>
      </c>
      <c r="B1" s="1"/>
      <c r="C1" s="1"/>
      <c r="D1" s="1"/>
      <c r="E1" s="1"/>
      <c r="F1" s="1"/>
      <c r="G1" s="1"/>
    </row>
    <row r="2" spans="1:7" ht="15">
      <c r="A2" s="2" t="s">
        <v>4</v>
      </c>
      <c r="B2" s="2"/>
      <c r="C2" s="2"/>
      <c r="D2" s="1"/>
      <c r="E2" s="1"/>
      <c r="F2" s="1"/>
      <c r="G2" s="1"/>
    </row>
    <row r="3" spans="1:7" ht="15">
      <c r="A3" s="2"/>
      <c r="B3" s="2"/>
      <c r="C3" s="2"/>
      <c r="D3" s="2"/>
      <c r="E3" s="2"/>
      <c r="F3" s="2"/>
      <c r="G3" s="2"/>
    </row>
    <row r="4" spans="1:7" ht="15">
      <c r="A4" s="3"/>
      <c r="B4" s="15">
        <v>1990</v>
      </c>
      <c r="C4" s="15">
        <v>2000</v>
      </c>
      <c r="D4" s="66" t="s">
        <v>20</v>
      </c>
      <c r="E4" s="66"/>
      <c r="F4" s="67" t="s">
        <v>21</v>
      </c>
      <c r="G4" s="67"/>
    </row>
    <row r="5" spans="1:7" ht="15">
      <c r="A5" s="5"/>
      <c r="B5" s="11" t="s">
        <v>19</v>
      </c>
      <c r="C5" s="11" t="s">
        <v>19</v>
      </c>
      <c r="D5" s="11">
        <v>1990</v>
      </c>
      <c r="E5" s="11">
        <v>2000</v>
      </c>
      <c r="F5" s="11" t="s">
        <v>22</v>
      </c>
      <c r="G5" s="11" t="s">
        <v>23</v>
      </c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25" t="s">
        <v>18</v>
      </c>
      <c r="B7" s="9">
        <v>2794711</v>
      </c>
      <c r="C7" s="9">
        <v>3064645</v>
      </c>
      <c r="D7" s="17">
        <f>B7/$B$7</f>
        <v>1</v>
      </c>
      <c r="E7" s="17">
        <f>C7/$C$7</f>
        <v>1</v>
      </c>
      <c r="F7" s="8">
        <f>C7-B7</f>
        <v>269934</v>
      </c>
      <c r="G7" s="7">
        <f>F7/B7</f>
        <v>0.09658744678787896</v>
      </c>
    </row>
    <row r="8" spans="1:7" ht="15">
      <c r="A8" s="25" t="s">
        <v>40</v>
      </c>
      <c r="B8" s="8">
        <v>360144</v>
      </c>
      <c r="C8" s="9">
        <v>388950</v>
      </c>
      <c r="D8" s="17">
        <f>B8/$B$7</f>
        <v>0.12886627633411826</v>
      </c>
      <c r="E8" s="17">
        <f>C8/$C$7</f>
        <v>0.12691518919809636</v>
      </c>
      <c r="F8" s="8">
        <f>C8-B8</f>
        <v>28806</v>
      </c>
      <c r="G8" s="7">
        <f>F8/B8</f>
        <v>0.07998467279754765</v>
      </c>
    </row>
    <row r="9" spans="1:7" ht="15">
      <c r="A9" s="25" t="s">
        <v>39</v>
      </c>
      <c r="B9" s="8">
        <v>966488</v>
      </c>
      <c r="C9" s="9">
        <v>1066089</v>
      </c>
      <c r="D9" s="17">
        <f>B9/$B$7</f>
        <v>0.3458275292150065</v>
      </c>
      <c r="E9" s="17">
        <f>C9/$C$7</f>
        <v>0.3478670449595304</v>
      </c>
      <c r="F9" s="8">
        <f>C9-B9</f>
        <v>99601</v>
      </c>
      <c r="G9" s="7">
        <f>F9/B9</f>
        <v>0.10305456456779598</v>
      </c>
    </row>
    <row r="10" spans="1:7" ht="15">
      <c r="A10" s="25" t="s">
        <v>38</v>
      </c>
      <c r="B10" s="8">
        <v>1030686</v>
      </c>
      <c r="C10" s="9">
        <v>1160440</v>
      </c>
      <c r="D10" s="17">
        <f>B10/$B$7</f>
        <v>0.36879877740489087</v>
      </c>
      <c r="E10" s="17">
        <f>C10/$C$7</f>
        <v>0.3786539713408894</v>
      </c>
      <c r="F10" s="8">
        <f>C10-B10</f>
        <v>129754</v>
      </c>
      <c r="G10" s="7">
        <f>F10/B10</f>
        <v>0.12589091149001733</v>
      </c>
    </row>
    <row r="11" spans="1:7" ht="15">
      <c r="A11" s="25" t="s">
        <v>37</v>
      </c>
      <c r="B11" s="8">
        <f>307461+96765+33167</f>
        <v>437393</v>
      </c>
      <c r="C11" s="9">
        <v>449166</v>
      </c>
      <c r="D11" s="17">
        <f>B11/$B$7</f>
        <v>0.15650741704598436</v>
      </c>
      <c r="E11" s="17">
        <f>C11/$C$7</f>
        <v>0.14656379450148385</v>
      </c>
      <c r="F11" s="8">
        <f>C11-B11</f>
        <v>11773</v>
      </c>
      <c r="G11" s="7">
        <f>F11/B11</f>
        <v>0.026916297242982855</v>
      </c>
    </row>
    <row r="12" spans="1:7" ht="15">
      <c r="A12" s="14"/>
      <c r="B12" s="9"/>
      <c r="C12" s="9"/>
      <c r="D12" s="8"/>
      <c r="E12" s="9"/>
      <c r="F12" s="8"/>
      <c r="G12" s="9"/>
    </row>
    <row r="13" spans="1:7" ht="15">
      <c r="A13" s="64" t="s">
        <v>107</v>
      </c>
      <c r="B13" s="2"/>
      <c r="C13" s="2"/>
      <c r="D13" s="2"/>
      <c r="E13" s="2"/>
      <c r="F13" s="2"/>
      <c r="G13" s="2"/>
    </row>
    <row r="14" spans="1:7" ht="15">
      <c r="A14" s="64" t="s">
        <v>89</v>
      </c>
      <c r="B14" s="2"/>
      <c r="C14" s="2"/>
      <c r="D14" s="2"/>
      <c r="E14" s="2"/>
      <c r="F14" s="2"/>
      <c r="G14" s="2"/>
    </row>
  </sheetData>
  <mergeCells count="2">
    <mergeCell ref="D4:E4"/>
    <mergeCell ref="F4:G4"/>
  </mergeCells>
  <printOptions/>
  <pageMargins left="0.25" right="0.25" top="0.5" bottom="0.5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A15" sqref="A15:A16"/>
    </sheetView>
  </sheetViews>
  <sheetFormatPr defaultColWidth="9.140625" defaultRowHeight="12.75"/>
  <cols>
    <col min="1" max="1" width="45.57421875" style="0" customWidth="1"/>
    <col min="2" max="7" width="10.7109375" style="0" customWidth="1"/>
  </cols>
  <sheetData>
    <row r="1" spans="1:7" ht="15">
      <c r="A1" s="1" t="s">
        <v>65</v>
      </c>
      <c r="B1" s="1"/>
      <c r="C1" s="1"/>
      <c r="D1" s="1"/>
      <c r="E1" s="1"/>
      <c r="F1" s="1"/>
      <c r="G1" s="2"/>
    </row>
    <row r="2" spans="1:7" ht="15">
      <c r="A2" s="2" t="s">
        <v>15</v>
      </c>
      <c r="B2" s="2"/>
      <c r="C2" s="1"/>
      <c r="D2" s="1"/>
      <c r="E2" s="1"/>
      <c r="F2" s="1"/>
      <c r="G2" s="2"/>
    </row>
    <row r="3" spans="1:7" ht="15">
      <c r="A3" s="2"/>
      <c r="B3" s="2"/>
      <c r="C3" s="2"/>
      <c r="D3" s="2"/>
      <c r="E3" s="2"/>
      <c r="F3" s="2"/>
      <c r="G3" s="2"/>
    </row>
    <row r="4" spans="1:7" ht="15">
      <c r="A4" s="3"/>
      <c r="B4" s="15">
        <v>1990</v>
      </c>
      <c r="C4" s="15">
        <v>2000</v>
      </c>
      <c r="D4" s="66" t="s">
        <v>20</v>
      </c>
      <c r="E4" s="66"/>
      <c r="F4" s="67" t="s">
        <v>21</v>
      </c>
      <c r="G4" s="67"/>
    </row>
    <row r="5" spans="1:7" ht="15">
      <c r="A5" s="5"/>
      <c r="B5" s="11" t="s">
        <v>19</v>
      </c>
      <c r="C5" s="11" t="s">
        <v>19</v>
      </c>
      <c r="D5" s="11">
        <v>1990</v>
      </c>
      <c r="E5" s="11">
        <v>2000</v>
      </c>
      <c r="F5" s="11" t="s">
        <v>22</v>
      </c>
      <c r="G5" s="11" t="s">
        <v>23</v>
      </c>
    </row>
    <row r="6" spans="1:7" ht="15">
      <c r="A6" s="26"/>
      <c r="B6" s="2"/>
      <c r="C6" s="2"/>
      <c r="G6" s="2"/>
    </row>
    <row r="7" spans="1:7" ht="15">
      <c r="A7" s="26" t="s">
        <v>5</v>
      </c>
      <c r="B7" s="9">
        <v>3075310</v>
      </c>
      <c r="C7" s="9">
        <v>3310275</v>
      </c>
      <c r="D7" s="7">
        <f>B7/$B$7</f>
        <v>1</v>
      </c>
      <c r="E7" s="7">
        <f>C7/$C$7</f>
        <v>1</v>
      </c>
      <c r="F7" s="9">
        <f>C7-B7</f>
        <v>234965</v>
      </c>
      <c r="G7" s="7">
        <f>F7/B7</f>
        <v>0.07640367962904553</v>
      </c>
    </row>
    <row r="8" spans="1:7" ht="15">
      <c r="A8" s="26" t="s">
        <v>41</v>
      </c>
      <c r="B8" s="8">
        <v>15592</v>
      </c>
      <c r="C8" s="9">
        <v>16530</v>
      </c>
      <c r="D8" s="7">
        <f>B8/$B$7</f>
        <v>0.005070057977894911</v>
      </c>
      <c r="E8" s="7">
        <f>C8/$C$7</f>
        <v>0.004993542832544124</v>
      </c>
      <c r="F8" s="9">
        <f>C8-B8</f>
        <v>938</v>
      </c>
      <c r="G8" s="7">
        <f>F8/B8</f>
        <v>0.06015905592611596</v>
      </c>
    </row>
    <row r="9" spans="1:7" ht="15">
      <c r="A9" s="26" t="s">
        <v>42</v>
      </c>
      <c r="B9" s="8">
        <v>18041</v>
      </c>
      <c r="C9" s="9">
        <v>17531</v>
      </c>
      <c r="D9" s="7">
        <f>B9/$B$7</f>
        <v>0.005866400460441386</v>
      </c>
      <c r="E9" s="7">
        <f>C9/$C$7</f>
        <v>0.0052959346277877215</v>
      </c>
      <c r="F9" s="9">
        <f>C9-B9</f>
        <v>-510</v>
      </c>
      <c r="G9" s="7">
        <f>F9/B9</f>
        <v>-0.028268942963250374</v>
      </c>
    </row>
    <row r="10" spans="1:7" ht="15">
      <c r="A10" s="26" t="s">
        <v>18</v>
      </c>
      <c r="B10" s="9">
        <v>2794711</v>
      </c>
      <c r="C10" s="9">
        <v>3064645</v>
      </c>
      <c r="D10" s="17">
        <f>B10/$B$10</f>
        <v>1</v>
      </c>
      <c r="E10" s="17">
        <f>C10/$C$7</f>
        <v>0.9257977056286865</v>
      </c>
      <c r="F10" s="9">
        <f>C10-B10</f>
        <v>269934</v>
      </c>
      <c r="G10" s="7">
        <f>F10/B10</f>
        <v>0.09658744678787896</v>
      </c>
    </row>
    <row r="11" spans="1:7" ht="18">
      <c r="A11" s="26" t="s">
        <v>66</v>
      </c>
      <c r="B11" s="8">
        <v>85851</v>
      </c>
      <c r="C11" s="9">
        <v>56202</v>
      </c>
      <c r="D11" s="17">
        <f>B11/$B$10</f>
        <v>0.03071909760973496</v>
      </c>
      <c r="E11" s="17">
        <f>C11/$C$10</f>
        <v>0.018338828803988717</v>
      </c>
      <c r="F11" s="9">
        <f>C11-B11</f>
        <v>-29649</v>
      </c>
      <c r="G11" s="7">
        <f>F11/B11</f>
        <v>-0.34535416011461717</v>
      </c>
    </row>
    <row r="12" spans="1:7" ht="15">
      <c r="A12" s="26"/>
      <c r="B12" s="9"/>
      <c r="C12" s="9"/>
      <c r="D12" s="8"/>
      <c r="E12" s="9"/>
      <c r="F12" s="17"/>
      <c r="G12" s="8"/>
    </row>
    <row r="13" spans="1:7" ht="12.75">
      <c r="A13" s="69" t="s">
        <v>62</v>
      </c>
      <c r="B13" s="70"/>
      <c r="C13" s="70"/>
      <c r="D13" s="70"/>
      <c r="E13" s="70"/>
      <c r="F13" s="70"/>
      <c r="G13" s="70"/>
    </row>
    <row r="14" spans="1:7" ht="12.75">
      <c r="A14" s="29" t="s">
        <v>67</v>
      </c>
      <c r="B14" s="30"/>
      <c r="C14" s="30"/>
      <c r="D14" s="30"/>
      <c r="E14" s="30"/>
      <c r="F14" s="30"/>
      <c r="G14" s="30"/>
    </row>
    <row r="15" spans="1:6" ht="15">
      <c r="A15" s="64" t="s">
        <v>107</v>
      </c>
      <c r="B15" s="2"/>
      <c r="C15" s="2"/>
      <c r="D15" s="2"/>
      <c r="E15" s="2"/>
      <c r="F15" s="2"/>
    </row>
    <row r="16" spans="1:6" ht="15">
      <c r="A16" s="64" t="s">
        <v>89</v>
      </c>
      <c r="B16" s="2"/>
      <c r="C16" s="2"/>
      <c r="D16" s="2"/>
      <c r="E16" s="2"/>
      <c r="F16" s="2"/>
    </row>
  </sheetData>
  <mergeCells count="3">
    <mergeCell ref="D4:E4"/>
    <mergeCell ref="F4:G4"/>
    <mergeCell ref="A13:G13"/>
  </mergeCells>
  <printOptions/>
  <pageMargins left="0.25" right="0.25" top="0.5" bottom="0.5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workbookViewId="0" topLeftCell="A1">
      <selection activeCell="A15" sqref="A15"/>
    </sheetView>
  </sheetViews>
  <sheetFormatPr defaultColWidth="9.140625" defaultRowHeight="12.75"/>
  <cols>
    <col min="1" max="1" width="36.28125" style="0" customWidth="1"/>
    <col min="2" max="2" width="12.28125" style="0" customWidth="1"/>
    <col min="3" max="3" width="15.57421875" style="0" bestFit="1" customWidth="1"/>
    <col min="4" max="8" width="10.7109375" style="0" customWidth="1"/>
  </cols>
  <sheetData>
    <row r="1" ht="14.25">
      <c r="A1" s="1" t="s">
        <v>56</v>
      </c>
    </row>
    <row r="2" ht="15">
      <c r="A2" s="2" t="s">
        <v>17</v>
      </c>
    </row>
    <row r="3" spans="1:4" ht="15">
      <c r="A3" s="2"/>
      <c r="B3" s="2"/>
      <c r="C3" s="2"/>
      <c r="D3" s="2"/>
    </row>
    <row r="4" spans="1:8" ht="15">
      <c r="A4" s="3"/>
      <c r="B4" s="15">
        <v>1990</v>
      </c>
      <c r="C4" s="15">
        <v>1990</v>
      </c>
      <c r="D4" s="15">
        <v>2000</v>
      </c>
      <c r="E4" s="67" t="s">
        <v>21</v>
      </c>
      <c r="F4" s="67"/>
      <c r="G4" s="67" t="s">
        <v>53</v>
      </c>
      <c r="H4" s="67"/>
    </row>
    <row r="5" spans="1:8" ht="18">
      <c r="A5" s="5"/>
      <c r="B5" s="11" t="s">
        <v>19</v>
      </c>
      <c r="C5" s="11" t="s">
        <v>68</v>
      </c>
      <c r="D5" s="11" t="s">
        <v>19</v>
      </c>
      <c r="E5" s="11" t="s">
        <v>22</v>
      </c>
      <c r="F5" s="11" t="s">
        <v>23</v>
      </c>
      <c r="G5" s="11" t="s">
        <v>22</v>
      </c>
      <c r="H5" s="11" t="s">
        <v>23</v>
      </c>
    </row>
    <row r="6" spans="1:4" ht="15">
      <c r="A6" s="2"/>
      <c r="B6" s="2"/>
      <c r="C6" s="12"/>
      <c r="D6" s="2"/>
    </row>
    <row r="7" spans="1:8" ht="15">
      <c r="A7" s="21" t="s">
        <v>50</v>
      </c>
      <c r="B7" s="6">
        <v>162300</v>
      </c>
      <c r="C7" s="6">
        <f>B7*1.277636</f>
        <v>207360.3228</v>
      </c>
      <c r="D7" s="6">
        <v>170800</v>
      </c>
      <c r="E7" s="18">
        <f>D7-B7</f>
        <v>8500</v>
      </c>
      <c r="F7" s="23">
        <f>E7/B7</f>
        <v>0.05237215033887862</v>
      </c>
      <c r="G7" s="18">
        <f>D7-C7</f>
        <v>-36560.322799999994</v>
      </c>
      <c r="H7" s="23">
        <f>G7/C7</f>
        <v>-0.17631301063927546</v>
      </c>
    </row>
    <row r="8" spans="1:8" ht="15">
      <c r="A8" s="21" t="s">
        <v>2</v>
      </c>
      <c r="C8" s="6"/>
      <c r="E8" s="18"/>
      <c r="G8" s="18"/>
      <c r="H8" s="23"/>
    </row>
    <row r="9" spans="1:8" ht="15">
      <c r="A9" s="21" t="s">
        <v>51</v>
      </c>
      <c r="B9" s="6">
        <v>1105</v>
      </c>
      <c r="C9" s="18">
        <f>B9*1.283969</f>
        <v>1418.785745</v>
      </c>
      <c r="D9" s="6">
        <v>1534</v>
      </c>
      <c r="E9" s="18">
        <f>D9-B9</f>
        <v>429</v>
      </c>
      <c r="F9" s="23">
        <f>E9/B9</f>
        <v>0.38823529411764707</v>
      </c>
      <c r="G9" s="18">
        <f>D9-C9</f>
        <v>115.2142550000001</v>
      </c>
      <c r="H9" s="23">
        <f>G9/C9</f>
        <v>0.08120623949460395</v>
      </c>
    </row>
    <row r="10" spans="1:8" ht="15">
      <c r="A10" s="21" t="s">
        <v>52</v>
      </c>
      <c r="B10" s="6">
        <v>382</v>
      </c>
      <c r="C10" s="18">
        <f>B10*1.283969</f>
        <v>490.47615799999994</v>
      </c>
      <c r="D10" s="6">
        <v>533</v>
      </c>
      <c r="E10" s="18">
        <f>D10-B10</f>
        <v>151</v>
      </c>
      <c r="F10" s="23">
        <f>E10/B10</f>
        <v>0.39528795811518325</v>
      </c>
      <c r="G10" s="18">
        <f>D10-C10</f>
        <v>42.52384200000006</v>
      </c>
      <c r="H10" s="23">
        <f>G10/C10</f>
        <v>0.08669910108046489</v>
      </c>
    </row>
    <row r="11" spans="1:8" ht="15">
      <c r="A11" s="21" t="s">
        <v>3</v>
      </c>
      <c r="B11" s="6">
        <v>592</v>
      </c>
      <c r="C11" s="18">
        <f>B11*1.283969</f>
        <v>760.109648</v>
      </c>
      <c r="D11" s="6">
        <v>751</v>
      </c>
      <c r="E11" s="18">
        <f>D11-B11</f>
        <v>159</v>
      </c>
      <c r="F11" s="23">
        <f>E11/B11</f>
        <v>0.2685810810810811</v>
      </c>
      <c r="G11" s="18">
        <f>D11-C11</f>
        <v>-9.109647999999993</v>
      </c>
      <c r="H11" s="23">
        <f>G11/C11</f>
        <v>-0.011984649877776572</v>
      </c>
    </row>
    <row r="12" spans="1:5" ht="15">
      <c r="A12" s="1"/>
      <c r="B12" s="6"/>
      <c r="C12" s="6"/>
      <c r="D12" s="6"/>
      <c r="E12" s="18"/>
    </row>
    <row r="13" spans="1:7" ht="12.75">
      <c r="A13" s="69" t="s">
        <v>108</v>
      </c>
      <c r="B13" s="70"/>
      <c r="C13" s="70"/>
      <c r="D13" s="70"/>
      <c r="E13" s="70"/>
      <c r="F13" s="70"/>
      <c r="G13" s="70"/>
    </row>
    <row r="14" spans="1:7" ht="12.75">
      <c r="A14" s="29" t="s">
        <v>110</v>
      </c>
      <c r="B14" s="30"/>
      <c r="C14" s="30"/>
      <c r="D14" s="30"/>
      <c r="E14" s="30"/>
      <c r="F14" s="30"/>
      <c r="G14" s="30"/>
    </row>
    <row r="15" spans="1:7" ht="12.75">
      <c r="A15" s="29" t="s">
        <v>109</v>
      </c>
      <c r="B15" s="30"/>
      <c r="C15" s="30"/>
      <c r="D15" s="30"/>
      <c r="E15" s="30"/>
      <c r="F15" s="30"/>
      <c r="G15" s="30"/>
    </row>
    <row r="16" ht="12.75">
      <c r="A16" s="64" t="s">
        <v>107</v>
      </c>
    </row>
    <row r="17" ht="12.75">
      <c r="A17" s="64" t="s">
        <v>89</v>
      </c>
    </row>
  </sheetData>
  <mergeCells count="3">
    <mergeCell ref="E4:F4"/>
    <mergeCell ref="G4:H4"/>
    <mergeCell ref="A13:G13"/>
  </mergeCells>
  <printOptions/>
  <pageMargins left="0.75" right="0.75" top="1" bottom="1" header="0.5" footer="0.5"/>
  <pageSetup fitToHeight="1" fitToWidth="1"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8" sqref="A18:A19"/>
    </sheetView>
  </sheetViews>
  <sheetFormatPr defaultColWidth="9.140625" defaultRowHeight="12.75"/>
  <cols>
    <col min="1" max="1" width="25.421875" style="0" customWidth="1"/>
    <col min="2" max="3" width="12.7109375" style="0" customWidth="1"/>
    <col min="4" max="4" width="12.28125" style="0" customWidth="1"/>
    <col min="5" max="5" width="11.28125" style="0" customWidth="1"/>
  </cols>
  <sheetData>
    <row r="1" spans="1:3" ht="14.25">
      <c r="A1" s="1" t="s">
        <v>57</v>
      </c>
      <c r="B1" s="1"/>
      <c r="C1" s="1"/>
    </row>
    <row r="2" spans="1:3" ht="15">
      <c r="A2" s="2" t="s">
        <v>4</v>
      </c>
      <c r="B2" s="2"/>
      <c r="C2" s="2"/>
    </row>
    <row r="3" spans="1:5" ht="15">
      <c r="A3" s="2"/>
      <c r="B3" s="2"/>
      <c r="C3" s="2"/>
      <c r="D3" s="2"/>
      <c r="E3" s="2"/>
    </row>
    <row r="4" spans="1:7" ht="15">
      <c r="A4" s="3"/>
      <c r="B4" s="15">
        <v>1990</v>
      </c>
      <c r="C4" s="15">
        <v>2000</v>
      </c>
      <c r="D4" s="66" t="s">
        <v>20</v>
      </c>
      <c r="E4" s="66"/>
      <c r="F4" s="67" t="s">
        <v>21</v>
      </c>
      <c r="G4" s="67"/>
    </row>
    <row r="5" spans="1:7" ht="15">
      <c r="A5" s="5"/>
      <c r="B5" s="11" t="s">
        <v>19</v>
      </c>
      <c r="C5" s="11" t="s">
        <v>19</v>
      </c>
      <c r="D5" s="11">
        <v>1990</v>
      </c>
      <c r="E5" s="11">
        <v>2000</v>
      </c>
      <c r="F5" s="11" t="s">
        <v>22</v>
      </c>
      <c r="G5" s="11" t="s">
        <v>23</v>
      </c>
    </row>
    <row r="6" spans="1:7" ht="15">
      <c r="A6" s="2"/>
      <c r="B6" s="2"/>
      <c r="C6" s="2"/>
      <c r="G6" s="2"/>
    </row>
    <row r="7" spans="1:7" ht="15">
      <c r="A7" s="21" t="s">
        <v>18</v>
      </c>
      <c r="B7" s="9">
        <v>2794711</v>
      </c>
      <c r="C7" s="9">
        <v>3064645</v>
      </c>
      <c r="D7" s="7">
        <f>B7/$B$7</f>
        <v>1</v>
      </c>
      <c r="E7" s="7">
        <f>C7/$C$7</f>
        <v>1</v>
      </c>
      <c r="F7" s="9">
        <f>C7-B7</f>
        <v>269934</v>
      </c>
      <c r="G7" s="7">
        <f>F7/B7</f>
        <v>0.09658744678787896</v>
      </c>
    </row>
    <row r="8" spans="1:7" ht="15">
      <c r="A8" s="21" t="s">
        <v>24</v>
      </c>
      <c r="B8" s="9">
        <v>1607806</v>
      </c>
      <c r="C8" s="9">
        <v>2048048</v>
      </c>
      <c r="D8" s="7">
        <f aca="true" t="shared" si="0" ref="D8:D16">B8/$B$7</f>
        <v>0.5753031351005524</v>
      </c>
      <c r="E8" s="7">
        <f aca="true" t="shared" si="1" ref="E8:E16">C8/$C$7</f>
        <v>0.6682822969707748</v>
      </c>
      <c r="F8" s="9">
        <f aca="true" t="shared" si="2" ref="F8:F16">C8-B8</f>
        <v>440242</v>
      </c>
      <c r="G8" s="7">
        <f aca="true" t="shared" si="3" ref="G8:G16">F8/B8</f>
        <v>0.27381537324776745</v>
      </c>
    </row>
    <row r="9" spans="1:7" ht="15">
      <c r="A9" s="21" t="s">
        <v>25</v>
      </c>
      <c r="B9" s="9">
        <v>53526</v>
      </c>
      <c r="C9" s="9">
        <v>73539</v>
      </c>
      <c r="D9" s="7">
        <f t="shared" si="0"/>
        <v>0.019152606477020342</v>
      </c>
      <c r="E9" s="7">
        <f t="shared" si="1"/>
        <v>0.02399592775019619</v>
      </c>
      <c r="F9" s="9">
        <f t="shared" si="2"/>
        <v>20013</v>
      </c>
      <c r="G9" s="7">
        <f t="shared" si="3"/>
        <v>0.373893061315996</v>
      </c>
    </row>
    <row r="10" spans="1:7" ht="15">
      <c r="A10" s="21" t="s">
        <v>26</v>
      </c>
      <c r="B10" s="9">
        <v>279851</v>
      </c>
      <c r="C10" s="9">
        <v>316379</v>
      </c>
      <c r="D10" s="7">
        <f t="shared" si="0"/>
        <v>0.10013593534358294</v>
      </c>
      <c r="E10" s="7">
        <f t="shared" si="1"/>
        <v>0.1032351218493496</v>
      </c>
      <c r="F10" s="9">
        <f t="shared" si="2"/>
        <v>36528</v>
      </c>
      <c r="G10" s="7">
        <f t="shared" si="3"/>
        <v>0.13052660165588117</v>
      </c>
    </row>
    <row r="11" spans="1:7" ht="15">
      <c r="A11" s="21" t="s">
        <v>27</v>
      </c>
      <c r="B11" s="9">
        <v>815317</v>
      </c>
      <c r="C11" s="9">
        <v>595094</v>
      </c>
      <c r="D11" s="7">
        <f t="shared" si="0"/>
        <v>0.29173571077653465</v>
      </c>
      <c r="E11" s="7">
        <f t="shared" si="1"/>
        <v>0.19418040262412123</v>
      </c>
      <c r="F11" s="9">
        <f t="shared" si="2"/>
        <v>-220223</v>
      </c>
      <c r="G11" s="7">
        <f t="shared" si="3"/>
        <v>-0.2701072098337211</v>
      </c>
    </row>
    <row r="12" spans="1:7" ht="15">
      <c r="A12" s="21" t="s">
        <v>28</v>
      </c>
      <c r="B12" s="9">
        <v>3672</v>
      </c>
      <c r="C12" s="9">
        <v>1277</v>
      </c>
      <c r="D12" s="7">
        <f t="shared" si="0"/>
        <v>0.0013139104544262357</v>
      </c>
      <c r="E12" s="7">
        <f t="shared" si="1"/>
        <v>0.0004166877403418667</v>
      </c>
      <c r="F12" s="9">
        <f t="shared" si="2"/>
        <v>-2395</v>
      </c>
      <c r="G12" s="7">
        <f t="shared" si="3"/>
        <v>-0.6522331154684096</v>
      </c>
    </row>
    <row r="13" spans="1:7" ht="15">
      <c r="A13" s="21" t="s">
        <v>29</v>
      </c>
      <c r="B13" s="9">
        <v>13275</v>
      </c>
      <c r="C13" s="9">
        <v>6989</v>
      </c>
      <c r="D13" s="7">
        <f t="shared" si="0"/>
        <v>0.0047500439222517106</v>
      </c>
      <c r="E13" s="7">
        <f t="shared" si="1"/>
        <v>0.0022805251505476163</v>
      </c>
      <c r="F13" s="9">
        <f t="shared" si="2"/>
        <v>-6286</v>
      </c>
      <c r="G13" s="7">
        <f t="shared" si="3"/>
        <v>-0.4735216572504708</v>
      </c>
    </row>
    <row r="14" spans="1:7" ht="15">
      <c r="A14" s="21" t="s">
        <v>30</v>
      </c>
      <c r="B14" s="2">
        <v>468</v>
      </c>
      <c r="C14" s="9">
        <v>447</v>
      </c>
      <c r="D14" s="7">
        <f t="shared" si="0"/>
        <v>0.0001674591755641281</v>
      </c>
      <c r="E14" s="7">
        <f t="shared" si="1"/>
        <v>0.000145857024223034</v>
      </c>
      <c r="F14" s="9">
        <f t="shared" si="2"/>
        <v>-21</v>
      </c>
      <c r="G14" s="7">
        <f t="shared" si="3"/>
        <v>-0.04487179487179487</v>
      </c>
    </row>
    <row r="15" spans="1:7" ht="15">
      <c r="A15" s="21" t="s">
        <v>31</v>
      </c>
      <c r="B15" s="9">
        <v>11158</v>
      </c>
      <c r="C15" s="9">
        <v>12896</v>
      </c>
      <c r="D15" s="7">
        <f t="shared" si="0"/>
        <v>0.003992541625949875</v>
      </c>
      <c r="E15" s="7">
        <f t="shared" si="1"/>
        <v>0.004207991463937911</v>
      </c>
      <c r="F15" s="9">
        <f t="shared" si="2"/>
        <v>1738</v>
      </c>
      <c r="G15" s="7">
        <f t="shared" si="3"/>
        <v>0.15576268148413694</v>
      </c>
    </row>
    <row r="16" spans="1:7" ht="15">
      <c r="A16" s="21" t="s">
        <v>32</v>
      </c>
      <c r="B16" s="9">
        <v>9638</v>
      </c>
      <c r="C16" s="9">
        <v>9976</v>
      </c>
      <c r="D16" s="7">
        <f t="shared" si="0"/>
        <v>0.0034486571241176636</v>
      </c>
      <c r="E16" s="7">
        <f t="shared" si="1"/>
        <v>0.003255189426507801</v>
      </c>
      <c r="F16" s="9">
        <f t="shared" si="2"/>
        <v>338</v>
      </c>
      <c r="G16" s="7">
        <f t="shared" si="3"/>
        <v>0.03506951649719859</v>
      </c>
    </row>
    <row r="18" ht="12.75">
      <c r="A18" s="64" t="s">
        <v>107</v>
      </c>
    </row>
    <row r="19" ht="12.75">
      <c r="A19" s="64" t="s">
        <v>89</v>
      </c>
    </row>
  </sheetData>
  <mergeCells count="2">
    <mergeCell ref="D4:E4"/>
    <mergeCell ref="F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Ferdetta</dc:creator>
  <cp:keywords/>
  <dc:description/>
  <cp:lastModifiedBy>David Joye</cp:lastModifiedBy>
  <cp:lastPrinted>2002-05-17T18:22:44Z</cp:lastPrinted>
  <dcterms:created xsi:type="dcterms:W3CDTF">2001-11-15T15:01:46Z</dcterms:created>
  <dcterms:modified xsi:type="dcterms:W3CDTF">2002-05-28T18:33:23Z</dcterms:modified>
  <cp:category/>
  <cp:version/>
  <cp:contentType/>
  <cp:contentStatus/>
</cp:coreProperties>
</file>