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pduon\Documents\My Files\Vintage 2020 prep\"/>
    </mc:Choice>
  </mc:AlternateContent>
  <xr:revisionPtr revIDLastSave="0" documentId="13_ncr:1_{F5DED964-A916-4EF9-96DA-BE7C8081D699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Char2020" sheetId="1" r:id="rId1"/>
    <sheet name="Charts" sheetId="2" r:id="rId2"/>
  </sheets>
  <calcPr calcId="191029" iterate="1" iterateCount="1000" calcOnSave="0"/>
</workbook>
</file>

<file path=xl/calcChain.xml><?xml version="1.0" encoding="utf-8"?>
<calcChain xmlns="http://schemas.openxmlformats.org/spreadsheetml/2006/main">
  <c r="M63" i="1" l="1"/>
  <c r="N63" i="1"/>
  <c r="I63" i="1"/>
  <c r="H63" i="1"/>
  <c r="D63" i="1"/>
  <c r="E63" i="1"/>
  <c r="J6" i="1"/>
  <c r="L6" i="1" s="1"/>
  <c r="K6" i="1"/>
  <c r="J7" i="1"/>
  <c r="K7" i="1"/>
  <c r="J8" i="1"/>
  <c r="K8" i="1"/>
  <c r="L8" i="1" s="1"/>
  <c r="J9" i="1"/>
  <c r="K9" i="1"/>
  <c r="J10" i="1"/>
  <c r="K10" i="1"/>
  <c r="J11" i="1"/>
  <c r="K11" i="1"/>
  <c r="J12" i="1"/>
  <c r="K12" i="1"/>
  <c r="J13" i="1"/>
  <c r="L13" i="1" s="1"/>
  <c r="K13" i="1"/>
  <c r="J14" i="1"/>
  <c r="K14" i="1"/>
  <c r="L14" i="1"/>
  <c r="J15" i="1"/>
  <c r="K15" i="1"/>
  <c r="L15" i="1" s="1"/>
  <c r="J16" i="1"/>
  <c r="K16" i="1"/>
  <c r="J17" i="1"/>
  <c r="K17" i="1"/>
  <c r="L17" i="1" s="1"/>
  <c r="J18" i="1"/>
  <c r="K18" i="1"/>
  <c r="J19" i="1"/>
  <c r="K19" i="1"/>
  <c r="J20" i="1"/>
  <c r="K20" i="1"/>
  <c r="J21" i="1"/>
  <c r="K21" i="1"/>
  <c r="L21" i="1"/>
  <c r="J22" i="1"/>
  <c r="K22" i="1"/>
  <c r="J23" i="1"/>
  <c r="K23" i="1"/>
  <c r="L23" i="1" s="1"/>
  <c r="J24" i="1"/>
  <c r="K24" i="1"/>
  <c r="J25" i="1"/>
  <c r="K25" i="1"/>
  <c r="J26" i="1"/>
  <c r="K26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6" i="1"/>
  <c r="L12" i="1" l="1"/>
  <c r="L18" i="1"/>
  <c r="L11" i="1"/>
  <c r="L24" i="1"/>
  <c r="L7" i="1"/>
  <c r="L19" i="1"/>
  <c r="L22" i="1"/>
  <c r="L20" i="1"/>
  <c r="L16" i="1"/>
  <c r="L26" i="1"/>
  <c r="L10" i="1"/>
  <c r="L25" i="1"/>
  <c r="L9" i="1"/>
  <c r="L73" i="1" l="1"/>
  <c r="S53" i="1"/>
  <c r="I51" i="1"/>
  <c r="J5" i="1" l="1"/>
  <c r="K5" i="1" l="1"/>
  <c r="L5" i="1" s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4" i="1"/>
  <c r="S55" i="1"/>
  <c r="S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34" i="1"/>
  <c r="H5" i="1" l="1"/>
  <c r="I5" i="1"/>
  <c r="L63" i="1" l="1"/>
  <c r="L84" i="1" l="1"/>
  <c r="L83" i="1"/>
  <c r="L82" i="1"/>
  <c r="L81" i="1"/>
  <c r="L80" i="1"/>
  <c r="L79" i="1"/>
  <c r="L78" i="1"/>
  <c r="L77" i="1"/>
  <c r="L76" i="1"/>
  <c r="L75" i="1"/>
  <c r="L74" i="1"/>
  <c r="L72" i="1"/>
  <c r="L71" i="1"/>
  <c r="L70" i="1"/>
  <c r="L69" i="1"/>
  <c r="L68" i="1"/>
  <c r="L67" i="1"/>
  <c r="L66" i="1"/>
  <c r="L65" i="1"/>
  <c r="L64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P35" i="1"/>
  <c r="Q35" i="1"/>
  <c r="P36" i="1"/>
  <c r="Q36" i="1"/>
  <c r="P37" i="1"/>
  <c r="Q37" i="1"/>
  <c r="P38" i="1"/>
  <c r="Q38" i="1"/>
  <c r="P39" i="1"/>
  <c r="Q39" i="1"/>
  <c r="P40" i="1"/>
  <c r="Q40" i="1"/>
  <c r="P41" i="1"/>
  <c r="Q41" i="1"/>
  <c r="P42" i="1"/>
  <c r="Q42" i="1"/>
  <c r="P43" i="1"/>
  <c r="Q43" i="1"/>
  <c r="P44" i="1"/>
  <c r="Q44" i="1"/>
  <c r="P45" i="1"/>
  <c r="Q45" i="1"/>
  <c r="P46" i="1"/>
  <c r="Q46" i="1"/>
  <c r="P47" i="1"/>
  <c r="Q47" i="1"/>
  <c r="P48" i="1"/>
  <c r="Q48" i="1"/>
  <c r="P49" i="1"/>
  <c r="Q49" i="1"/>
  <c r="P50" i="1"/>
  <c r="Q50" i="1"/>
  <c r="P51" i="1"/>
  <c r="Q51" i="1"/>
  <c r="P52" i="1"/>
  <c r="Q52" i="1"/>
  <c r="P53" i="1"/>
  <c r="Q53" i="1"/>
  <c r="P54" i="1"/>
  <c r="Q54" i="1"/>
  <c r="P55" i="1"/>
  <c r="Q55" i="1"/>
  <c r="Q34" i="1"/>
  <c r="P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H52" i="1"/>
  <c r="I52" i="1"/>
  <c r="H53" i="1"/>
  <c r="I53" i="1"/>
  <c r="H54" i="1"/>
  <c r="I54" i="1"/>
  <c r="H55" i="1"/>
  <c r="I55" i="1"/>
  <c r="I34" i="1"/>
  <c r="H34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</calcChain>
</file>

<file path=xl/sharedStrings.xml><?xml version="1.0" encoding="utf-8"?>
<sst xmlns="http://schemas.openxmlformats.org/spreadsheetml/2006/main" count="159" uniqueCount="53">
  <si>
    <t>New Jersey</t>
    <phoneticPr fontId="0" type="noConversion"/>
  </si>
  <si>
    <t xml:space="preserve">Atlantic </t>
    <phoneticPr fontId="0" type="noConversion"/>
  </si>
  <si>
    <t xml:space="preserve">Bergen </t>
    <phoneticPr fontId="0" type="noConversion"/>
  </si>
  <si>
    <t xml:space="preserve">Burlington </t>
    <phoneticPr fontId="0" type="noConversion"/>
  </si>
  <si>
    <t xml:space="preserve">Camden </t>
    <phoneticPr fontId="0" type="noConversion"/>
  </si>
  <si>
    <t xml:space="preserve">Cape May </t>
    <phoneticPr fontId="0" type="noConversion"/>
  </si>
  <si>
    <t>Cumberland</t>
    <phoneticPr fontId="0" type="noConversion"/>
  </si>
  <si>
    <t xml:space="preserve">Essex </t>
    <phoneticPr fontId="0" type="noConversion"/>
  </si>
  <si>
    <t>Gloucester</t>
    <phoneticPr fontId="0" type="noConversion"/>
  </si>
  <si>
    <t xml:space="preserve">Hudson </t>
    <phoneticPr fontId="0" type="noConversion"/>
  </si>
  <si>
    <t>Hunterdon</t>
    <phoneticPr fontId="0" type="noConversion"/>
  </si>
  <si>
    <t xml:space="preserve">Mercer </t>
    <phoneticPr fontId="0" type="noConversion"/>
  </si>
  <si>
    <t xml:space="preserve">Middlesex </t>
    <phoneticPr fontId="0" type="noConversion"/>
  </si>
  <si>
    <t>Monmouth</t>
    <phoneticPr fontId="0" type="noConversion"/>
  </si>
  <si>
    <t xml:space="preserve">Morris </t>
    <phoneticPr fontId="0" type="noConversion"/>
  </si>
  <si>
    <t xml:space="preserve">Ocean </t>
    <phoneticPr fontId="0" type="noConversion"/>
  </si>
  <si>
    <t xml:space="preserve">Passaic </t>
    <phoneticPr fontId="0" type="noConversion"/>
  </si>
  <si>
    <t xml:space="preserve">Salem </t>
    <phoneticPr fontId="0" type="noConversion"/>
  </si>
  <si>
    <t>Somerset</t>
    <phoneticPr fontId="0" type="noConversion"/>
  </si>
  <si>
    <t xml:space="preserve">Sussex </t>
    <phoneticPr fontId="0" type="noConversion"/>
  </si>
  <si>
    <t xml:space="preserve">Union </t>
    <phoneticPr fontId="0" type="noConversion"/>
  </si>
  <si>
    <t xml:space="preserve">Warren </t>
    <phoneticPr fontId="0" type="noConversion"/>
  </si>
  <si>
    <t>Change</t>
  </si>
  <si>
    <t>Asian</t>
  </si>
  <si>
    <t>County</t>
  </si>
  <si>
    <t>Non-Hispanic White</t>
  </si>
  <si>
    <t>Census</t>
  </si>
  <si>
    <t>4/1/2010</t>
  </si>
  <si>
    <t>Estimates</t>
  </si>
  <si>
    <t>Number</t>
  </si>
  <si>
    <t>Percent</t>
  </si>
  <si>
    <t>Black or African American</t>
  </si>
  <si>
    <t>Persons of Hispanic Origin</t>
  </si>
  <si>
    <t>Children under 18</t>
  </si>
  <si>
    <t>Elderly Population (65 &amp; over)</t>
  </si>
  <si>
    <t>Median Age</t>
  </si>
  <si>
    <t>Percent Minority</t>
  </si>
  <si>
    <t>Percent of Elderly</t>
  </si>
  <si>
    <t>Census, 4/1/2010</t>
  </si>
  <si>
    <t>Total</t>
  </si>
  <si>
    <t>Male</t>
  </si>
  <si>
    <t>Female</t>
  </si>
  <si>
    <t>Sex Ratio, (M/F * 100)</t>
  </si>
  <si>
    <t>Population Change by Sex: New Jersey Counties, 2010-2020</t>
  </si>
  <si>
    <t>Estimates, 7/1/2020</t>
  </si>
  <si>
    <t>Change: 2010-2020</t>
  </si>
  <si>
    <t>7/1/2020</t>
  </si>
  <si>
    <t>2010-2020</t>
  </si>
  <si>
    <t>Population Change by Selected Races and Ethnicity: New Jersey Counties, 2010-2020</t>
  </si>
  <si>
    <t>Population Change by Selected Age Groups: New Jersey Counties, 2010-2020</t>
  </si>
  <si>
    <t>File: CC-EST-AGESEX-34.csv</t>
  </si>
  <si>
    <t>Source: US Census Bureau, 2020 Population Estimates by Age, Race, Sex and Hispanic Origin, June 2021</t>
  </si>
  <si>
    <t>File: CC-EST2020-ALLDATA6.csv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</si>
</sst>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0.0%"/>
    <numFmt numFmtId="166" formatCode="#,##0.0_ "/>
    <numFmt numFmtId="167" formatCode="_(* #,##0_);_(* \(#,##0\);_(* &quot;-&quot;??_);_(@_)"/>
  </numFmts>
  <fonts count="7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4" fillId="0" borderId="0" xfId="0" applyFont="1"/>
    <xf numFmtId="0" fontId="3" fillId="0" borderId="0" xfId="0" applyFont="1"/>
    <xf numFmtId="165" fontId="3" fillId="0" borderId="0" xfId="0" applyNumberFormat="1" applyFont="1"/>
    <xf numFmtId="3" fontId="3" fillId="0" borderId="0" xfId="0" applyNumberFormat="1" applyFont="1"/>
    <xf numFmtId="3" fontId="3" fillId="0" borderId="0" xfId="1" applyNumberFormat="1" applyFont="1"/>
    <xf numFmtId="165" fontId="3" fillId="0" borderId="0" xfId="0" applyNumberFormat="1" applyFont="1" applyFill="1"/>
    <xf numFmtId="0" fontId="3" fillId="0" borderId="0" xfId="0" applyFont="1" applyFill="1"/>
    <xf numFmtId="0" fontId="2" fillId="2" borderId="0" xfId="0" applyFont="1" applyFill="1"/>
    <xf numFmtId="0" fontId="3" fillId="2" borderId="0" xfId="0" applyFont="1" applyFill="1"/>
    <xf numFmtId="0" fontId="3" fillId="2" borderId="7" xfId="0" applyFont="1" applyFill="1" applyBorder="1"/>
    <xf numFmtId="0" fontId="3" fillId="2" borderId="3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3" fillId="2" borderId="6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" xfId="0" quotePrefix="1" applyFont="1" applyFill="1" applyBorder="1" applyAlignment="1">
      <alignment horizontal="center"/>
    </xf>
    <xf numFmtId="0" fontId="3" fillId="2" borderId="2" xfId="0" quotePrefix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3" xfId="0" applyFont="1" applyFill="1" applyBorder="1"/>
    <xf numFmtId="0" fontId="3" fillId="2" borderId="8" xfId="0" applyFont="1" applyFill="1" applyBorder="1"/>
    <xf numFmtId="0" fontId="3" fillId="2" borderId="2" xfId="0" applyFont="1" applyFill="1" applyBorder="1" applyAlignment="1">
      <alignment horizontal="center"/>
    </xf>
    <xf numFmtId="0" fontId="5" fillId="2" borderId="0" xfId="0" applyFont="1" applyFill="1"/>
    <xf numFmtId="0" fontId="3" fillId="2" borderId="6" xfId="0" applyFont="1" applyFill="1" applyBorder="1" applyAlignment="1">
      <alignment horizontal="center"/>
    </xf>
    <xf numFmtId="0" fontId="2" fillId="2" borderId="10" xfId="0" applyFont="1" applyFill="1" applyBorder="1"/>
    <xf numFmtId="0" fontId="3" fillId="2" borderId="11" xfId="0" applyFont="1" applyFill="1" applyBorder="1"/>
    <xf numFmtId="0" fontId="5" fillId="2" borderId="4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3" fontId="6" fillId="0" borderId="0" xfId="2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7" fontId="6" fillId="0" borderId="0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167" fontId="6" fillId="0" borderId="2" xfId="1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3" fillId="2" borderId="14" xfId="0" applyFont="1" applyFill="1" applyBorder="1"/>
    <xf numFmtId="0" fontId="3" fillId="2" borderId="7" xfId="0" quotePrefix="1" applyFont="1" applyFill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3" fontId="6" fillId="0" borderId="11" xfId="1" applyNumberFormat="1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166" fontId="6" fillId="0" borderId="11" xfId="2" applyNumberFormat="1" applyFont="1" applyBorder="1" applyAlignment="1">
      <alignment horizontal="center"/>
    </xf>
    <xf numFmtId="166" fontId="6" fillId="0" borderId="11" xfId="0" applyNumberFormat="1" applyFont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Numerical Changes of NJ County Population </a:t>
            </a:r>
          </a:p>
          <a:p>
            <a:pPr>
              <a:defRPr/>
            </a:pPr>
            <a:r>
              <a:rPr lang="en-US"/>
              <a:t>by Race: 2010~2020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388516871632653E-2"/>
          <c:y val="0.11468769325912183"/>
          <c:w val="0.90691989843551435"/>
          <c:h val="0.85129870129870133"/>
        </c:manualLayout>
      </c:layout>
      <c:barChart>
        <c:barDir val="col"/>
        <c:grouping val="clustered"/>
        <c:varyColors val="0"/>
        <c:ser>
          <c:idx val="0"/>
          <c:order val="0"/>
          <c:tx>
            <c:v>Non-Hispanic White</c:v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Char2020!$A$6:$A$26</c:f>
              <c:strCache>
                <c:ptCount val="21"/>
                <c:pt idx="0">
                  <c:v>Atlantic </c:v>
                </c:pt>
                <c:pt idx="1">
                  <c:v>Bergen </c:v>
                </c:pt>
                <c:pt idx="2">
                  <c:v>Burlington </c:v>
                </c:pt>
                <c:pt idx="3">
                  <c:v>Camden </c:v>
                </c:pt>
                <c:pt idx="4">
                  <c:v>Cape May </c:v>
                </c:pt>
                <c:pt idx="5">
                  <c:v>Cumberland</c:v>
                </c:pt>
                <c:pt idx="6">
                  <c:v>Essex </c:v>
                </c:pt>
                <c:pt idx="7">
                  <c:v>Gloucester</c:v>
                </c:pt>
                <c:pt idx="8">
                  <c:v>Hudson </c:v>
                </c:pt>
                <c:pt idx="9">
                  <c:v>Hunterdon</c:v>
                </c:pt>
                <c:pt idx="10">
                  <c:v>Mercer </c:v>
                </c:pt>
                <c:pt idx="11">
                  <c:v>Middlesex </c:v>
                </c:pt>
                <c:pt idx="12">
                  <c:v>Monmouth</c:v>
                </c:pt>
                <c:pt idx="13">
                  <c:v>Morris </c:v>
                </c:pt>
                <c:pt idx="14">
                  <c:v>Ocean </c:v>
                </c:pt>
                <c:pt idx="15">
                  <c:v>Passaic </c:v>
                </c:pt>
                <c:pt idx="16">
                  <c:v>Salem </c:v>
                </c:pt>
                <c:pt idx="17">
                  <c:v>Somerset</c:v>
                </c:pt>
                <c:pt idx="18">
                  <c:v>Sussex </c:v>
                </c:pt>
                <c:pt idx="19">
                  <c:v>Union </c:v>
                </c:pt>
                <c:pt idx="20">
                  <c:v>Warren </c:v>
                </c:pt>
              </c:strCache>
            </c:strRef>
          </c:cat>
          <c:val>
            <c:numRef>
              <c:f>Char2020!$D$35:$D$55</c:f>
              <c:numCache>
                <c:formatCode>#,##0</c:formatCode>
                <c:ptCount val="21"/>
                <c:pt idx="0">
                  <c:v>-15087</c:v>
                </c:pt>
                <c:pt idx="1">
                  <c:v>-63279</c:v>
                </c:pt>
                <c:pt idx="2">
                  <c:v>-24478</c:v>
                </c:pt>
                <c:pt idx="3">
                  <c:v>-30887</c:v>
                </c:pt>
                <c:pt idx="4">
                  <c:v>-6927</c:v>
                </c:pt>
                <c:pt idx="5">
                  <c:v>-13353</c:v>
                </c:pt>
                <c:pt idx="6">
                  <c:v>-26131</c:v>
                </c:pt>
                <c:pt idx="7">
                  <c:v>-7649</c:v>
                </c:pt>
                <c:pt idx="8">
                  <c:v>-4005</c:v>
                </c:pt>
                <c:pt idx="9">
                  <c:v>-8052</c:v>
                </c:pt>
                <c:pt idx="10">
                  <c:v>-26812</c:v>
                </c:pt>
                <c:pt idx="11">
                  <c:v>-65166</c:v>
                </c:pt>
                <c:pt idx="12">
                  <c:v>-21542</c:v>
                </c:pt>
                <c:pt idx="13">
                  <c:v>-27531</c:v>
                </c:pt>
                <c:pt idx="14">
                  <c:v>19928</c:v>
                </c:pt>
                <c:pt idx="15">
                  <c:v>-28595</c:v>
                </c:pt>
                <c:pt idx="16">
                  <c:v>-5355</c:v>
                </c:pt>
                <c:pt idx="17">
                  <c:v>-25567</c:v>
                </c:pt>
                <c:pt idx="18">
                  <c:v>-14351</c:v>
                </c:pt>
                <c:pt idx="19">
                  <c:v>-30625</c:v>
                </c:pt>
                <c:pt idx="20">
                  <c:v>-9534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B-4B5C-B3B3-3762B85819F5}"/>
            </c:ext>
          </c:extLst>
        </c:ser>
        <c:ser>
          <c:idx val="1"/>
          <c:order val="1"/>
          <c:tx>
            <c:v>African American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val>
            <c:numRef>
              <c:f>Char2020!$H$35:$H$55</c:f>
              <c:numCache>
                <c:formatCode>#,##0</c:formatCode>
                <c:ptCount val="21"/>
                <c:pt idx="0">
                  <c:v>-2156</c:v>
                </c:pt>
                <c:pt idx="1">
                  <c:v>11815</c:v>
                </c:pt>
                <c:pt idx="2">
                  <c:v>5842</c:v>
                </c:pt>
                <c:pt idx="3">
                  <c:v>3257</c:v>
                </c:pt>
                <c:pt idx="4">
                  <c:v>-446</c:v>
                </c:pt>
                <c:pt idx="5">
                  <c:v>-946</c:v>
                </c:pt>
                <c:pt idx="6">
                  <c:v>2314</c:v>
                </c:pt>
                <c:pt idx="7">
                  <c:v>3909</c:v>
                </c:pt>
                <c:pt idx="8">
                  <c:v>4447</c:v>
                </c:pt>
                <c:pt idx="9">
                  <c:v>200</c:v>
                </c:pt>
                <c:pt idx="10">
                  <c:v>2617</c:v>
                </c:pt>
                <c:pt idx="11">
                  <c:v>15829</c:v>
                </c:pt>
                <c:pt idx="12">
                  <c:v>-2263</c:v>
                </c:pt>
                <c:pt idx="13">
                  <c:v>3093</c:v>
                </c:pt>
                <c:pt idx="14">
                  <c:v>3664</c:v>
                </c:pt>
                <c:pt idx="15">
                  <c:v>1989</c:v>
                </c:pt>
                <c:pt idx="16">
                  <c:v>-180</c:v>
                </c:pt>
                <c:pt idx="17">
                  <c:v>5162</c:v>
                </c:pt>
                <c:pt idx="18">
                  <c:v>1068</c:v>
                </c:pt>
                <c:pt idx="19">
                  <c:v>8956</c:v>
                </c:pt>
                <c:pt idx="20">
                  <c:v>2561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B-4B5C-B3B3-3762B85819F5}"/>
            </c:ext>
          </c:extLst>
        </c:ser>
        <c:ser>
          <c:idx val="2"/>
          <c:order val="2"/>
          <c:tx>
            <c:v>Asian</c:v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val>
            <c:numRef>
              <c:f>Char2020!$L$35:$L$55</c:f>
              <c:numCache>
                <c:formatCode>#,##0</c:formatCode>
                <c:ptCount val="21"/>
                <c:pt idx="0">
                  <c:v>-81</c:v>
                </c:pt>
                <c:pt idx="1">
                  <c:v>26710</c:v>
                </c:pt>
                <c:pt idx="2">
                  <c:v>5190</c:v>
                </c:pt>
                <c:pt idx="3">
                  <c:v>3993</c:v>
                </c:pt>
                <c:pt idx="4">
                  <c:v>50</c:v>
                </c:pt>
                <c:pt idx="5">
                  <c:v>38</c:v>
                </c:pt>
                <c:pt idx="6">
                  <c:v>11354</c:v>
                </c:pt>
                <c:pt idx="7">
                  <c:v>1546</c:v>
                </c:pt>
                <c:pt idx="8">
                  <c:v>24712</c:v>
                </c:pt>
                <c:pt idx="9">
                  <c:v>1440</c:v>
                </c:pt>
                <c:pt idx="10">
                  <c:v>11863</c:v>
                </c:pt>
                <c:pt idx="11">
                  <c:v>31678</c:v>
                </c:pt>
                <c:pt idx="12">
                  <c:v>3025</c:v>
                </c:pt>
                <c:pt idx="13">
                  <c:v>10175</c:v>
                </c:pt>
                <c:pt idx="14">
                  <c:v>2015</c:v>
                </c:pt>
                <c:pt idx="15">
                  <c:v>2729</c:v>
                </c:pt>
                <c:pt idx="16">
                  <c:v>114</c:v>
                </c:pt>
                <c:pt idx="17">
                  <c:v>17927</c:v>
                </c:pt>
                <c:pt idx="18">
                  <c:v>289</c:v>
                </c:pt>
                <c:pt idx="19">
                  <c:v>6952</c:v>
                </c:pt>
                <c:pt idx="20">
                  <c:v>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8B-4B5C-B3B3-3762B85819F5}"/>
            </c:ext>
          </c:extLst>
        </c:ser>
        <c:ser>
          <c:idx val="3"/>
          <c:order val="3"/>
          <c:tx>
            <c:v>Hispanic</c:v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val>
            <c:numRef>
              <c:f>Char2020!$P$35:$P$55</c:f>
              <c:numCache>
                <c:formatCode>#,##0</c:formatCode>
                <c:ptCount val="21"/>
                <c:pt idx="0">
                  <c:v>5475</c:v>
                </c:pt>
                <c:pt idx="1">
                  <c:v>55111</c:v>
                </c:pt>
                <c:pt idx="2">
                  <c:v>10926</c:v>
                </c:pt>
                <c:pt idx="3">
                  <c:v>18492</c:v>
                </c:pt>
                <c:pt idx="4">
                  <c:v>1539</c:v>
                </c:pt>
                <c:pt idx="5">
                  <c:v>5343</c:v>
                </c:pt>
                <c:pt idx="6">
                  <c:v>32741</c:v>
                </c:pt>
                <c:pt idx="7">
                  <c:v>6840</c:v>
                </c:pt>
                <c:pt idx="8">
                  <c:v>15062</c:v>
                </c:pt>
                <c:pt idx="9">
                  <c:v>2469</c:v>
                </c:pt>
                <c:pt idx="10">
                  <c:v>14141</c:v>
                </c:pt>
                <c:pt idx="11">
                  <c:v>33970</c:v>
                </c:pt>
                <c:pt idx="12">
                  <c:v>8187</c:v>
                </c:pt>
                <c:pt idx="13">
                  <c:v>12176</c:v>
                </c:pt>
                <c:pt idx="14">
                  <c:v>11151</c:v>
                </c:pt>
                <c:pt idx="15">
                  <c:v>30459</c:v>
                </c:pt>
                <c:pt idx="16">
                  <c:v>1850</c:v>
                </c:pt>
                <c:pt idx="17">
                  <c:v>8483</c:v>
                </c:pt>
                <c:pt idx="18">
                  <c:v>3784</c:v>
                </c:pt>
                <c:pt idx="19">
                  <c:v>37577</c:v>
                </c:pt>
                <c:pt idx="20">
                  <c:v>3736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8B-4B5C-B3B3-3762B8581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209882176"/>
        <c:axId val="209881784"/>
      </c:barChart>
      <c:catAx>
        <c:axId val="20988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881784"/>
        <c:crosses val="autoZero"/>
        <c:auto val="1"/>
        <c:lblAlgn val="ctr"/>
        <c:lblOffset val="100"/>
        <c:noMultiLvlLbl val="0"/>
      </c:catAx>
      <c:valAx>
        <c:axId val="20988178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88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Numerical Changes of NJ County Population by Children and Elderly: 2010~2020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086227008980205E-2"/>
          <c:y val="0.12144728225278323"/>
          <c:w val="0.91317150370571487"/>
          <c:h val="0.8425343811394892"/>
        </c:manualLayout>
      </c:layout>
      <c:barChart>
        <c:barDir val="col"/>
        <c:grouping val="clustered"/>
        <c:varyColors val="0"/>
        <c:ser>
          <c:idx val="0"/>
          <c:order val="0"/>
          <c:tx>
            <c:v>Children under 18</c:v>
          </c:tx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cat>
            <c:strRef>
              <c:f>Char2020!$A$64:$A$84</c:f>
              <c:strCache>
                <c:ptCount val="21"/>
                <c:pt idx="0">
                  <c:v>Atlantic </c:v>
                </c:pt>
                <c:pt idx="1">
                  <c:v>Bergen </c:v>
                </c:pt>
                <c:pt idx="2">
                  <c:v>Burlington </c:v>
                </c:pt>
                <c:pt idx="3">
                  <c:v>Camden </c:v>
                </c:pt>
                <c:pt idx="4">
                  <c:v>Cape May </c:v>
                </c:pt>
                <c:pt idx="5">
                  <c:v>Cumberland</c:v>
                </c:pt>
                <c:pt idx="6">
                  <c:v>Essex </c:v>
                </c:pt>
                <c:pt idx="7">
                  <c:v>Gloucester</c:v>
                </c:pt>
                <c:pt idx="8">
                  <c:v>Hudson </c:v>
                </c:pt>
                <c:pt idx="9">
                  <c:v>Hunterdon</c:v>
                </c:pt>
                <c:pt idx="10">
                  <c:v>Mercer </c:v>
                </c:pt>
                <c:pt idx="11">
                  <c:v>Middlesex </c:v>
                </c:pt>
                <c:pt idx="12">
                  <c:v>Monmouth</c:v>
                </c:pt>
                <c:pt idx="13">
                  <c:v>Morris </c:v>
                </c:pt>
                <c:pt idx="14">
                  <c:v>Ocean </c:v>
                </c:pt>
                <c:pt idx="15">
                  <c:v>Passaic </c:v>
                </c:pt>
                <c:pt idx="16">
                  <c:v>Salem </c:v>
                </c:pt>
                <c:pt idx="17">
                  <c:v>Somerset</c:v>
                </c:pt>
                <c:pt idx="18">
                  <c:v>Sussex </c:v>
                </c:pt>
                <c:pt idx="19">
                  <c:v>Union </c:v>
                </c:pt>
                <c:pt idx="20">
                  <c:v>Warren </c:v>
                </c:pt>
              </c:strCache>
            </c:strRef>
          </c:cat>
          <c:val>
            <c:numRef>
              <c:f>Char2020!$D$64:$D$84</c:f>
              <c:numCache>
                <c:formatCode>#,##0</c:formatCode>
                <c:ptCount val="21"/>
                <c:pt idx="0">
                  <c:v>-8867</c:v>
                </c:pt>
                <c:pt idx="1">
                  <c:v>-9106</c:v>
                </c:pt>
                <c:pt idx="2">
                  <c:v>-12435</c:v>
                </c:pt>
                <c:pt idx="3">
                  <c:v>-10718</c:v>
                </c:pt>
                <c:pt idx="4">
                  <c:v>-2441</c:v>
                </c:pt>
                <c:pt idx="5">
                  <c:v>-2123</c:v>
                </c:pt>
                <c:pt idx="6">
                  <c:v>-5261</c:v>
                </c:pt>
                <c:pt idx="7">
                  <c:v>-7427</c:v>
                </c:pt>
                <c:pt idx="8">
                  <c:v>5020</c:v>
                </c:pt>
                <c:pt idx="9">
                  <c:v>-6750</c:v>
                </c:pt>
                <c:pt idx="10">
                  <c:v>-5016</c:v>
                </c:pt>
                <c:pt idx="11">
                  <c:v>-7814</c:v>
                </c:pt>
                <c:pt idx="12">
                  <c:v>-21691</c:v>
                </c:pt>
                <c:pt idx="13">
                  <c:v>-16584</c:v>
                </c:pt>
                <c:pt idx="14">
                  <c:v>15005</c:v>
                </c:pt>
                <c:pt idx="15">
                  <c:v>-6173</c:v>
                </c:pt>
                <c:pt idx="16">
                  <c:v>-2129</c:v>
                </c:pt>
                <c:pt idx="17">
                  <c:v>-10480</c:v>
                </c:pt>
                <c:pt idx="18">
                  <c:v>-8932</c:v>
                </c:pt>
                <c:pt idx="19">
                  <c:v>-1438</c:v>
                </c:pt>
                <c:pt idx="20">
                  <c:v>-5319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B3-4554-A14C-710C306EE828}"/>
            </c:ext>
          </c:extLst>
        </c:ser>
        <c:ser>
          <c:idx val="1"/>
          <c:order val="1"/>
          <c:tx>
            <c:v>65 and up</c:v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val>
            <c:numRef>
              <c:f>Char2020!$H$64:$H$84</c:f>
              <c:numCache>
                <c:formatCode>#,##0</c:formatCode>
                <c:ptCount val="21"/>
                <c:pt idx="0">
                  <c:v>11502</c:v>
                </c:pt>
                <c:pt idx="1">
                  <c:v>30448</c:v>
                </c:pt>
                <c:pt idx="2">
                  <c:v>17340</c:v>
                </c:pt>
                <c:pt idx="3">
                  <c:v>17081</c:v>
                </c:pt>
                <c:pt idx="4">
                  <c:v>4854</c:v>
                </c:pt>
                <c:pt idx="5">
                  <c:v>3624</c:v>
                </c:pt>
                <c:pt idx="6">
                  <c:v>23770</c:v>
                </c:pt>
                <c:pt idx="7">
                  <c:v>13478</c:v>
                </c:pt>
                <c:pt idx="8">
                  <c:v>17689</c:v>
                </c:pt>
                <c:pt idx="9">
                  <c:v>8755</c:v>
                </c:pt>
                <c:pt idx="10">
                  <c:v>12614</c:v>
                </c:pt>
                <c:pt idx="11">
                  <c:v>31136</c:v>
                </c:pt>
                <c:pt idx="12">
                  <c:v>29354</c:v>
                </c:pt>
                <c:pt idx="13">
                  <c:v>19991</c:v>
                </c:pt>
                <c:pt idx="14">
                  <c:v>19614</c:v>
                </c:pt>
                <c:pt idx="15">
                  <c:v>16462</c:v>
                </c:pt>
                <c:pt idx="16">
                  <c:v>2171</c:v>
                </c:pt>
                <c:pt idx="17">
                  <c:v>15098</c:v>
                </c:pt>
                <c:pt idx="18">
                  <c:v>8437</c:v>
                </c:pt>
                <c:pt idx="19">
                  <c:v>15586</c:v>
                </c:pt>
                <c:pt idx="20">
                  <c:v>5031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B3-4554-A14C-710C306EE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209881000"/>
        <c:axId val="209880608"/>
      </c:barChart>
      <c:catAx>
        <c:axId val="209881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880608"/>
        <c:crosses val="autoZero"/>
        <c:auto val="1"/>
        <c:lblAlgn val="ctr"/>
        <c:lblOffset val="100"/>
        <c:noMultiLvlLbl val="0"/>
      </c:catAx>
      <c:valAx>
        <c:axId val="20988060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8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Percentage Changes of NJ County Population by Race: 2010~2020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755322251385237E-2"/>
          <c:y val="0.13041490857946555"/>
          <c:w val="0.92274979636166177"/>
          <c:h val="0.83090717299578054"/>
        </c:manualLayout>
      </c:layout>
      <c:lineChart>
        <c:grouping val="standard"/>
        <c:varyColors val="0"/>
        <c:ser>
          <c:idx val="0"/>
          <c:order val="0"/>
          <c:tx>
            <c:v>Non-Hispanic White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Char2020!$A$6:$A$26</c:f>
              <c:strCache>
                <c:ptCount val="21"/>
                <c:pt idx="0">
                  <c:v>Atlantic </c:v>
                </c:pt>
                <c:pt idx="1">
                  <c:v>Bergen </c:v>
                </c:pt>
                <c:pt idx="2">
                  <c:v>Burlington </c:v>
                </c:pt>
                <c:pt idx="3">
                  <c:v>Camden </c:v>
                </c:pt>
                <c:pt idx="4">
                  <c:v>Cape May </c:v>
                </c:pt>
                <c:pt idx="5">
                  <c:v>Cumberland</c:v>
                </c:pt>
                <c:pt idx="6">
                  <c:v>Essex </c:v>
                </c:pt>
                <c:pt idx="7">
                  <c:v>Gloucester</c:v>
                </c:pt>
                <c:pt idx="8">
                  <c:v>Hudson </c:v>
                </c:pt>
                <c:pt idx="9">
                  <c:v>Hunterdon</c:v>
                </c:pt>
                <c:pt idx="10">
                  <c:v>Mercer </c:v>
                </c:pt>
                <c:pt idx="11">
                  <c:v>Middlesex </c:v>
                </c:pt>
                <c:pt idx="12">
                  <c:v>Monmouth</c:v>
                </c:pt>
                <c:pt idx="13">
                  <c:v>Morris </c:v>
                </c:pt>
                <c:pt idx="14">
                  <c:v>Ocean </c:v>
                </c:pt>
                <c:pt idx="15">
                  <c:v>Passaic </c:v>
                </c:pt>
                <c:pt idx="16">
                  <c:v>Salem </c:v>
                </c:pt>
                <c:pt idx="17">
                  <c:v>Somerset</c:v>
                </c:pt>
                <c:pt idx="18">
                  <c:v>Sussex </c:v>
                </c:pt>
                <c:pt idx="19">
                  <c:v>Union </c:v>
                </c:pt>
                <c:pt idx="20">
                  <c:v>Warren </c:v>
                </c:pt>
              </c:strCache>
            </c:strRef>
          </c:cat>
          <c:val>
            <c:numRef>
              <c:f>Char2020!$E$35:$E$55</c:f>
              <c:numCache>
                <c:formatCode>0.0%</c:formatCode>
                <c:ptCount val="21"/>
                <c:pt idx="0">
                  <c:v>-9.3570334352536921E-2</c:v>
                </c:pt>
                <c:pt idx="1">
                  <c:v>-0.11128658683498271</c:v>
                </c:pt>
                <c:pt idx="2">
                  <c:v>-7.6929846064880292E-2</c:v>
                </c:pt>
                <c:pt idx="3">
                  <c:v>-9.9581196057633048E-2</c:v>
                </c:pt>
                <c:pt idx="4">
                  <c:v>-8.1873625983972742E-2</c:v>
                </c:pt>
                <c:pt idx="5">
                  <c:v>-0.16883297509166773</c:v>
                </c:pt>
                <c:pt idx="6">
                  <c:v>-9.8513494663585277E-2</c:v>
                </c:pt>
                <c:pt idx="7">
                  <c:v>-3.2688732665227871E-2</c:v>
                </c:pt>
                <c:pt idx="8">
                  <c:v>-2.0190257255637389E-2</c:v>
                </c:pt>
                <c:pt idx="9">
                  <c:v>-7.1384877257373858E-2</c:v>
                </c:pt>
                <c:pt idx="10">
                  <c:v>-0.13378573923456916</c:v>
                </c:pt>
                <c:pt idx="11">
                  <c:v>-0.16258982035928149</c:v>
                </c:pt>
                <c:pt idx="12">
                  <c:v>-4.4390867128255906E-2</c:v>
                </c:pt>
                <c:pt idx="13">
                  <c:v>-7.4328355791218659E-2</c:v>
                </c:pt>
                <c:pt idx="14">
                  <c:v>4.0157664374783408E-2</c:v>
                </c:pt>
                <c:pt idx="15">
                  <c:v>-0.12518277253902799</c:v>
                </c:pt>
                <c:pt idx="16">
                  <c:v>-0.10545282684468604</c:v>
                </c:pt>
                <c:pt idx="17">
                  <c:v>-0.1262387114931689</c:v>
                </c:pt>
                <c:pt idx="18">
                  <c:v>-0.10816983364864963</c:v>
                </c:pt>
                <c:pt idx="19">
                  <c:v>-0.12490364575898594</c:v>
                </c:pt>
                <c:pt idx="20">
                  <c:v>-0.1021448927553622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CC-41E9-9654-27DFBFD2CD51}"/>
            </c:ext>
          </c:extLst>
        </c:ser>
        <c:ser>
          <c:idx val="1"/>
          <c:order val="1"/>
          <c:tx>
            <c:v>African American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Char2020!$I$35:$I$55</c:f>
              <c:numCache>
                <c:formatCode>0.0%</c:formatCode>
                <c:ptCount val="21"/>
                <c:pt idx="0">
                  <c:v>-4.5351283129995812E-2</c:v>
                </c:pt>
                <c:pt idx="1">
                  <c:v>0.20402700789169215</c:v>
                </c:pt>
                <c:pt idx="2">
                  <c:v>7.5749128016285638E-2</c:v>
                </c:pt>
                <c:pt idx="3">
                  <c:v>3.025630068650309E-2</c:v>
                </c:pt>
                <c:pt idx="4">
                  <c:v>-9.1169255928045811E-2</c:v>
                </c:pt>
                <c:pt idx="5">
                  <c:v>-2.7989821882951627E-2</c:v>
                </c:pt>
                <c:pt idx="6">
                  <c:v>6.9313811241178414E-3</c:v>
                </c:pt>
                <c:pt idx="7">
                  <c:v>0.13128463476070529</c:v>
                </c:pt>
                <c:pt idx="8">
                  <c:v>4.6371703563123701E-2</c:v>
                </c:pt>
                <c:pt idx="9">
                  <c:v>5.4975261132490294E-2</c:v>
                </c:pt>
                <c:pt idx="10">
                  <c:v>3.3938089247967262E-2</c:v>
                </c:pt>
                <c:pt idx="11">
                  <c:v>0.18617315314679561</c:v>
                </c:pt>
                <c:pt idx="12">
                  <c:v>-4.6842334044006506E-2</c:v>
                </c:pt>
                <c:pt idx="13">
                  <c:v>0.19020970420023375</c:v>
                </c:pt>
                <c:pt idx="14">
                  <c:v>0.19082339461486386</c:v>
                </c:pt>
                <c:pt idx="15">
                  <c:v>2.7057543191402633E-2</c:v>
                </c:pt>
                <c:pt idx="16">
                  <c:v>-1.8775425054761707E-2</c:v>
                </c:pt>
                <c:pt idx="17">
                  <c:v>0.17089320002648489</c:v>
                </c:pt>
                <c:pt idx="18">
                  <c:v>0.38034188034188032</c:v>
                </c:pt>
                <c:pt idx="19">
                  <c:v>7.2248529779527448E-2</c:v>
                </c:pt>
                <c:pt idx="20">
                  <c:v>0.64655390053016926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CC-41E9-9654-27DFBFD2CD51}"/>
            </c:ext>
          </c:extLst>
        </c:ser>
        <c:ser>
          <c:idx val="2"/>
          <c:order val="2"/>
          <c:tx>
            <c:v>Asian</c:v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Char2020!$M$35:$M$55</c:f>
              <c:numCache>
                <c:formatCode>0.0%</c:formatCode>
                <c:ptCount val="21"/>
                <c:pt idx="0">
                  <c:v>-3.8103302286197627E-3</c:v>
                </c:pt>
                <c:pt idx="1">
                  <c:v>0.19996556190248027</c:v>
                </c:pt>
                <c:pt idx="2">
                  <c:v>0.26060758222445402</c:v>
                </c:pt>
                <c:pt idx="3">
                  <c:v>0.14828982062613738</c:v>
                </c:pt>
                <c:pt idx="4">
                  <c:v>5.7273768613974818E-2</c:v>
                </c:pt>
                <c:pt idx="5">
                  <c:v>1.8060836501901045E-2</c:v>
                </c:pt>
                <c:pt idx="6">
                  <c:v>0.30451107654347487</c:v>
                </c:pt>
                <c:pt idx="7">
                  <c:v>0.19907288179242855</c:v>
                </c:pt>
                <c:pt idx="8">
                  <c:v>0.2784042900758199</c:v>
                </c:pt>
                <c:pt idx="9">
                  <c:v>0.33747363487227555</c:v>
                </c:pt>
                <c:pt idx="10">
                  <c:v>0.35445798972152498</c:v>
                </c:pt>
                <c:pt idx="11">
                  <c:v>0.17816948542438849</c:v>
                </c:pt>
                <c:pt idx="12">
                  <c:v>9.4679186228481926E-2</c:v>
                </c:pt>
                <c:pt idx="13">
                  <c:v>0.22663488952245192</c:v>
                </c:pt>
                <c:pt idx="14">
                  <c:v>0.19444176396796298</c:v>
                </c:pt>
                <c:pt idx="15">
                  <c:v>0.10266731876152146</c:v>
                </c:pt>
                <c:pt idx="16">
                  <c:v>0.195540308747856</c:v>
                </c:pt>
                <c:pt idx="17">
                  <c:v>0.38528659545659694</c:v>
                </c:pt>
                <c:pt idx="18">
                  <c:v>0.10703703703703704</c:v>
                </c:pt>
                <c:pt idx="19">
                  <c:v>0.26897779153447332</c:v>
                </c:pt>
                <c:pt idx="20">
                  <c:v>0.1282977954463318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CC-41E9-9654-27DFBFD2CD51}"/>
            </c:ext>
          </c:extLst>
        </c:ser>
        <c:ser>
          <c:idx val="3"/>
          <c:order val="3"/>
          <c:tx>
            <c:v>Hispanic</c:v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Char2020!$Q$35:$Q$55</c:f>
              <c:numCache>
                <c:formatCode>0.0%</c:formatCode>
                <c:ptCount val="21"/>
                <c:pt idx="0">
                  <c:v>0.11840141865444087</c:v>
                </c:pt>
                <c:pt idx="1">
                  <c:v>0.37934072590359369</c:v>
                </c:pt>
                <c:pt idx="2">
                  <c:v>0.37896708404148316</c:v>
                </c:pt>
                <c:pt idx="3">
                  <c:v>0.25288550954542965</c:v>
                </c:pt>
                <c:pt idx="4">
                  <c:v>0.25421209117938548</c:v>
                </c:pt>
                <c:pt idx="5">
                  <c:v>0.12584497256047289</c:v>
                </c:pt>
                <c:pt idx="6">
                  <c:v>0.2057668256691616</c:v>
                </c:pt>
                <c:pt idx="7">
                  <c:v>0.49883313885647618</c:v>
                </c:pt>
                <c:pt idx="8">
                  <c:v>5.6232336393469584E-2</c:v>
                </c:pt>
                <c:pt idx="9">
                  <c:v>0.36730139839333531</c:v>
                </c:pt>
                <c:pt idx="10">
                  <c:v>0.25563107849163025</c:v>
                </c:pt>
                <c:pt idx="11">
                  <c:v>0.22802483638194326</c:v>
                </c:pt>
                <c:pt idx="12">
                  <c:v>0.13434746221631477</c:v>
                </c:pt>
                <c:pt idx="13">
                  <c:v>0.2155731029354484</c:v>
                </c:pt>
                <c:pt idx="14">
                  <c:v>0.233367515643639</c:v>
                </c:pt>
                <c:pt idx="15">
                  <c:v>0.1640429347738277</c:v>
                </c:pt>
                <c:pt idx="16">
                  <c:v>0.41047259818060788</c:v>
                </c:pt>
                <c:pt idx="17">
                  <c:v>0.20153952151291255</c:v>
                </c:pt>
                <c:pt idx="18">
                  <c:v>0.39346989705729429</c:v>
                </c:pt>
                <c:pt idx="19">
                  <c:v>0.25614161849710992</c:v>
                </c:pt>
                <c:pt idx="20">
                  <c:v>0.48779213996605297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CC-41E9-9654-27DFBFD2C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879824"/>
        <c:axId val="209879432"/>
      </c:lineChart>
      <c:catAx>
        <c:axId val="20987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879432"/>
        <c:crosses val="autoZero"/>
        <c:auto val="1"/>
        <c:lblAlgn val="ctr"/>
        <c:lblOffset val="100"/>
        <c:noMultiLvlLbl val="0"/>
      </c:catAx>
      <c:valAx>
        <c:axId val="209879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87982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748803310505727"/>
          <c:y val="8.0949821309236739E-2"/>
          <c:w val="0.54183108576945127"/>
          <c:h val="5.220800082241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Percentage of Elderly and Percentage Change of Children and Elderly in NJ Counties: 2010~2020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Children under 18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Char2020!$A$64:$A$84</c:f>
              <c:strCache>
                <c:ptCount val="21"/>
                <c:pt idx="0">
                  <c:v>Atlantic </c:v>
                </c:pt>
                <c:pt idx="1">
                  <c:v>Bergen </c:v>
                </c:pt>
                <c:pt idx="2">
                  <c:v>Burlington </c:v>
                </c:pt>
                <c:pt idx="3">
                  <c:v>Camden </c:v>
                </c:pt>
                <c:pt idx="4">
                  <c:v>Cape May </c:v>
                </c:pt>
                <c:pt idx="5">
                  <c:v>Cumberland</c:v>
                </c:pt>
                <c:pt idx="6">
                  <c:v>Essex </c:v>
                </c:pt>
                <c:pt idx="7">
                  <c:v>Gloucester</c:v>
                </c:pt>
                <c:pt idx="8">
                  <c:v>Hudson </c:v>
                </c:pt>
                <c:pt idx="9">
                  <c:v>Hunterdon</c:v>
                </c:pt>
                <c:pt idx="10">
                  <c:v>Mercer </c:v>
                </c:pt>
                <c:pt idx="11">
                  <c:v>Middlesex </c:v>
                </c:pt>
                <c:pt idx="12">
                  <c:v>Monmouth</c:v>
                </c:pt>
                <c:pt idx="13">
                  <c:v>Morris </c:v>
                </c:pt>
                <c:pt idx="14">
                  <c:v>Ocean </c:v>
                </c:pt>
                <c:pt idx="15">
                  <c:v>Passaic </c:v>
                </c:pt>
                <c:pt idx="16">
                  <c:v>Salem </c:v>
                </c:pt>
                <c:pt idx="17">
                  <c:v>Somerset</c:v>
                </c:pt>
                <c:pt idx="18">
                  <c:v>Sussex </c:v>
                </c:pt>
                <c:pt idx="19">
                  <c:v>Union </c:v>
                </c:pt>
                <c:pt idx="20">
                  <c:v>Warren </c:v>
                </c:pt>
              </c:strCache>
            </c:strRef>
          </c:cat>
          <c:val>
            <c:numRef>
              <c:f>Char2020!$E$64:$E$84</c:f>
              <c:numCache>
                <c:formatCode>0.0%</c:formatCode>
                <c:ptCount val="21"/>
                <c:pt idx="0">
                  <c:v>-0.13878975707488106</c:v>
                </c:pt>
                <c:pt idx="1">
                  <c:v>-4.4548812406741467E-2</c:v>
                </c:pt>
                <c:pt idx="2">
                  <c:v>-0.11928858532467412</c:v>
                </c:pt>
                <c:pt idx="3">
                  <c:v>-8.5663818665728919E-2</c:v>
                </c:pt>
                <c:pt idx="4">
                  <c:v>-0.13303177284865664</c:v>
                </c:pt>
                <c:pt idx="5">
                  <c:v>-5.6305529770587448E-2</c:v>
                </c:pt>
                <c:pt idx="6">
                  <c:v>-2.6990837172554571E-2</c:v>
                </c:pt>
                <c:pt idx="7">
                  <c:v>-0.10570586812029437</c:v>
                </c:pt>
                <c:pt idx="8">
                  <c:v>3.8273280370839213E-2</c:v>
                </c:pt>
                <c:pt idx="9">
                  <c:v>-0.22338418770890556</c:v>
                </c:pt>
                <c:pt idx="10">
                  <c:v>-6.0446843893856461E-2</c:v>
                </c:pt>
                <c:pt idx="11">
                  <c:v>-4.2133756072836315E-2</c:v>
                </c:pt>
                <c:pt idx="12">
                  <c:v>-0.14431899081164878</c:v>
                </c:pt>
                <c:pt idx="13">
                  <c:v>-0.14090658056841832</c:v>
                </c:pt>
                <c:pt idx="14">
                  <c:v>0.11121487707439282</c:v>
                </c:pt>
                <c:pt idx="15">
                  <c:v>-4.9537367690369427E-2</c:v>
                </c:pt>
                <c:pt idx="16">
                  <c:v>-0.13726627981947126</c:v>
                </c:pt>
                <c:pt idx="17">
                  <c:v>-0.12964681140595036</c:v>
                </c:pt>
                <c:pt idx="18">
                  <c:v>-0.2496855170100355</c:v>
                </c:pt>
                <c:pt idx="19">
                  <c:v>-1.0955522710996646E-2</c:v>
                </c:pt>
                <c:pt idx="20">
                  <c:v>-0.20770852858481725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63-43DF-93FB-05CAB7926382}"/>
            </c:ext>
          </c:extLst>
        </c:ser>
        <c:ser>
          <c:idx val="1"/>
          <c:order val="1"/>
          <c:tx>
            <c:v>Elderly 65 and up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Char2020!$A$64:$A$84</c:f>
              <c:strCache>
                <c:ptCount val="21"/>
                <c:pt idx="0">
                  <c:v>Atlantic </c:v>
                </c:pt>
                <c:pt idx="1">
                  <c:v>Bergen </c:v>
                </c:pt>
                <c:pt idx="2">
                  <c:v>Burlington </c:v>
                </c:pt>
                <c:pt idx="3">
                  <c:v>Camden </c:v>
                </c:pt>
                <c:pt idx="4">
                  <c:v>Cape May </c:v>
                </c:pt>
                <c:pt idx="5">
                  <c:v>Cumberland</c:v>
                </c:pt>
                <c:pt idx="6">
                  <c:v>Essex </c:v>
                </c:pt>
                <c:pt idx="7">
                  <c:v>Gloucester</c:v>
                </c:pt>
                <c:pt idx="8">
                  <c:v>Hudson </c:v>
                </c:pt>
                <c:pt idx="9">
                  <c:v>Hunterdon</c:v>
                </c:pt>
                <c:pt idx="10">
                  <c:v>Mercer </c:v>
                </c:pt>
                <c:pt idx="11">
                  <c:v>Middlesex </c:v>
                </c:pt>
                <c:pt idx="12">
                  <c:v>Monmouth</c:v>
                </c:pt>
                <c:pt idx="13">
                  <c:v>Morris </c:v>
                </c:pt>
                <c:pt idx="14">
                  <c:v>Ocean </c:v>
                </c:pt>
                <c:pt idx="15">
                  <c:v>Passaic </c:v>
                </c:pt>
                <c:pt idx="16">
                  <c:v>Salem </c:v>
                </c:pt>
                <c:pt idx="17">
                  <c:v>Somerset</c:v>
                </c:pt>
                <c:pt idx="18">
                  <c:v>Sussex </c:v>
                </c:pt>
                <c:pt idx="19">
                  <c:v>Union </c:v>
                </c:pt>
                <c:pt idx="20">
                  <c:v>Warren </c:v>
                </c:pt>
              </c:strCache>
            </c:strRef>
          </c:cat>
          <c:val>
            <c:numRef>
              <c:f>Char2020!$I$64:$I$84</c:f>
              <c:numCache>
                <c:formatCode>0.0%</c:formatCode>
                <c:ptCount val="21"/>
                <c:pt idx="0">
                  <c:v>0.29566603259472513</c:v>
                </c:pt>
                <c:pt idx="1">
                  <c:v>0.22208120901803752</c:v>
                </c:pt>
                <c:pt idx="2">
                  <c:v>0.27882296189097922</c:v>
                </c:pt>
                <c:pt idx="3">
                  <c:v>0.25988588817040692</c:v>
                </c:pt>
                <c:pt idx="4">
                  <c:v>0.23139629117604987</c:v>
                </c:pt>
                <c:pt idx="5">
                  <c:v>0.18307653447840355</c:v>
                </c:pt>
                <c:pt idx="6">
                  <c:v>0.26327156733527524</c:v>
                </c:pt>
                <c:pt idx="7">
                  <c:v>0.37754558951231121</c:v>
                </c:pt>
                <c:pt idx="8">
                  <c:v>0.26774740411104037</c:v>
                </c:pt>
                <c:pt idx="9">
                  <c:v>0.53567058247674981</c:v>
                </c:pt>
                <c:pt idx="10">
                  <c:v>0.27216432563056947</c:v>
                </c:pt>
                <c:pt idx="11">
                  <c:v>0.31304417767589632</c:v>
                </c:pt>
                <c:pt idx="12">
                  <c:v>0.33860493015422599</c:v>
                </c:pt>
                <c:pt idx="13">
                  <c:v>0.29331670457046433</c:v>
                </c:pt>
                <c:pt idx="14">
                  <c:v>0.16195996829171611</c:v>
                </c:pt>
                <c:pt idx="15">
                  <c:v>0.27289304422783633</c:v>
                </c:pt>
                <c:pt idx="16">
                  <c:v>0.21891701119290108</c:v>
                </c:pt>
                <c:pt idx="17">
                  <c:v>0.37743112844357785</c:v>
                </c:pt>
                <c:pt idx="18">
                  <c:v>0.47266106442577027</c:v>
                </c:pt>
                <c:pt idx="19">
                  <c:v>0.23001431501896374</c:v>
                </c:pt>
                <c:pt idx="20">
                  <c:v>0.32899555323044738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63-43DF-93FB-05CAB7926382}"/>
            </c:ext>
          </c:extLst>
        </c:ser>
        <c:ser>
          <c:idx val="2"/>
          <c:order val="2"/>
          <c:tx>
            <c:v>% of Elderly</c:v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Char2020!$A$64:$A$84</c:f>
              <c:strCache>
                <c:ptCount val="21"/>
                <c:pt idx="0">
                  <c:v>Atlantic </c:v>
                </c:pt>
                <c:pt idx="1">
                  <c:v>Bergen </c:v>
                </c:pt>
                <c:pt idx="2">
                  <c:v>Burlington </c:v>
                </c:pt>
                <c:pt idx="3">
                  <c:v>Camden </c:v>
                </c:pt>
                <c:pt idx="4">
                  <c:v>Cape May </c:v>
                </c:pt>
                <c:pt idx="5">
                  <c:v>Cumberland</c:v>
                </c:pt>
                <c:pt idx="6">
                  <c:v>Essex </c:v>
                </c:pt>
                <c:pt idx="7">
                  <c:v>Gloucester</c:v>
                </c:pt>
                <c:pt idx="8">
                  <c:v>Hudson </c:v>
                </c:pt>
                <c:pt idx="9">
                  <c:v>Hunterdon</c:v>
                </c:pt>
                <c:pt idx="10">
                  <c:v>Mercer </c:v>
                </c:pt>
                <c:pt idx="11">
                  <c:v>Middlesex </c:v>
                </c:pt>
                <c:pt idx="12">
                  <c:v>Monmouth</c:v>
                </c:pt>
                <c:pt idx="13">
                  <c:v>Morris </c:v>
                </c:pt>
                <c:pt idx="14">
                  <c:v>Ocean </c:v>
                </c:pt>
                <c:pt idx="15">
                  <c:v>Passaic </c:v>
                </c:pt>
                <c:pt idx="16">
                  <c:v>Salem </c:v>
                </c:pt>
                <c:pt idx="17">
                  <c:v>Somerset</c:v>
                </c:pt>
                <c:pt idx="18">
                  <c:v>Sussex </c:v>
                </c:pt>
                <c:pt idx="19">
                  <c:v>Union </c:v>
                </c:pt>
                <c:pt idx="20">
                  <c:v>Warren </c:v>
                </c:pt>
              </c:strCache>
            </c:strRef>
          </c:cat>
          <c:val>
            <c:numRef>
              <c:f>Char2020!$N$64:$N$84</c:f>
              <c:numCache>
                <c:formatCode>0.0%</c:formatCode>
                <c:ptCount val="21"/>
                <c:pt idx="0">
                  <c:v>0.19169027743444447</c:v>
                </c:pt>
                <c:pt idx="1">
                  <c:v>0.18008607106236713</c:v>
                </c:pt>
                <c:pt idx="2">
                  <c:v>0.17808041272201275</c:v>
                </c:pt>
                <c:pt idx="3">
                  <c:v>0.16338699588997038</c:v>
                </c:pt>
                <c:pt idx="4">
                  <c:v>0.28216415790968474</c:v>
                </c:pt>
                <c:pt idx="5">
                  <c:v>0.15930425555071834</c:v>
                </c:pt>
                <c:pt idx="6">
                  <c:v>0.1424820206345776</c:v>
                </c:pt>
                <c:pt idx="7">
                  <c:v>0.16769936401302665</c:v>
                </c:pt>
                <c:pt idx="8">
                  <c:v>0.12469739424058982</c:v>
                </c:pt>
                <c:pt idx="9">
                  <c:v>0.20111861663341266</c:v>
                </c:pt>
                <c:pt idx="10">
                  <c:v>0.16055212000904043</c:v>
                </c:pt>
                <c:pt idx="11">
                  <c:v>0.15873621672079499</c:v>
                </c:pt>
                <c:pt idx="12">
                  <c:v>0.18765938798248977</c:v>
                </c:pt>
                <c:pt idx="13">
                  <c:v>0.17949161757488999</c:v>
                </c:pt>
                <c:pt idx="14">
                  <c:v>0.22909398163900904</c:v>
                </c:pt>
                <c:pt idx="15">
                  <c:v>0.15345476056292992</c:v>
                </c:pt>
                <c:pt idx="16">
                  <c:v>0.1935597508446622</c:v>
                </c:pt>
                <c:pt idx="17">
                  <c:v>0.16730887769447758</c:v>
                </c:pt>
                <c:pt idx="18">
                  <c:v>0.18776160340566564</c:v>
                </c:pt>
                <c:pt idx="19">
                  <c:v>0.15006823984414669</c:v>
                </c:pt>
                <c:pt idx="20">
                  <c:v>0.1924089222146482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63-43DF-93FB-05CAB7926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884136"/>
        <c:axId val="209884528"/>
      </c:lineChart>
      <c:catAx>
        <c:axId val="209884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884528"/>
        <c:crosses val="autoZero"/>
        <c:auto val="1"/>
        <c:lblAlgn val="ctr"/>
        <c:lblOffset val="100"/>
        <c:noMultiLvlLbl val="0"/>
      </c:catAx>
      <c:valAx>
        <c:axId val="20988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88413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Changes of Median Age and Sex Ratio (Male/Female * 100) </a:t>
            </a:r>
          </a:p>
          <a:p>
            <a:pPr>
              <a:defRPr/>
            </a:pPr>
            <a:r>
              <a:rPr lang="en-US"/>
              <a:t>in NJ  and Counties: 2010~2020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Median Age Changes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Char2020!$A$63:$A$84</c:f>
              <c:strCache>
                <c:ptCount val="22"/>
                <c:pt idx="0">
                  <c:v>New Jersey</c:v>
                </c:pt>
                <c:pt idx="1">
                  <c:v>Atlantic </c:v>
                </c:pt>
                <c:pt idx="2">
                  <c:v>Bergen </c:v>
                </c:pt>
                <c:pt idx="3">
                  <c:v>Burlington </c:v>
                </c:pt>
                <c:pt idx="4">
                  <c:v>Camden </c:v>
                </c:pt>
                <c:pt idx="5">
                  <c:v>Cape May </c:v>
                </c:pt>
                <c:pt idx="6">
                  <c:v>Cumberland</c:v>
                </c:pt>
                <c:pt idx="7">
                  <c:v>Essex </c:v>
                </c:pt>
                <c:pt idx="8">
                  <c:v>Gloucester</c:v>
                </c:pt>
                <c:pt idx="9">
                  <c:v>Hudson </c:v>
                </c:pt>
                <c:pt idx="10">
                  <c:v>Hunterdon</c:v>
                </c:pt>
                <c:pt idx="11">
                  <c:v>Mercer </c:v>
                </c:pt>
                <c:pt idx="12">
                  <c:v>Middlesex </c:v>
                </c:pt>
                <c:pt idx="13">
                  <c:v>Monmouth</c:v>
                </c:pt>
                <c:pt idx="14">
                  <c:v>Morris </c:v>
                </c:pt>
                <c:pt idx="15">
                  <c:v>Ocean </c:v>
                </c:pt>
                <c:pt idx="16">
                  <c:v>Passaic </c:v>
                </c:pt>
                <c:pt idx="17">
                  <c:v>Salem </c:v>
                </c:pt>
                <c:pt idx="18">
                  <c:v>Somerset</c:v>
                </c:pt>
                <c:pt idx="19">
                  <c:v>Sussex </c:v>
                </c:pt>
                <c:pt idx="20">
                  <c:v>Union </c:v>
                </c:pt>
                <c:pt idx="21">
                  <c:v>Warren </c:v>
                </c:pt>
              </c:strCache>
            </c:strRef>
          </c:cat>
          <c:val>
            <c:numRef>
              <c:f>Char2020!$L$63:$L$84</c:f>
              <c:numCache>
                <c:formatCode>#,##0.0_ </c:formatCode>
                <c:ptCount val="22"/>
                <c:pt idx="0">
                  <c:v>1.2000000000000028</c:v>
                </c:pt>
                <c:pt idx="1">
                  <c:v>2.3999999999999986</c:v>
                </c:pt>
                <c:pt idx="2">
                  <c:v>1.1000000000000014</c:v>
                </c:pt>
                <c:pt idx="3">
                  <c:v>1.3999999999999986</c:v>
                </c:pt>
                <c:pt idx="4">
                  <c:v>1.1000000000000014</c:v>
                </c:pt>
                <c:pt idx="5">
                  <c:v>3.6999999999999957</c:v>
                </c:pt>
                <c:pt idx="6">
                  <c:v>1.3999999999999986</c:v>
                </c:pt>
                <c:pt idx="7">
                  <c:v>1.5</c:v>
                </c:pt>
                <c:pt idx="8">
                  <c:v>2.0999999999999943</c:v>
                </c:pt>
                <c:pt idx="9">
                  <c:v>1.2999999999999972</c:v>
                </c:pt>
                <c:pt idx="10">
                  <c:v>3.5</c:v>
                </c:pt>
                <c:pt idx="11">
                  <c:v>1.4000000000000057</c:v>
                </c:pt>
                <c:pt idx="12">
                  <c:v>2.1999999999999957</c:v>
                </c:pt>
                <c:pt idx="13">
                  <c:v>2.5</c:v>
                </c:pt>
                <c:pt idx="14">
                  <c:v>1.5</c:v>
                </c:pt>
                <c:pt idx="15">
                  <c:v>-0.5</c:v>
                </c:pt>
                <c:pt idx="16">
                  <c:v>1.5</c:v>
                </c:pt>
                <c:pt idx="17">
                  <c:v>1.4000000000000057</c:v>
                </c:pt>
                <c:pt idx="18">
                  <c:v>2.0999999999999943</c:v>
                </c:pt>
                <c:pt idx="19">
                  <c:v>3.3000000000000043</c:v>
                </c:pt>
                <c:pt idx="20">
                  <c:v>1.2000000000000028</c:v>
                </c:pt>
                <c:pt idx="21">
                  <c:v>3.2000000000000028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13-40FB-A659-A4D4B3AA6AA9}"/>
            </c:ext>
          </c:extLst>
        </c:ser>
        <c:ser>
          <c:idx val="1"/>
          <c:order val="1"/>
          <c:tx>
            <c:v>Sex Ratio Changes</c:v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Char2020!$A$63:$A$84</c:f>
              <c:strCache>
                <c:ptCount val="22"/>
                <c:pt idx="0">
                  <c:v>New Jersey</c:v>
                </c:pt>
                <c:pt idx="1">
                  <c:v>Atlantic </c:v>
                </c:pt>
                <c:pt idx="2">
                  <c:v>Bergen </c:v>
                </c:pt>
                <c:pt idx="3">
                  <c:v>Burlington </c:v>
                </c:pt>
                <c:pt idx="4">
                  <c:v>Camden </c:v>
                </c:pt>
                <c:pt idx="5">
                  <c:v>Cape May </c:v>
                </c:pt>
                <c:pt idx="6">
                  <c:v>Cumberland</c:v>
                </c:pt>
                <c:pt idx="7">
                  <c:v>Essex </c:v>
                </c:pt>
                <c:pt idx="8">
                  <c:v>Gloucester</c:v>
                </c:pt>
                <c:pt idx="9">
                  <c:v>Hudson </c:v>
                </c:pt>
                <c:pt idx="10">
                  <c:v>Hunterdon</c:v>
                </c:pt>
                <c:pt idx="11">
                  <c:v>Mercer </c:v>
                </c:pt>
                <c:pt idx="12">
                  <c:v>Middlesex </c:v>
                </c:pt>
                <c:pt idx="13">
                  <c:v>Monmouth</c:v>
                </c:pt>
                <c:pt idx="14">
                  <c:v>Morris </c:v>
                </c:pt>
                <c:pt idx="15">
                  <c:v>Ocean </c:v>
                </c:pt>
                <c:pt idx="16">
                  <c:v>Passaic </c:v>
                </c:pt>
                <c:pt idx="17">
                  <c:v>Salem </c:v>
                </c:pt>
                <c:pt idx="18">
                  <c:v>Somerset</c:v>
                </c:pt>
                <c:pt idx="19">
                  <c:v>Sussex </c:v>
                </c:pt>
                <c:pt idx="20">
                  <c:v>Union </c:v>
                </c:pt>
                <c:pt idx="21">
                  <c:v>Warren </c:v>
                </c:pt>
              </c:strCache>
            </c:strRef>
          </c:cat>
          <c:val>
            <c:numRef>
              <c:f>Char2020!$L$5:$L$26</c:f>
              <c:numCache>
                <c:formatCode>0.0</c:formatCode>
                <c:ptCount val="22"/>
                <c:pt idx="0">
                  <c:v>0.83304960523281579</c:v>
                </c:pt>
                <c:pt idx="1">
                  <c:v>-0.29110761427597254</c:v>
                </c:pt>
                <c:pt idx="2">
                  <c:v>1.6723625792407262</c:v>
                </c:pt>
                <c:pt idx="3">
                  <c:v>0.30849094474207561</c:v>
                </c:pt>
                <c:pt idx="4">
                  <c:v>-7.6484053701179278E-2</c:v>
                </c:pt>
                <c:pt idx="5">
                  <c:v>-0.20091799957052103</c:v>
                </c:pt>
                <c:pt idx="6">
                  <c:v>-3.4197088969233107</c:v>
                </c:pt>
                <c:pt idx="7">
                  <c:v>0.77557891341055551</c:v>
                </c:pt>
                <c:pt idx="8">
                  <c:v>0.33979559487507061</c:v>
                </c:pt>
                <c:pt idx="9">
                  <c:v>1.3204611140421179</c:v>
                </c:pt>
                <c:pt idx="10">
                  <c:v>-2.1324273933909694</c:v>
                </c:pt>
                <c:pt idx="11">
                  <c:v>0.52839281069749688</c:v>
                </c:pt>
                <c:pt idx="12">
                  <c:v>1.1829783261034237</c:v>
                </c:pt>
                <c:pt idx="13">
                  <c:v>0.14667522176449665</c:v>
                </c:pt>
                <c:pt idx="14">
                  <c:v>0.97343469128570348</c:v>
                </c:pt>
                <c:pt idx="15">
                  <c:v>1.5410703950445281</c:v>
                </c:pt>
                <c:pt idx="16">
                  <c:v>1.452093014693304</c:v>
                </c:pt>
                <c:pt idx="17">
                  <c:v>0.96304558603910095</c:v>
                </c:pt>
                <c:pt idx="18">
                  <c:v>0.77140916904893686</c:v>
                </c:pt>
                <c:pt idx="19">
                  <c:v>0.65963525774022003</c:v>
                </c:pt>
                <c:pt idx="20">
                  <c:v>2.0772869384696548</c:v>
                </c:pt>
                <c:pt idx="21">
                  <c:v>1.8201691198418217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13-40FB-A659-A4D4B3AA6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885312"/>
        <c:axId val="209885704"/>
      </c:lineChart>
      <c:catAx>
        <c:axId val="209885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885704"/>
        <c:crosses val="autoZero"/>
        <c:auto val="1"/>
        <c:lblAlgn val="ctr"/>
        <c:lblOffset val="100"/>
        <c:noMultiLvlLbl val="0"/>
      </c:catAx>
      <c:valAx>
        <c:axId val="209885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#,##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88531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r>
              <a:rPr lang="en-US" sz="2000" b="1">
                <a:latin typeface="Calibri Light" panose="020F0302020204030204" pitchFamily="34" charset="0"/>
                <a:cs typeface="Calibri Light" panose="020F0302020204030204" pitchFamily="34" charset="0"/>
              </a:rPr>
              <a:t>Median Ages and Sex Ratio of NJ and Counties: 2010~2020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870731798335637E-2"/>
          <c:y val="0.1224092409240924"/>
          <c:w val="0.93075170106106409"/>
          <c:h val="0.65431953431563639"/>
        </c:manualLayout>
      </c:layout>
      <c:lineChart>
        <c:grouping val="standard"/>
        <c:varyColors val="0"/>
        <c:ser>
          <c:idx val="2"/>
          <c:order val="0"/>
          <c:tx>
            <c:v>Sex Ratio 2010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Char2020!$A$5:$A$26</c:f>
              <c:strCache>
                <c:ptCount val="22"/>
                <c:pt idx="0">
                  <c:v>New Jersey</c:v>
                </c:pt>
                <c:pt idx="1">
                  <c:v>Atlantic </c:v>
                </c:pt>
                <c:pt idx="2">
                  <c:v>Bergen </c:v>
                </c:pt>
                <c:pt idx="3">
                  <c:v>Burlington </c:v>
                </c:pt>
                <c:pt idx="4">
                  <c:v>Camden </c:v>
                </c:pt>
                <c:pt idx="5">
                  <c:v>Cape May </c:v>
                </c:pt>
                <c:pt idx="6">
                  <c:v>Cumberland</c:v>
                </c:pt>
                <c:pt idx="7">
                  <c:v>Essex </c:v>
                </c:pt>
                <c:pt idx="8">
                  <c:v>Gloucester</c:v>
                </c:pt>
                <c:pt idx="9">
                  <c:v>Hudson </c:v>
                </c:pt>
                <c:pt idx="10">
                  <c:v>Hunterdon</c:v>
                </c:pt>
                <c:pt idx="11">
                  <c:v>Mercer </c:v>
                </c:pt>
                <c:pt idx="12">
                  <c:v>Middlesex </c:v>
                </c:pt>
                <c:pt idx="13">
                  <c:v>Monmouth</c:v>
                </c:pt>
                <c:pt idx="14">
                  <c:v>Morris </c:v>
                </c:pt>
                <c:pt idx="15">
                  <c:v>Ocean </c:v>
                </c:pt>
                <c:pt idx="16">
                  <c:v>Passaic </c:v>
                </c:pt>
                <c:pt idx="17">
                  <c:v>Salem </c:v>
                </c:pt>
                <c:pt idx="18">
                  <c:v>Somerset</c:v>
                </c:pt>
                <c:pt idx="19">
                  <c:v>Sussex </c:v>
                </c:pt>
                <c:pt idx="20">
                  <c:v>Union </c:v>
                </c:pt>
                <c:pt idx="21">
                  <c:v>Warren </c:v>
                </c:pt>
              </c:strCache>
            </c:strRef>
          </c:cat>
          <c:val>
            <c:numRef>
              <c:f>Char2020!$J$5:$J$26</c:f>
              <c:numCache>
                <c:formatCode>0.0</c:formatCode>
                <c:ptCount val="22"/>
                <c:pt idx="0">
                  <c:v>94.843110843398065</c:v>
                </c:pt>
                <c:pt idx="1">
                  <c:v>94.200489481800048</c:v>
                </c:pt>
                <c:pt idx="2">
                  <c:v>92.925137588084084</c:v>
                </c:pt>
                <c:pt idx="3">
                  <c:v>96.640666082383873</c:v>
                </c:pt>
                <c:pt idx="4">
                  <c:v>93.178211193766032</c:v>
                </c:pt>
                <c:pt idx="5">
                  <c:v>94.615630877586142</c:v>
                </c:pt>
                <c:pt idx="6">
                  <c:v>106.20055197792088</c:v>
                </c:pt>
                <c:pt idx="7">
                  <c:v>92.146909964338676</c:v>
                </c:pt>
                <c:pt idx="8">
                  <c:v>94.370242517816322</c:v>
                </c:pt>
                <c:pt idx="9">
                  <c:v>97.911875661119765</c:v>
                </c:pt>
                <c:pt idx="10">
                  <c:v>99.777418049372727</c:v>
                </c:pt>
                <c:pt idx="11">
                  <c:v>95.494452741625764</c:v>
                </c:pt>
                <c:pt idx="12">
                  <c:v>96.389676336714587</c:v>
                </c:pt>
                <c:pt idx="13">
                  <c:v>94.726404428436396</c:v>
                </c:pt>
                <c:pt idx="14">
                  <c:v>95.927627022853372</c:v>
                </c:pt>
                <c:pt idx="15">
                  <c:v>92.019382878457364</c:v>
                </c:pt>
                <c:pt idx="16">
                  <c:v>94.196867904936809</c:v>
                </c:pt>
                <c:pt idx="17">
                  <c:v>94.906355994691054</c:v>
                </c:pt>
                <c:pt idx="18">
                  <c:v>95.057291038475455</c:v>
                </c:pt>
                <c:pt idx="19">
                  <c:v>98.503889886295624</c:v>
                </c:pt>
                <c:pt idx="20">
                  <c:v>93.985182613977798</c:v>
                </c:pt>
                <c:pt idx="21">
                  <c:v>94.565373048832882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24-4E92-8BBC-924EE4089988}"/>
            </c:ext>
          </c:extLst>
        </c:ser>
        <c:ser>
          <c:idx val="3"/>
          <c:order val="1"/>
          <c:tx>
            <c:v>Sex Ratio 2020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Char2020!$A$5:$A$26</c:f>
              <c:strCache>
                <c:ptCount val="22"/>
                <c:pt idx="0">
                  <c:v>New Jersey</c:v>
                </c:pt>
                <c:pt idx="1">
                  <c:v>Atlantic </c:v>
                </c:pt>
                <c:pt idx="2">
                  <c:v>Bergen </c:v>
                </c:pt>
                <c:pt idx="3">
                  <c:v>Burlington </c:v>
                </c:pt>
                <c:pt idx="4">
                  <c:v>Camden </c:v>
                </c:pt>
                <c:pt idx="5">
                  <c:v>Cape May </c:v>
                </c:pt>
                <c:pt idx="6">
                  <c:v>Cumberland</c:v>
                </c:pt>
                <c:pt idx="7">
                  <c:v>Essex </c:v>
                </c:pt>
                <c:pt idx="8">
                  <c:v>Gloucester</c:v>
                </c:pt>
                <c:pt idx="9">
                  <c:v>Hudson </c:v>
                </c:pt>
                <c:pt idx="10">
                  <c:v>Hunterdon</c:v>
                </c:pt>
                <c:pt idx="11">
                  <c:v>Mercer </c:v>
                </c:pt>
                <c:pt idx="12">
                  <c:v>Middlesex </c:v>
                </c:pt>
                <c:pt idx="13">
                  <c:v>Monmouth</c:v>
                </c:pt>
                <c:pt idx="14">
                  <c:v>Morris </c:v>
                </c:pt>
                <c:pt idx="15">
                  <c:v>Ocean </c:v>
                </c:pt>
                <c:pt idx="16">
                  <c:v>Passaic </c:v>
                </c:pt>
                <c:pt idx="17">
                  <c:v>Salem </c:v>
                </c:pt>
                <c:pt idx="18">
                  <c:v>Somerset</c:v>
                </c:pt>
                <c:pt idx="19">
                  <c:v>Sussex </c:v>
                </c:pt>
                <c:pt idx="20">
                  <c:v>Union </c:v>
                </c:pt>
                <c:pt idx="21">
                  <c:v>Warren </c:v>
                </c:pt>
              </c:strCache>
            </c:strRef>
          </c:cat>
          <c:val>
            <c:numRef>
              <c:f>Char2020!$K$5:$K$26</c:f>
              <c:numCache>
                <c:formatCode>0.0</c:formatCode>
                <c:ptCount val="22"/>
                <c:pt idx="0">
                  <c:v>95.676160448630881</c:v>
                </c:pt>
                <c:pt idx="1">
                  <c:v>93.909381867524075</c:v>
                </c:pt>
                <c:pt idx="2">
                  <c:v>94.59750016732481</c:v>
                </c:pt>
                <c:pt idx="3">
                  <c:v>96.949157027125949</c:v>
                </c:pt>
                <c:pt idx="4">
                  <c:v>93.101727140064853</c:v>
                </c:pt>
                <c:pt idx="5">
                  <c:v>94.414712878015621</c:v>
                </c:pt>
                <c:pt idx="6">
                  <c:v>102.78084308099757</c:v>
                </c:pt>
                <c:pt idx="7">
                  <c:v>92.922488877749231</c:v>
                </c:pt>
                <c:pt idx="8">
                  <c:v>94.710038112691393</c:v>
                </c:pt>
                <c:pt idx="9">
                  <c:v>99.232336775161883</c:v>
                </c:pt>
                <c:pt idx="10">
                  <c:v>97.644990655981758</c:v>
                </c:pt>
                <c:pt idx="11">
                  <c:v>96.022845552323261</c:v>
                </c:pt>
                <c:pt idx="12">
                  <c:v>97.57265466281801</c:v>
                </c:pt>
                <c:pt idx="13">
                  <c:v>94.873079650200893</c:v>
                </c:pt>
                <c:pt idx="14">
                  <c:v>96.901061714139075</c:v>
                </c:pt>
                <c:pt idx="15">
                  <c:v>93.560453273501892</c:v>
                </c:pt>
                <c:pt idx="16">
                  <c:v>95.648960919630113</c:v>
                </c:pt>
                <c:pt idx="17">
                  <c:v>95.869401580730155</c:v>
                </c:pt>
                <c:pt idx="18">
                  <c:v>95.828700207524392</c:v>
                </c:pt>
                <c:pt idx="19">
                  <c:v>99.163525144035845</c:v>
                </c:pt>
                <c:pt idx="20">
                  <c:v>96.062469552447453</c:v>
                </c:pt>
                <c:pt idx="21">
                  <c:v>96.385542168674704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24-4E92-8BBC-924EE4089988}"/>
            </c:ext>
          </c:extLst>
        </c:ser>
        <c:ser>
          <c:idx val="0"/>
          <c:order val="2"/>
          <c:tx>
            <c:v>Median Age 2010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Char2020!$A$63:$A$84</c:f>
              <c:strCache>
                <c:ptCount val="22"/>
                <c:pt idx="0">
                  <c:v>New Jersey</c:v>
                </c:pt>
                <c:pt idx="1">
                  <c:v>Atlantic </c:v>
                </c:pt>
                <c:pt idx="2">
                  <c:v>Bergen </c:v>
                </c:pt>
                <c:pt idx="3">
                  <c:v>Burlington </c:v>
                </c:pt>
                <c:pt idx="4">
                  <c:v>Camden </c:v>
                </c:pt>
                <c:pt idx="5">
                  <c:v>Cape May </c:v>
                </c:pt>
                <c:pt idx="6">
                  <c:v>Cumberland</c:v>
                </c:pt>
                <c:pt idx="7">
                  <c:v>Essex </c:v>
                </c:pt>
                <c:pt idx="8">
                  <c:v>Gloucester</c:v>
                </c:pt>
                <c:pt idx="9">
                  <c:v>Hudson </c:v>
                </c:pt>
                <c:pt idx="10">
                  <c:v>Hunterdon</c:v>
                </c:pt>
                <c:pt idx="11">
                  <c:v>Mercer </c:v>
                </c:pt>
                <c:pt idx="12">
                  <c:v>Middlesex </c:v>
                </c:pt>
                <c:pt idx="13">
                  <c:v>Monmouth</c:v>
                </c:pt>
                <c:pt idx="14">
                  <c:v>Morris </c:v>
                </c:pt>
                <c:pt idx="15">
                  <c:v>Ocean </c:v>
                </c:pt>
                <c:pt idx="16">
                  <c:v>Passaic </c:v>
                </c:pt>
                <c:pt idx="17">
                  <c:v>Salem </c:v>
                </c:pt>
                <c:pt idx="18">
                  <c:v>Somerset</c:v>
                </c:pt>
                <c:pt idx="19">
                  <c:v>Sussex </c:v>
                </c:pt>
                <c:pt idx="20">
                  <c:v>Union </c:v>
                </c:pt>
                <c:pt idx="21">
                  <c:v>Warren </c:v>
                </c:pt>
              </c:strCache>
            </c:strRef>
          </c:cat>
          <c:val>
            <c:numRef>
              <c:f>Char2020!$J$63:$J$84</c:f>
              <c:numCache>
                <c:formatCode>#,##0.0_ </c:formatCode>
                <c:ptCount val="22"/>
                <c:pt idx="0">
                  <c:v>39</c:v>
                </c:pt>
                <c:pt idx="1">
                  <c:v>39.9</c:v>
                </c:pt>
                <c:pt idx="2">
                  <c:v>41.1</c:v>
                </c:pt>
                <c:pt idx="3">
                  <c:v>40.4</c:v>
                </c:pt>
                <c:pt idx="4">
                  <c:v>37.9</c:v>
                </c:pt>
                <c:pt idx="5">
                  <c:v>47.1</c:v>
                </c:pt>
                <c:pt idx="6">
                  <c:v>36.5</c:v>
                </c:pt>
                <c:pt idx="7">
                  <c:v>36.4</c:v>
                </c:pt>
                <c:pt idx="8">
                  <c:v>38.700000000000003</c:v>
                </c:pt>
                <c:pt idx="9">
                  <c:v>34.200000000000003</c:v>
                </c:pt>
                <c:pt idx="10">
                  <c:v>43.5</c:v>
                </c:pt>
                <c:pt idx="11">
                  <c:v>37.799999999999997</c:v>
                </c:pt>
                <c:pt idx="12">
                  <c:v>37.200000000000003</c:v>
                </c:pt>
                <c:pt idx="13">
                  <c:v>41.3</c:v>
                </c:pt>
                <c:pt idx="14">
                  <c:v>41.3</c:v>
                </c:pt>
                <c:pt idx="15">
                  <c:v>42.6</c:v>
                </c:pt>
                <c:pt idx="16">
                  <c:v>36.1</c:v>
                </c:pt>
                <c:pt idx="17">
                  <c:v>40.799999999999997</c:v>
                </c:pt>
                <c:pt idx="18">
                  <c:v>40.200000000000003</c:v>
                </c:pt>
                <c:pt idx="19">
                  <c:v>41.8</c:v>
                </c:pt>
                <c:pt idx="20">
                  <c:v>38</c:v>
                </c:pt>
                <c:pt idx="21">
                  <c:v>41.5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24-4E92-8BBC-924EE4089988}"/>
            </c:ext>
          </c:extLst>
        </c:ser>
        <c:ser>
          <c:idx val="1"/>
          <c:order val="3"/>
          <c:tx>
            <c:v>Median Age 2020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Char2020!$A$63:$A$84</c:f>
              <c:strCache>
                <c:ptCount val="22"/>
                <c:pt idx="0">
                  <c:v>New Jersey</c:v>
                </c:pt>
                <c:pt idx="1">
                  <c:v>Atlantic </c:v>
                </c:pt>
                <c:pt idx="2">
                  <c:v>Bergen </c:v>
                </c:pt>
                <c:pt idx="3">
                  <c:v>Burlington </c:v>
                </c:pt>
                <c:pt idx="4">
                  <c:v>Camden </c:v>
                </c:pt>
                <c:pt idx="5">
                  <c:v>Cape May </c:v>
                </c:pt>
                <c:pt idx="6">
                  <c:v>Cumberland</c:v>
                </c:pt>
                <c:pt idx="7">
                  <c:v>Essex </c:v>
                </c:pt>
                <c:pt idx="8">
                  <c:v>Gloucester</c:v>
                </c:pt>
                <c:pt idx="9">
                  <c:v>Hudson </c:v>
                </c:pt>
                <c:pt idx="10">
                  <c:v>Hunterdon</c:v>
                </c:pt>
                <c:pt idx="11">
                  <c:v>Mercer </c:v>
                </c:pt>
                <c:pt idx="12">
                  <c:v>Middlesex </c:v>
                </c:pt>
                <c:pt idx="13">
                  <c:v>Monmouth</c:v>
                </c:pt>
                <c:pt idx="14">
                  <c:v>Morris </c:v>
                </c:pt>
                <c:pt idx="15">
                  <c:v>Ocean </c:v>
                </c:pt>
                <c:pt idx="16">
                  <c:v>Passaic </c:v>
                </c:pt>
                <c:pt idx="17">
                  <c:v>Salem </c:v>
                </c:pt>
                <c:pt idx="18">
                  <c:v>Somerset</c:v>
                </c:pt>
                <c:pt idx="19">
                  <c:v>Sussex </c:v>
                </c:pt>
                <c:pt idx="20">
                  <c:v>Union </c:v>
                </c:pt>
                <c:pt idx="21">
                  <c:v>Warren </c:v>
                </c:pt>
              </c:strCache>
            </c:strRef>
          </c:cat>
          <c:val>
            <c:numRef>
              <c:f>Char2020!$K$63:$K$84</c:f>
              <c:numCache>
                <c:formatCode>#,##0.0_ </c:formatCode>
                <c:ptCount val="22"/>
                <c:pt idx="0">
                  <c:v>40.200000000000003</c:v>
                </c:pt>
                <c:pt idx="1">
                  <c:v>42.3</c:v>
                </c:pt>
                <c:pt idx="2">
                  <c:v>42.2</c:v>
                </c:pt>
                <c:pt idx="3">
                  <c:v>41.8</c:v>
                </c:pt>
                <c:pt idx="4">
                  <c:v>39</c:v>
                </c:pt>
                <c:pt idx="5">
                  <c:v>50.8</c:v>
                </c:pt>
                <c:pt idx="6">
                  <c:v>37.9</c:v>
                </c:pt>
                <c:pt idx="7">
                  <c:v>37.9</c:v>
                </c:pt>
                <c:pt idx="8">
                  <c:v>40.799999999999997</c:v>
                </c:pt>
                <c:pt idx="9">
                  <c:v>35.5</c:v>
                </c:pt>
                <c:pt idx="10">
                  <c:v>47</c:v>
                </c:pt>
                <c:pt idx="11">
                  <c:v>39.200000000000003</c:v>
                </c:pt>
                <c:pt idx="12">
                  <c:v>39.4</c:v>
                </c:pt>
                <c:pt idx="13">
                  <c:v>43.8</c:v>
                </c:pt>
                <c:pt idx="14">
                  <c:v>42.8</c:v>
                </c:pt>
                <c:pt idx="15">
                  <c:v>42.1</c:v>
                </c:pt>
                <c:pt idx="16">
                  <c:v>37.6</c:v>
                </c:pt>
                <c:pt idx="17">
                  <c:v>42.2</c:v>
                </c:pt>
                <c:pt idx="18">
                  <c:v>42.3</c:v>
                </c:pt>
                <c:pt idx="19">
                  <c:v>45.1</c:v>
                </c:pt>
                <c:pt idx="20">
                  <c:v>39.200000000000003</c:v>
                </c:pt>
                <c:pt idx="21">
                  <c:v>44.7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24-4E92-8BBC-924EE4089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238376"/>
        <c:axId val="297242296"/>
      </c:lineChart>
      <c:catAx>
        <c:axId val="297238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242296"/>
        <c:crosses val="autoZero"/>
        <c:auto val="1"/>
        <c:lblAlgn val="ctr"/>
        <c:lblOffset val="100"/>
        <c:noMultiLvlLbl val="0"/>
      </c:catAx>
      <c:valAx>
        <c:axId val="297242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238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14</xdr:col>
      <xdr:colOff>22860</xdr:colOff>
      <xdr:row>24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</xdr:colOff>
      <xdr:row>25</xdr:row>
      <xdr:rowOff>167640</xdr:rowOff>
    </xdr:from>
    <xdr:to>
      <xdr:col>14</xdr:col>
      <xdr:colOff>83820</xdr:colOff>
      <xdr:row>48</xdr:row>
      <xdr:rowOff>15240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28</xdr:col>
      <xdr:colOff>30480</xdr:colOff>
      <xdr:row>24</xdr:row>
      <xdr:rowOff>99060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26</xdr:row>
      <xdr:rowOff>0</xdr:rowOff>
    </xdr:from>
    <xdr:to>
      <xdr:col>28</xdr:col>
      <xdr:colOff>68580</xdr:colOff>
      <xdr:row>48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594360</xdr:colOff>
      <xdr:row>48</xdr:row>
      <xdr:rowOff>167640</xdr:rowOff>
    </xdr:from>
    <xdr:to>
      <xdr:col>28</xdr:col>
      <xdr:colOff>68580</xdr:colOff>
      <xdr:row>73</xdr:row>
      <xdr:rowOff>30480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7620</xdr:colOff>
      <xdr:row>48</xdr:row>
      <xdr:rowOff>160020</xdr:rowOff>
    </xdr:from>
    <xdr:to>
      <xdr:col>14</xdr:col>
      <xdr:colOff>76200</xdr:colOff>
      <xdr:row>73</xdr:row>
      <xdr:rowOff>30480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6"/>
  <sheetViews>
    <sheetView tabSelected="1" zoomScaleNormal="100" workbookViewId="0">
      <selection activeCell="Q68" sqref="Q68"/>
    </sheetView>
  </sheetViews>
  <sheetFormatPr defaultRowHeight="13.8" x14ac:dyDescent="0.25"/>
  <cols>
    <col min="1" max="1" width="15.21875" style="2" customWidth="1"/>
    <col min="2" max="19" width="10.109375" style="2" customWidth="1"/>
    <col min="20" max="16384" width="8.88671875" style="2"/>
  </cols>
  <sheetData>
    <row r="1" spans="1:22" x14ac:dyDescent="0.25">
      <c r="A1" s="27" t="s">
        <v>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3"/>
    </row>
    <row r="2" spans="1:22" x14ac:dyDescent="0.25">
      <c r="A2" s="29" t="s">
        <v>50</v>
      </c>
      <c r="B2" s="30"/>
      <c r="C2" s="30"/>
      <c r="D2" s="30"/>
      <c r="E2" s="30"/>
      <c r="F2" s="30"/>
      <c r="G2" s="30"/>
      <c r="H2" s="30"/>
      <c r="I2" s="30"/>
      <c r="J2" s="11" t="s">
        <v>42</v>
      </c>
      <c r="K2" s="12"/>
      <c r="L2" s="13"/>
    </row>
    <row r="3" spans="1:22" x14ac:dyDescent="0.25">
      <c r="A3" s="62" t="s">
        <v>24</v>
      </c>
      <c r="B3" s="59" t="s">
        <v>38</v>
      </c>
      <c r="C3" s="59"/>
      <c r="D3" s="59"/>
      <c r="E3" s="60" t="s">
        <v>44</v>
      </c>
      <c r="F3" s="59"/>
      <c r="G3" s="61"/>
      <c r="H3" s="58" t="s">
        <v>45</v>
      </c>
      <c r="I3" s="57"/>
      <c r="J3" s="14" t="s">
        <v>26</v>
      </c>
      <c r="K3" s="31" t="s">
        <v>28</v>
      </c>
      <c r="L3" s="16" t="s">
        <v>22</v>
      </c>
    </row>
    <row r="4" spans="1:22" x14ac:dyDescent="0.25">
      <c r="A4" s="64"/>
      <c r="B4" s="18" t="s">
        <v>39</v>
      </c>
      <c r="C4" s="18" t="s">
        <v>40</v>
      </c>
      <c r="D4" s="18" t="s">
        <v>41</v>
      </c>
      <c r="E4" s="17" t="s">
        <v>39</v>
      </c>
      <c r="F4" s="18" t="s">
        <v>40</v>
      </c>
      <c r="G4" s="18" t="s">
        <v>41</v>
      </c>
      <c r="H4" s="19" t="s">
        <v>29</v>
      </c>
      <c r="I4" s="20" t="s">
        <v>30</v>
      </c>
      <c r="J4" s="17" t="s">
        <v>27</v>
      </c>
      <c r="K4" s="18" t="s">
        <v>46</v>
      </c>
      <c r="L4" s="20" t="s">
        <v>47</v>
      </c>
    </row>
    <row r="5" spans="1:22" ht="14.4" x14ac:dyDescent="0.3">
      <c r="A5" s="45" t="s">
        <v>0</v>
      </c>
      <c r="B5" s="32">
        <v>8791894</v>
      </c>
      <c r="C5" s="32">
        <v>4279600</v>
      </c>
      <c r="D5" s="32">
        <v>4512294</v>
      </c>
      <c r="E5" s="32">
        <v>8882371</v>
      </c>
      <c r="F5" s="32">
        <v>4343049</v>
      </c>
      <c r="G5" s="32">
        <v>4539322</v>
      </c>
      <c r="H5" s="33">
        <f>E5-B5</f>
        <v>90477</v>
      </c>
      <c r="I5" s="34">
        <f>E5/B5-1</f>
        <v>1.0290956647111438E-2</v>
      </c>
      <c r="J5" s="35">
        <f>C5/D5*100</f>
        <v>94.843110843398065</v>
      </c>
      <c r="K5" s="36">
        <f>F5/G5*100</f>
        <v>95.676160448630881</v>
      </c>
      <c r="L5" s="37">
        <f>K5-J5</f>
        <v>0.83304960523281579</v>
      </c>
    </row>
    <row r="6" spans="1:22" ht="14.4" x14ac:dyDescent="0.3">
      <c r="A6" s="45" t="s">
        <v>1</v>
      </c>
      <c r="B6" s="33">
        <v>274549</v>
      </c>
      <c r="C6" s="38">
        <v>133175</v>
      </c>
      <c r="D6" s="38">
        <v>141374</v>
      </c>
      <c r="E6" s="33">
        <v>262945</v>
      </c>
      <c r="F6" s="33">
        <v>127343</v>
      </c>
      <c r="G6" s="33">
        <v>135602</v>
      </c>
      <c r="H6" s="33">
        <f>E6-B6</f>
        <v>-11604</v>
      </c>
      <c r="I6" s="34">
        <f t="shared" ref="I6:I26" si="0">E6/B6-1</f>
        <v>-4.2265679350498409E-2</v>
      </c>
      <c r="J6" s="35">
        <f t="shared" ref="J6:J26" si="1">C6/D6*100</f>
        <v>94.200489481800048</v>
      </c>
      <c r="K6" s="36">
        <f t="shared" ref="K6:K26" si="2">F6/G6*100</f>
        <v>93.909381867524075</v>
      </c>
      <c r="L6" s="37">
        <f t="shared" ref="L6:L26" si="3">K6-J6</f>
        <v>-0.29110761427597254</v>
      </c>
      <c r="Q6" s="4"/>
      <c r="R6" s="4"/>
      <c r="S6" s="4"/>
      <c r="T6" s="3"/>
      <c r="U6" s="3"/>
      <c r="V6" s="6"/>
    </row>
    <row r="7" spans="1:22" ht="14.4" x14ac:dyDescent="0.3">
      <c r="A7" s="45" t="s">
        <v>2</v>
      </c>
      <c r="B7" s="33">
        <v>905116</v>
      </c>
      <c r="C7" s="38">
        <v>435962</v>
      </c>
      <c r="D7" s="38">
        <v>469154</v>
      </c>
      <c r="E7" s="33">
        <v>930394</v>
      </c>
      <c r="F7" s="33">
        <v>452282</v>
      </c>
      <c r="G7" s="33">
        <v>478112</v>
      </c>
      <c r="H7" s="33">
        <f t="shared" ref="H7:H26" si="4">E7-B7</f>
        <v>25278</v>
      </c>
      <c r="I7" s="34">
        <f t="shared" si="0"/>
        <v>2.7927912002439381E-2</v>
      </c>
      <c r="J7" s="35">
        <f t="shared" si="1"/>
        <v>92.925137588084084</v>
      </c>
      <c r="K7" s="36">
        <f t="shared" si="2"/>
        <v>94.59750016732481</v>
      </c>
      <c r="L7" s="37">
        <f t="shared" si="3"/>
        <v>1.6723625792407262</v>
      </c>
    </row>
    <row r="8" spans="1:22" ht="14.4" x14ac:dyDescent="0.3">
      <c r="A8" s="45" t="s">
        <v>3</v>
      </c>
      <c r="B8" s="33">
        <v>448734</v>
      </c>
      <c r="C8" s="38">
        <v>220534</v>
      </c>
      <c r="D8" s="38">
        <v>228200</v>
      </c>
      <c r="E8" s="33">
        <v>446596</v>
      </c>
      <c r="F8" s="33">
        <v>219839</v>
      </c>
      <c r="G8" s="33">
        <v>226757</v>
      </c>
      <c r="H8" s="33">
        <f t="shared" si="4"/>
        <v>-2138</v>
      </c>
      <c r="I8" s="34">
        <f t="shared" si="0"/>
        <v>-4.7645152807677116E-3</v>
      </c>
      <c r="J8" s="35">
        <f t="shared" si="1"/>
        <v>96.640666082383873</v>
      </c>
      <c r="K8" s="36">
        <f t="shared" si="2"/>
        <v>96.949157027125949</v>
      </c>
      <c r="L8" s="37">
        <f t="shared" si="3"/>
        <v>0.30849094474207561</v>
      </c>
    </row>
    <row r="9" spans="1:22" ht="14.4" x14ac:dyDescent="0.3">
      <c r="A9" s="45" t="s">
        <v>4</v>
      </c>
      <c r="B9" s="33">
        <v>513657</v>
      </c>
      <c r="C9" s="38">
        <v>247759</v>
      </c>
      <c r="D9" s="38">
        <v>265898</v>
      </c>
      <c r="E9" s="33">
        <v>506809</v>
      </c>
      <c r="F9" s="33">
        <v>244352</v>
      </c>
      <c r="G9" s="33">
        <v>262457</v>
      </c>
      <c r="H9" s="33">
        <f t="shared" si="4"/>
        <v>-6848</v>
      </c>
      <c r="I9" s="34">
        <f t="shared" si="0"/>
        <v>-1.3331853746760935E-2</v>
      </c>
      <c r="J9" s="35">
        <f t="shared" si="1"/>
        <v>93.178211193766032</v>
      </c>
      <c r="K9" s="36">
        <f t="shared" si="2"/>
        <v>93.101727140064853</v>
      </c>
      <c r="L9" s="37">
        <f t="shared" si="3"/>
        <v>-7.6484053701179278E-2</v>
      </c>
    </row>
    <row r="10" spans="1:22" ht="14.4" x14ac:dyDescent="0.3">
      <c r="A10" s="45" t="s">
        <v>5</v>
      </c>
      <c r="B10" s="33">
        <v>97265</v>
      </c>
      <c r="C10" s="38">
        <v>47287</v>
      </c>
      <c r="D10" s="38">
        <v>49978</v>
      </c>
      <c r="E10" s="33">
        <v>91546</v>
      </c>
      <c r="F10" s="33">
        <v>44458</v>
      </c>
      <c r="G10" s="33">
        <v>47088</v>
      </c>
      <c r="H10" s="33">
        <f t="shared" si="4"/>
        <v>-5719</v>
      </c>
      <c r="I10" s="34">
        <f t="shared" si="0"/>
        <v>-5.8798128823317697E-2</v>
      </c>
      <c r="J10" s="35">
        <f t="shared" si="1"/>
        <v>94.615630877586142</v>
      </c>
      <c r="K10" s="36">
        <f t="shared" si="2"/>
        <v>94.414712878015621</v>
      </c>
      <c r="L10" s="37">
        <f t="shared" si="3"/>
        <v>-0.20091799957052103</v>
      </c>
    </row>
    <row r="11" spans="1:22" ht="14.4" x14ac:dyDescent="0.3">
      <c r="A11" s="45" t="s">
        <v>6</v>
      </c>
      <c r="B11" s="33">
        <v>156898</v>
      </c>
      <c r="C11" s="38">
        <v>80808</v>
      </c>
      <c r="D11" s="38">
        <v>76090</v>
      </c>
      <c r="E11" s="33">
        <v>147008</v>
      </c>
      <c r="F11" s="33">
        <v>74512</v>
      </c>
      <c r="G11" s="33">
        <v>72496</v>
      </c>
      <c r="H11" s="33">
        <f t="shared" si="4"/>
        <v>-9890</v>
      </c>
      <c r="I11" s="34">
        <f t="shared" si="0"/>
        <v>-6.3034582977475773E-2</v>
      </c>
      <c r="J11" s="35">
        <f t="shared" si="1"/>
        <v>106.20055197792088</v>
      </c>
      <c r="K11" s="36">
        <f t="shared" si="2"/>
        <v>102.78084308099757</v>
      </c>
      <c r="L11" s="37">
        <f t="shared" si="3"/>
        <v>-3.4197088969233107</v>
      </c>
    </row>
    <row r="12" spans="1:22" ht="14.4" x14ac:dyDescent="0.3">
      <c r="A12" s="45" t="s">
        <v>7</v>
      </c>
      <c r="B12" s="33">
        <v>783969</v>
      </c>
      <c r="C12" s="38">
        <v>375964</v>
      </c>
      <c r="D12" s="38">
        <v>408005</v>
      </c>
      <c r="E12" s="33">
        <v>800501</v>
      </c>
      <c r="F12" s="33">
        <v>385567</v>
      </c>
      <c r="G12" s="33">
        <v>414934</v>
      </c>
      <c r="H12" s="33">
        <f t="shared" si="4"/>
        <v>16532</v>
      </c>
      <c r="I12" s="34">
        <f t="shared" si="0"/>
        <v>2.108756851355098E-2</v>
      </c>
      <c r="J12" s="35">
        <f t="shared" si="1"/>
        <v>92.146909964338676</v>
      </c>
      <c r="K12" s="36">
        <f t="shared" si="2"/>
        <v>92.922488877749231</v>
      </c>
      <c r="L12" s="37">
        <f t="shared" si="3"/>
        <v>0.77557891341055551</v>
      </c>
    </row>
    <row r="13" spans="1:22" ht="14.4" x14ac:dyDescent="0.3">
      <c r="A13" s="45" t="s">
        <v>8</v>
      </c>
      <c r="B13" s="33">
        <v>288288</v>
      </c>
      <c r="C13" s="38">
        <v>139969</v>
      </c>
      <c r="D13" s="38">
        <v>148319</v>
      </c>
      <c r="E13" s="33">
        <v>293245</v>
      </c>
      <c r="F13" s="33">
        <v>142639</v>
      </c>
      <c r="G13" s="33">
        <v>150606</v>
      </c>
      <c r="H13" s="33">
        <f t="shared" si="4"/>
        <v>4957</v>
      </c>
      <c r="I13" s="34">
        <f t="shared" si="0"/>
        <v>1.7194610944611055E-2</v>
      </c>
      <c r="J13" s="35">
        <f t="shared" si="1"/>
        <v>94.370242517816322</v>
      </c>
      <c r="K13" s="36">
        <f t="shared" si="2"/>
        <v>94.710038112691393</v>
      </c>
      <c r="L13" s="37">
        <f t="shared" si="3"/>
        <v>0.33979559487507061</v>
      </c>
    </row>
    <row r="14" spans="1:22" ht="14.4" x14ac:dyDescent="0.3">
      <c r="A14" s="45" t="s">
        <v>9</v>
      </c>
      <c r="B14" s="33">
        <v>634266</v>
      </c>
      <c r="C14" s="38">
        <v>313787</v>
      </c>
      <c r="D14" s="38">
        <v>320479</v>
      </c>
      <c r="E14" s="33">
        <v>671666</v>
      </c>
      <c r="F14" s="33">
        <v>334539</v>
      </c>
      <c r="G14" s="33">
        <v>337127</v>
      </c>
      <c r="H14" s="33">
        <f t="shared" si="4"/>
        <v>37400</v>
      </c>
      <c r="I14" s="34">
        <f t="shared" si="0"/>
        <v>5.8965796684671723E-2</v>
      </c>
      <c r="J14" s="35">
        <f t="shared" si="1"/>
        <v>97.911875661119765</v>
      </c>
      <c r="K14" s="36">
        <f t="shared" si="2"/>
        <v>99.232336775161883</v>
      </c>
      <c r="L14" s="37">
        <f t="shared" si="3"/>
        <v>1.3204611140421179</v>
      </c>
    </row>
    <row r="15" spans="1:22" ht="14.4" x14ac:dyDescent="0.3">
      <c r="A15" s="45" t="s">
        <v>10</v>
      </c>
      <c r="B15" s="33">
        <v>128349</v>
      </c>
      <c r="C15" s="38">
        <v>64103</v>
      </c>
      <c r="D15" s="38">
        <v>64246</v>
      </c>
      <c r="E15" s="33">
        <v>124797</v>
      </c>
      <c r="F15" s="33">
        <v>61655</v>
      </c>
      <c r="G15" s="33">
        <v>63142</v>
      </c>
      <c r="H15" s="33">
        <f t="shared" si="4"/>
        <v>-3552</v>
      </c>
      <c r="I15" s="34">
        <f t="shared" si="0"/>
        <v>-2.7674543627141612E-2</v>
      </c>
      <c r="J15" s="35">
        <f t="shared" si="1"/>
        <v>99.777418049372727</v>
      </c>
      <c r="K15" s="36">
        <f t="shared" si="2"/>
        <v>97.644990655981758</v>
      </c>
      <c r="L15" s="37">
        <f t="shared" si="3"/>
        <v>-2.1324273933909694</v>
      </c>
    </row>
    <row r="16" spans="1:22" ht="14.4" x14ac:dyDescent="0.3">
      <c r="A16" s="45" t="s">
        <v>11</v>
      </c>
      <c r="B16" s="33">
        <v>366513</v>
      </c>
      <c r="C16" s="38">
        <v>179033</v>
      </c>
      <c r="D16" s="38">
        <v>187480</v>
      </c>
      <c r="E16" s="33">
        <v>367239</v>
      </c>
      <c r="F16" s="33">
        <v>179894</v>
      </c>
      <c r="G16" s="33">
        <v>187345</v>
      </c>
      <c r="H16" s="33">
        <f t="shared" si="4"/>
        <v>726</v>
      </c>
      <c r="I16" s="34">
        <f t="shared" si="0"/>
        <v>1.9808301479073975E-3</v>
      </c>
      <c r="J16" s="35">
        <f t="shared" si="1"/>
        <v>95.494452741625764</v>
      </c>
      <c r="K16" s="36">
        <f t="shared" si="2"/>
        <v>96.022845552323261</v>
      </c>
      <c r="L16" s="37">
        <f t="shared" si="3"/>
        <v>0.52839281069749688</v>
      </c>
    </row>
    <row r="17" spans="1:23" ht="14.4" x14ac:dyDescent="0.3">
      <c r="A17" s="45" t="s">
        <v>12</v>
      </c>
      <c r="B17" s="33">
        <v>809858</v>
      </c>
      <c r="C17" s="38">
        <v>397485</v>
      </c>
      <c r="D17" s="38">
        <v>412373</v>
      </c>
      <c r="E17" s="33">
        <v>822736</v>
      </c>
      <c r="F17" s="33">
        <v>406314</v>
      </c>
      <c r="G17" s="33">
        <v>416422</v>
      </c>
      <c r="H17" s="33">
        <f t="shared" si="4"/>
        <v>12878</v>
      </c>
      <c r="I17" s="34">
        <f t="shared" si="0"/>
        <v>1.5901553111780098E-2</v>
      </c>
      <c r="J17" s="35">
        <f t="shared" si="1"/>
        <v>96.389676336714587</v>
      </c>
      <c r="K17" s="36">
        <f t="shared" si="2"/>
        <v>97.57265466281801</v>
      </c>
      <c r="L17" s="37">
        <f t="shared" si="3"/>
        <v>1.1829783261034237</v>
      </c>
    </row>
    <row r="18" spans="1:23" ht="14.4" x14ac:dyDescent="0.3">
      <c r="A18" s="45" t="s">
        <v>13</v>
      </c>
      <c r="B18" s="33">
        <v>630380</v>
      </c>
      <c r="C18" s="38">
        <v>306654</v>
      </c>
      <c r="D18" s="38">
        <v>323726</v>
      </c>
      <c r="E18" s="33">
        <v>618381</v>
      </c>
      <c r="F18" s="33">
        <v>301056</v>
      </c>
      <c r="G18" s="33">
        <v>317325</v>
      </c>
      <c r="H18" s="33">
        <f t="shared" si="4"/>
        <v>-11999</v>
      </c>
      <c r="I18" s="34">
        <f t="shared" si="0"/>
        <v>-1.9034550588533872E-2</v>
      </c>
      <c r="J18" s="35">
        <f t="shared" si="1"/>
        <v>94.726404428436396</v>
      </c>
      <c r="K18" s="36">
        <f t="shared" si="2"/>
        <v>94.873079650200893</v>
      </c>
      <c r="L18" s="37">
        <f t="shared" si="3"/>
        <v>0.14667522176449665</v>
      </c>
    </row>
    <row r="19" spans="1:23" ht="14.4" x14ac:dyDescent="0.3">
      <c r="A19" s="45" t="s">
        <v>14</v>
      </c>
      <c r="B19" s="33">
        <v>492276</v>
      </c>
      <c r="C19" s="38">
        <v>241022</v>
      </c>
      <c r="D19" s="38">
        <v>251254</v>
      </c>
      <c r="E19" s="33">
        <v>491087</v>
      </c>
      <c r="F19" s="33">
        <v>241679</v>
      </c>
      <c r="G19" s="33">
        <v>249408</v>
      </c>
      <c r="H19" s="33">
        <f t="shared" si="4"/>
        <v>-1189</v>
      </c>
      <c r="I19" s="34">
        <f t="shared" si="0"/>
        <v>-2.4153117356929821E-3</v>
      </c>
      <c r="J19" s="35">
        <f t="shared" si="1"/>
        <v>95.927627022853372</v>
      </c>
      <c r="K19" s="36">
        <f t="shared" si="2"/>
        <v>96.901061714139075</v>
      </c>
      <c r="L19" s="37">
        <f t="shared" si="3"/>
        <v>0.97343469128570348</v>
      </c>
    </row>
    <row r="20" spans="1:23" ht="14.4" x14ac:dyDescent="0.3">
      <c r="A20" s="45" t="s">
        <v>15</v>
      </c>
      <c r="B20" s="33">
        <v>576567</v>
      </c>
      <c r="C20" s="38">
        <v>276302</v>
      </c>
      <c r="D20" s="38">
        <v>300265</v>
      </c>
      <c r="E20" s="33">
        <v>614237</v>
      </c>
      <c r="F20" s="33">
        <v>296901</v>
      </c>
      <c r="G20" s="33">
        <v>317336</v>
      </c>
      <c r="H20" s="33">
        <f t="shared" si="4"/>
        <v>37670</v>
      </c>
      <c r="I20" s="34">
        <f t="shared" si="0"/>
        <v>6.5334991423373179E-2</v>
      </c>
      <c r="J20" s="35">
        <f t="shared" si="1"/>
        <v>92.019382878457364</v>
      </c>
      <c r="K20" s="36">
        <f t="shared" si="2"/>
        <v>93.560453273501892</v>
      </c>
      <c r="L20" s="37">
        <f t="shared" si="3"/>
        <v>1.5410703950445281</v>
      </c>
    </row>
    <row r="21" spans="1:23" ht="14.4" x14ac:dyDescent="0.3">
      <c r="A21" s="45" t="s">
        <v>16</v>
      </c>
      <c r="B21" s="33">
        <v>501226</v>
      </c>
      <c r="C21" s="38">
        <v>243124</v>
      </c>
      <c r="D21" s="38">
        <v>258102</v>
      </c>
      <c r="E21" s="33">
        <v>500382</v>
      </c>
      <c r="F21" s="33">
        <v>244627</v>
      </c>
      <c r="G21" s="33">
        <v>255755</v>
      </c>
      <c r="H21" s="33">
        <f t="shared" si="4"/>
        <v>-844</v>
      </c>
      <c r="I21" s="34">
        <f t="shared" si="0"/>
        <v>-1.6838711479452151E-3</v>
      </c>
      <c r="J21" s="35">
        <f t="shared" si="1"/>
        <v>94.196867904936809</v>
      </c>
      <c r="K21" s="36">
        <f t="shared" si="2"/>
        <v>95.648960919630113</v>
      </c>
      <c r="L21" s="37">
        <f t="shared" si="3"/>
        <v>1.452093014693304</v>
      </c>
    </row>
    <row r="22" spans="1:23" ht="14.4" x14ac:dyDescent="0.3">
      <c r="A22" s="45" t="s">
        <v>17</v>
      </c>
      <c r="B22" s="33">
        <v>66083</v>
      </c>
      <c r="C22" s="38">
        <v>32178</v>
      </c>
      <c r="D22" s="38">
        <v>33905</v>
      </c>
      <c r="E22" s="33">
        <v>62451</v>
      </c>
      <c r="F22" s="33">
        <v>30567</v>
      </c>
      <c r="G22" s="33">
        <v>31884</v>
      </c>
      <c r="H22" s="33">
        <f t="shared" si="4"/>
        <v>-3632</v>
      </c>
      <c r="I22" s="34">
        <f t="shared" si="0"/>
        <v>-5.4961185176217842E-2</v>
      </c>
      <c r="J22" s="35">
        <f t="shared" si="1"/>
        <v>94.906355994691054</v>
      </c>
      <c r="K22" s="36">
        <f t="shared" si="2"/>
        <v>95.869401580730155</v>
      </c>
      <c r="L22" s="37">
        <f t="shared" si="3"/>
        <v>0.96304558603910095</v>
      </c>
    </row>
    <row r="23" spans="1:23" ht="14.4" x14ac:dyDescent="0.3">
      <c r="A23" s="45" t="s">
        <v>18</v>
      </c>
      <c r="B23" s="33">
        <v>323444</v>
      </c>
      <c r="C23" s="38">
        <v>157624</v>
      </c>
      <c r="D23" s="38">
        <v>165820</v>
      </c>
      <c r="E23" s="33">
        <v>329331</v>
      </c>
      <c r="F23" s="33">
        <v>161158</v>
      </c>
      <c r="G23" s="33">
        <v>168173</v>
      </c>
      <c r="H23" s="33">
        <f t="shared" si="4"/>
        <v>5887</v>
      </c>
      <c r="I23" s="34">
        <f t="shared" si="0"/>
        <v>1.8200986878717851E-2</v>
      </c>
      <c r="J23" s="35">
        <f t="shared" si="1"/>
        <v>95.057291038475455</v>
      </c>
      <c r="K23" s="36">
        <f t="shared" si="2"/>
        <v>95.828700207524392</v>
      </c>
      <c r="L23" s="37">
        <f t="shared" si="3"/>
        <v>0.77140916904893686</v>
      </c>
    </row>
    <row r="24" spans="1:23" ht="14.4" x14ac:dyDescent="0.3">
      <c r="A24" s="45" t="s">
        <v>19</v>
      </c>
      <c r="B24" s="33">
        <v>149265</v>
      </c>
      <c r="C24" s="38">
        <v>74070</v>
      </c>
      <c r="D24" s="38">
        <v>75195</v>
      </c>
      <c r="E24" s="33">
        <v>140002</v>
      </c>
      <c r="F24" s="33">
        <v>69707</v>
      </c>
      <c r="G24" s="33">
        <v>70295</v>
      </c>
      <c r="H24" s="33">
        <f t="shared" si="4"/>
        <v>-9263</v>
      </c>
      <c r="I24" s="34">
        <f t="shared" si="0"/>
        <v>-6.2057414665192767E-2</v>
      </c>
      <c r="J24" s="35">
        <f t="shared" si="1"/>
        <v>98.503889886295624</v>
      </c>
      <c r="K24" s="36">
        <f t="shared" si="2"/>
        <v>99.163525144035845</v>
      </c>
      <c r="L24" s="37">
        <f t="shared" si="3"/>
        <v>0.65963525774022003</v>
      </c>
    </row>
    <row r="25" spans="1:23" ht="14.4" x14ac:dyDescent="0.3">
      <c r="A25" s="45" t="s">
        <v>20</v>
      </c>
      <c r="B25" s="33">
        <v>536499</v>
      </c>
      <c r="C25" s="38">
        <v>259932</v>
      </c>
      <c r="D25" s="38">
        <v>276567</v>
      </c>
      <c r="E25" s="33">
        <v>555394</v>
      </c>
      <c r="F25" s="33">
        <v>272120</v>
      </c>
      <c r="G25" s="33">
        <v>283274</v>
      </c>
      <c r="H25" s="33">
        <f t="shared" si="4"/>
        <v>18895</v>
      </c>
      <c r="I25" s="34">
        <f t="shared" si="0"/>
        <v>3.5219077761561524E-2</v>
      </c>
      <c r="J25" s="35">
        <f t="shared" si="1"/>
        <v>93.985182613977798</v>
      </c>
      <c r="K25" s="36">
        <f t="shared" si="2"/>
        <v>96.062469552447453</v>
      </c>
      <c r="L25" s="37">
        <f t="shared" si="3"/>
        <v>2.0772869384696548</v>
      </c>
    </row>
    <row r="26" spans="1:23" ht="14.4" x14ac:dyDescent="0.3">
      <c r="A26" s="22" t="s">
        <v>21</v>
      </c>
      <c r="B26" s="39">
        <v>108692</v>
      </c>
      <c r="C26" s="40">
        <v>52828</v>
      </c>
      <c r="D26" s="40">
        <v>55864</v>
      </c>
      <c r="E26" s="39">
        <v>105624</v>
      </c>
      <c r="F26" s="39">
        <v>51840</v>
      </c>
      <c r="G26" s="39">
        <v>53784</v>
      </c>
      <c r="H26" s="39">
        <f t="shared" si="4"/>
        <v>-3068</v>
      </c>
      <c r="I26" s="41">
        <f t="shared" si="0"/>
        <v>-2.8226548412026653E-2</v>
      </c>
      <c r="J26" s="42">
        <f t="shared" si="1"/>
        <v>94.565373048832882</v>
      </c>
      <c r="K26" s="43">
        <f t="shared" si="2"/>
        <v>96.385542168674704</v>
      </c>
      <c r="L26" s="44">
        <f t="shared" si="3"/>
        <v>1.8201691198418217</v>
      </c>
    </row>
    <row r="27" spans="1:23" x14ac:dyDescent="0.25">
      <c r="A27" s="7"/>
      <c r="B27" s="5"/>
      <c r="C27" s="5"/>
      <c r="D27" s="5"/>
      <c r="E27" s="3"/>
      <c r="F27" s="5"/>
      <c r="G27" s="5"/>
      <c r="H27" s="5"/>
      <c r="I27" s="3"/>
      <c r="J27" s="4"/>
      <c r="K27" s="4"/>
      <c r="L27" s="4"/>
      <c r="M27" s="4"/>
      <c r="N27" s="4"/>
      <c r="O27" s="4"/>
      <c r="P27" s="3"/>
      <c r="Q27" s="4"/>
      <c r="R27" s="4"/>
      <c r="S27" s="4"/>
      <c r="T27" s="3"/>
      <c r="U27" s="3"/>
      <c r="V27" s="6"/>
    </row>
    <row r="28" spans="1:23" x14ac:dyDescent="0.25">
      <c r="A28" s="7"/>
      <c r="B28" s="5"/>
      <c r="C28" s="5"/>
      <c r="D28" s="5"/>
      <c r="E28" s="3"/>
      <c r="F28" s="5"/>
      <c r="G28" s="5"/>
      <c r="H28" s="5"/>
      <c r="I28" s="3"/>
      <c r="J28" s="4"/>
      <c r="K28" s="4"/>
      <c r="L28" s="4"/>
      <c r="M28" s="4"/>
      <c r="N28" s="4"/>
      <c r="O28" s="4"/>
      <c r="P28" s="3"/>
    </row>
    <row r="29" spans="1:23" x14ac:dyDescent="0.25">
      <c r="A29" s="8" t="s">
        <v>48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4"/>
      <c r="U29" s="3"/>
      <c r="V29" s="3"/>
      <c r="W29" s="6"/>
    </row>
    <row r="30" spans="1:23" x14ac:dyDescent="0.25">
      <c r="A30" s="25" t="s">
        <v>52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4"/>
      <c r="U30" s="3"/>
      <c r="V30" s="3"/>
      <c r="W30" s="6"/>
    </row>
    <row r="31" spans="1:23" x14ac:dyDescent="0.25">
      <c r="A31" s="62" t="s">
        <v>24</v>
      </c>
      <c r="B31" s="11" t="s">
        <v>25</v>
      </c>
      <c r="C31" s="12"/>
      <c r="D31" s="12"/>
      <c r="E31" s="13"/>
      <c r="F31" s="11" t="s">
        <v>31</v>
      </c>
      <c r="G31" s="12"/>
      <c r="H31" s="12"/>
      <c r="I31" s="13"/>
      <c r="J31" s="11" t="s">
        <v>23</v>
      </c>
      <c r="K31" s="12"/>
      <c r="L31" s="12"/>
      <c r="M31" s="13"/>
      <c r="N31" s="11" t="s">
        <v>32</v>
      </c>
      <c r="O31" s="12"/>
      <c r="P31" s="12"/>
      <c r="Q31" s="13"/>
      <c r="R31" s="11" t="s">
        <v>36</v>
      </c>
      <c r="S31" s="13"/>
      <c r="T31" s="4"/>
      <c r="U31" s="3"/>
      <c r="V31" s="3"/>
      <c r="W31" s="6"/>
    </row>
    <row r="32" spans="1:23" x14ac:dyDescent="0.25">
      <c r="A32" s="63"/>
      <c r="B32" s="14" t="s">
        <v>26</v>
      </c>
      <c r="C32" s="31" t="s">
        <v>28</v>
      </c>
      <c r="D32" s="12" t="s">
        <v>45</v>
      </c>
      <c r="E32" s="13"/>
      <c r="F32" s="14" t="s">
        <v>26</v>
      </c>
      <c r="G32" s="31" t="s">
        <v>28</v>
      </c>
      <c r="H32" s="12" t="s">
        <v>45</v>
      </c>
      <c r="I32" s="13"/>
      <c r="J32" s="14" t="s">
        <v>26</v>
      </c>
      <c r="K32" s="31" t="s">
        <v>28</v>
      </c>
      <c r="L32" s="12" t="s">
        <v>45</v>
      </c>
      <c r="M32" s="13"/>
      <c r="N32" s="14" t="s">
        <v>26</v>
      </c>
      <c r="O32" s="31" t="s">
        <v>28</v>
      </c>
      <c r="P32" s="12" t="s">
        <v>45</v>
      </c>
      <c r="Q32" s="13"/>
      <c r="R32" s="14" t="s">
        <v>26</v>
      </c>
      <c r="S32" s="16" t="s">
        <v>28</v>
      </c>
      <c r="T32" s="4"/>
      <c r="U32" s="3"/>
      <c r="V32" s="3"/>
      <c r="W32" s="6"/>
    </row>
    <row r="33" spans="1:23" x14ac:dyDescent="0.25">
      <c r="A33" s="64"/>
      <c r="B33" s="17" t="s">
        <v>27</v>
      </c>
      <c r="C33" s="18" t="s">
        <v>46</v>
      </c>
      <c r="D33" s="24" t="s">
        <v>29</v>
      </c>
      <c r="E33" s="20" t="s">
        <v>30</v>
      </c>
      <c r="F33" s="17" t="s">
        <v>27</v>
      </c>
      <c r="G33" s="18" t="s">
        <v>46</v>
      </c>
      <c r="H33" s="24" t="s">
        <v>29</v>
      </c>
      <c r="I33" s="20" t="s">
        <v>30</v>
      </c>
      <c r="J33" s="17" t="s">
        <v>27</v>
      </c>
      <c r="K33" s="18" t="s">
        <v>46</v>
      </c>
      <c r="L33" s="24" t="s">
        <v>29</v>
      </c>
      <c r="M33" s="20" t="s">
        <v>30</v>
      </c>
      <c r="N33" s="17" t="s">
        <v>27</v>
      </c>
      <c r="O33" s="18" t="s">
        <v>46</v>
      </c>
      <c r="P33" s="24" t="s">
        <v>29</v>
      </c>
      <c r="Q33" s="20" t="s">
        <v>30</v>
      </c>
      <c r="R33" s="17" t="s">
        <v>27</v>
      </c>
      <c r="S33" s="46" t="s">
        <v>46</v>
      </c>
      <c r="T33" s="4"/>
      <c r="U33" s="3"/>
      <c r="V33" s="3"/>
      <c r="W33" s="6"/>
    </row>
    <row r="34" spans="1:23" ht="14.4" x14ac:dyDescent="0.3">
      <c r="A34" s="21" t="s">
        <v>0</v>
      </c>
      <c r="B34" s="33">
        <v>5238374</v>
      </c>
      <c r="C34" s="33">
        <v>4803376</v>
      </c>
      <c r="D34" s="33">
        <f t="shared" ref="D34:D55" si="5">C34-B34</f>
        <v>-434998</v>
      </c>
      <c r="E34" s="34">
        <f t="shared" ref="E34:E55" si="6">C34/B34-1</f>
        <v>-8.3040653454678925E-2</v>
      </c>
      <c r="F34" s="33">
        <v>1282005</v>
      </c>
      <c r="G34" s="33">
        <v>1352737</v>
      </c>
      <c r="H34" s="33">
        <f t="shared" ref="H34:H55" si="7">G34-F34</f>
        <v>70732</v>
      </c>
      <c r="I34" s="34">
        <f t="shared" ref="I34:I55" si="8">G34/F34-1</f>
        <v>5.5172951743557963E-2</v>
      </c>
      <c r="J34" s="33">
        <v>746212</v>
      </c>
      <c r="K34" s="33">
        <v>908286</v>
      </c>
      <c r="L34" s="33">
        <f t="shared" ref="L34:L55" si="9">K34-J34</f>
        <v>162074</v>
      </c>
      <c r="M34" s="34">
        <f t="shared" ref="M34:M55" si="10">K34/J34-1</f>
        <v>0.21719564949370951</v>
      </c>
      <c r="N34" s="33">
        <v>1555144</v>
      </c>
      <c r="O34" s="33">
        <v>1874656</v>
      </c>
      <c r="P34" s="33">
        <f t="shared" ref="P34:P55" si="11">O34-N34</f>
        <v>319512</v>
      </c>
      <c r="Q34" s="34">
        <f t="shared" ref="Q34:Q55" si="12">O34/N34-1</f>
        <v>0.20545492893262618</v>
      </c>
      <c r="R34" s="34">
        <f t="shared" ref="R34:R55" si="13">1-B34/B5</f>
        <v>0.40418139709145717</v>
      </c>
      <c r="S34" s="47">
        <f t="shared" ref="S34:S55" si="14">1-C34/E5</f>
        <v>0.45922366899558686</v>
      </c>
      <c r="T34" s="4"/>
      <c r="U34" s="3"/>
      <c r="V34" s="3"/>
      <c r="W34" s="6"/>
    </row>
    <row r="35" spans="1:23" ht="14.4" x14ac:dyDescent="0.3">
      <c r="A35" s="45" t="s">
        <v>1</v>
      </c>
      <c r="B35" s="33">
        <v>161237</v>
      </c>
      <c r="C35" s="33">
        <v>146150</v>
      </c>
      <c r="D35" s="33">
        <f t="shared" si="5"/>
        <v>-15087</v>
      </c>
      <c r="E35" s="34">
        <f t="shared" si="6"/>
        <v>-9.3570334352536921E-2</v>
      </c>
      <c r="F35" s="33">
        <v>47540</v>
      </c>
      <c r="G35" s="33">
        <v>45384</v>
      </c>
      <c r="H35" s="33">
        <f t="shared" si="7"/>
        <v>-2156</v>
      </c>
      <c r="I35" s="34">
        <f t="shared" si="8"/>
        <v>-4.5351283129995812E-2</v>
      </c>
      <c r="J35" s="33">
        <v>21258</v>
      </c>
      <c r="K35" s="33">
        <v>21177</v>
      </c>
      <c r="L35" s="33">
        <f t="shared" si="9"/>
        <v>-81</v>
      </c>
      <c r="M35" s="34">
        <f t="shared" si="10"/>
        <v>-3.8103302286197627E-3</v>
      </c>
      <c r="N35" s="33">
        <v>46241</v>
      </c>
      <c r="O35" s="33">
        <v>51716</v>
      </c>
      <c r="P35" s="33">
        <f t="shared" si="11"/>
        <v>5475</v>
      </c>
      <c r="Q35" s="34">
        <f t="shared" si="12"/>
        <v>0.11840141865444087</v>
      </c>
      <c r="R35" s="34">
        <f t="shared" si="13"/>
        <v>0.41272049798032406</v>
      </c>
      <c r="S35" s="47">
        <f t="shared" si="14"/>
        <v>0.44418034189659439</v>
      </c>
      <c r="T35" s="4"/>
      <c r="U35" s="3"/>
      <c r="V35" s="3"/>
      <c r="W35" s="6"/>
    </row>
    <row r="36" spans="1:23" ht="14.4" x14ac:dyDescent="0.3">
      <c r="A36" s="45" t="s">
        <v>2</v>
      </c>
      <c r="B36" s="33">
        <v>568613</v>
      </c>
      <c r="C36" s="33">
        <v>505334</v>
      </c>
      <c r="D36" s="33">
        <f t="shared" si="5"/>
        <v>-63279</v>
      </c>
      <c r="E36" s="34">
        <f t="shared" si="6"/>
        <v>-0.11128658683498271</v>
      </c>
      <c r="F36" s="33">
        <v>57909</v>
      </c>
      <c r="G36" s="33">
        <v>69724</v>
      </c>
      <c r="H36" s="33">
        <f t="shared" si="7"/>
        <v>11815</v>
      </c>
      <c r="I36" s="34">
        <f t="shared" si="8"/>
        <v>0.20402700789169215</v>
      </c>
      <c r="J36" s="33">
        <v>133573</v>
      </c>
      <c r="K36" s="33">
        <v>160283</v>
      </c>
      <c r="L36" s="33">
        <f t="shared" si="9"/>
        <v>26710</v>
      </c>
      <c r="M36" s="34">
        <f t="shared" si="10"/>
        <v>0.19996556190248027</v>
      </c>
      <c r="N36" s="33">
        <v>145281</v>
      </c>
      <c r="O36" s="33">
        <v>200392</v>
      </c>
      <c r="P36" s="33">
        <f t="shared" si="11"/>
        <v>55111</v>
      </c>
      <c r="Q36" s="34">
        <f t="shared" si="12"/>
        <v>0.37934072590359369</v>
      </c>
      <c r="R36" s="34">
        <f t="shared" si="13"/>
        <v>0.37177886591331943</v>
      </c>
      <c r="S36" s="47">
        <f t="shared" si="14"/>
        <v>0.45686021191022297</v>
      </c>
      <c r="T36" s="4"/>
      <c r="U36" s="3"/>
      <c r="V36" s="3"/>
      <c r="W36" s="6"/>
    </row>
    <row r="37" spans="1:23" ht="14.4" x14ac:dyDescent="0.3">
      <c r="A37" s="45" t="s">
        <v>3</v>
      </c>
      <c r="B37" s="33">
        <v>318186</v>
      </c>
      <c r="C37" s="33">
        <v>293708</v>
      </c>
      <c r="D37" s="33">
        <f t="shared" si="5"/>
        <v>-24478</v>
      </c>
      <c r="E37" s="34">
        <f t="shared" si="6"/>
        <v>-7.6929846064880292E-2</v>
      </c>
      <c r="F37" s="33">
        <v>77123</v>
      </c>
      <c r="G37" s="33">
        <v>82965</v>
      </c>
      <c r="H37" s="33">
        <f t="shared" si="7"/>
        <v>5842</v>
      </c>
      <c r="I37" s="34">
        <f t="shared" si="8"/>
        <v>7.5749128016285638E-2</v>
      </c>
      <c r="J37" s="33">
        <v>19915</v>
      </c>
      <c r="K37" s="33">
        <v>25105</v>
      </c>
      <c r="L37" s="33">
        <f t="shared" si="9"/>
        <v>5190</v>
      </c>
      <c r="M37" s="34">
        <f t="shared" si="10"/>
        <v>0.26060758222445402</v>
      </c>
      <c r="N37" s="33">
        <v>28831</v>
      </c>
      <c r="O37" s="33">
        <v>39757</v>
      </c>
      <c r="P37" s="33">
        <f t="shared" si="11"/>
        <v>10926</v>
      </c>
      <c r="Q37" s="34">
        <f t="shared" si="12"/>
        <v>0.37896708404148316</v>
      </c>
      <c r="R37" s="34">
        <f t="shared" si="13"/>
        <v>0.29092513604941905</v>
      </c>
      <c r="S37" s="47">
        <f t="shared" si="14"/>
        <v>0.34234072853317088</v>
      </c>
      <c r="T37" s="4"/>
      <c r="U37" s="3"/>
      <c r="V37" s="3"/>
      <c r="W37" s="6"/>
    </row>
    <row r="38" spans="1:23" ht="14.4" x14ac:dyDescent="0.3">
      <c r="A38" s="45" t="s">
        <v>4</v>
      </c>
      <c r="B38" s="33">
        <v>310169</v>
      </c>
      <c r="C38" s="33">
        <v>279282</v>
      </c>
      <c r="D38" s="33">
        <f t="shared" si="5"/>
        <v>-30887</v>
      </c>
      <c r="E38" s="34">
        <f t="shared" si="6"/>
        <v>-9.9581196057633048E-2</v>
      </c>
      <c r="F38" s="33">
        <v>107647</v>
      </c>
      <c r="G38" s="33">
        <v>110904</v>
      </c>
      <c r="H38" s="33">
        <f t="shared" si="7"/>
        <v>3257</v>
      </c>
      <c r="I38" s="34">
        <f t="shared" si="8"/>
        <v>3.025630068650309E-2</v>
      </c>
      <c r="J38" s="33">
        <v>26927</v>
      </c>
      <c r="K38" s="33">
        <v>30920</v>
      </c>
      <c r="L38" s="33">
        <f t="shared" si="9"/>
        <v>3993</v>
      </c>
      <c r="M38" s="34">
        <f t="shared" si="10"/>
        <v>0.14828982062613738</v>
      </c>
      <c r="N38" s="33">
        <v>73124</v>
      </c>
      <c r="O38" s="33">
        <v>91616</v>
      </c>
      <c r="P38" s="33">
        <f t="shared" si="11"/>
        <v>18492</v>
      </c>
      <c r="Q38" s="34">
        <f t="shared" si="12"/>
        <v>0.25288550954542965</v>
      </c>
      <c r="R38" s="34">
        <f t="shared" si="13"/>
        <v>0.39615541110118235</v>
      </c>
      <c r="S38" s="47">
        <f t="shared" si="14"/>
        <v>0.44894033057818628</v>
      </c>
      <c r="T38" s="4"/>
      <c r="U38" s="3"/>
      <c r="V38" s="3"/>
      <c r="W38" s="6"/>
    </row>
    <row r="39" spans="1:23" ht="14.4" x14ac:dyDescent="0.3">
      <c r="A39" s="45" t="s">
        <v>5</v>
      </c>
      <c r="B39" s="33">
        <v>84606</v>
      </c>
      <c r="C39" s="33">
        <v>77679</v>
      </c>
      <c r="D39" s="33">
        <f t="shared" si="5"/>
        <v>-6927</v>
      </c>
      <c r="E39" s="34">
        <f t="shared" si="6"/>
        <v>-8.1873625983972742E-2</v>
      </c>
      <c r="F39" s="33">
        <v>4892</v>
      </c>
      <c r="G39" s="33">
        <v>4446</v>
      </c>
      <c r="H39" s="33">
        <f t="shared" si="7"/>
        <v>-446</v>
      </c>
      <c r="I39" s="34">
        <f t="shared" si="8"/>
        <v>-9.1169255928045811E-2</v>
      </c>
      <c r="J39" s="33">
        <v>873</v>
      </c>
      <c r="K39" s="33">
        <v>923</v>
      </c>
      <c r="L39" s="33">
        <f t="shared" si="9"/>
        <v>50</v>
      </c>
      <c r="M39" s="34">
        <f t="shared" si="10"/>
        <v>5.7273768613974818E-2</v>
      </c>
      <c r="N39" s="33">
        <v>6054</v>
      </c>
      <c r="O39" s="33">
        <v>7593</v>
      </c>
      <c r="P39" s="33">
        <f t="shared" si="11"/>
        <v>1539</v>
      </c>
      <c r="Q39" s="34">
        <f t="shared" si="12"/>
        <v>0.25421209117938548</v>
      </c>
      <c r="R39" s="34">
        <f t="shared" si="13"/>
        <v>0.13014959132267512</v>
      </c>
      <c r="S39" s="47">
        <f t="shared" si="14"/>
        <v>0.15147576081969716</v>
      </c>
      <c r="T39" s="4"/>
      <c r="U39" s="3"/>
      <c r="V39" s="3"/>
      <c r="W39" s="6"/>
    </row>
    <row r="40" spans="1:23" ht="14.4" x14ac:dyDescent="0.3">
      <c r="A40" s="45" t="s">
        <v>6</v>
      </c>
      <c r="B40" s="33">
        <v>79090</v>
      </c>
      <c r="C40" s="33">
        <v>65737</v>
      </c>
      <c r="D40" s="33">
        <f t="shared" si="5"/>
        <v>-13353</v>
      </c>
      <c r="E40" s="34">
        <f t="shared" si="6"/>
        <v>-0.16883297509166773</v>
      </c>
      <c r="F40" s="33">
        <v>33798</v>
      </c>
      <c r="G40" s="33">
        <v>32852</v>
      </c>
      <c r="H40" s="33">
        <f t="shared" si="7"/>
        <v>-946</v>
      </c>
      <c r="I40" s="34">
        <f t="shared" si="8"/>
        <v>-2.7989821882951627E-2</v>
      </c>
      <c r="J40" s="33">
        <v>2104</v>
      </c>
      <c r="K40" s="33">
        <v>2142</v>
      </c>
      <c r="L40" s="33">
        <f t="shared" si="9"/>
        <v>38</v>
      </c>
      <c r="M40" s="34">
        <f t="shared" si="10"/>
        <v>1.8060836501901045E-2</v>
      </c>
      <c r="N40" s="33">
        <v>42457</v>
      </c>
      <c r="O40" s="33">
        <v>47800</v>
      </c>
      <c r="P40" s="33">
        <f t="shared" si="11"/>
        <v>5343</v>
      </c>
      <c r="Q40" s="34">
        <f t="shared" si="12"/>
        <v>0.12584497256047289</v>
      </c>
      <c r="R40" s="34">
        <f t="shared" si="13"/>
        <v>0.49591454320641437</v>
      </c>
      <c r="S40" s="47">
        <f t="shared" si="14"/>
        <v>0.5528338593818023</v>
      </c>
      <c r="T40" s="4"/>
      <c r="U40" s="3"/>
      <c r="V40" s="3"/>
      <c r="W40" s="6"/>
    </row>
    <row r="41" spans="1:23" ht="14.4" x14ac:dyDescent="0.3">
      <c r="A41" s="45" t="s">
        <v>7</v>
      </c>
      <c r="B41" s="33">
        <v>265253</v>
      </c>
      <c r="C41" s="33">
        <v>239122</v>
      </c>
      <c r="D41" s="33">
        <f t="shared" si="5"/>
        <v>-26131</v>
      </c>
      <c r="E41" s="34">
        <f t="shared" si="6"/>
        <v>-9.8513494663585277E-2</v>
      </c>
      <c r="F41" s="33">
        <v>333844</v>
      </c>
      <c r="G41" s="33">
        <v>336158</v>
      </c>
      <c r="H41" s="33">
        <f t="shared" si="7"/>
        <v>2314</v>
      </c>
      <c r="I41" s="34">
        <f t="shared" si="8"/>
        <v>6.9313811241178414E-3</v>
      </c>
      <c r="J41" s="33">
        <v>37286</v>
      </c>
      <c r="K41" s="33">
        <v>48640</v>
      </c>
      <c r="L41" s="33">
        <f t="shared" si="9"/>
        <v>11354</v>
      </c>
      <c r="M41" s="34">
        <f t="shared" si="10"/>
        <v>0.30451107654347487</v>
      </c>
      <c r="N41" s="33">
        <v>159117</v>
      </c>
      <c r="O41" s="33">
        <v>191858</v>
      </c>
      <c r="P41" s="33">
        <f t="shared" si="11"/>
        <v>32741</v>
      </c>
      <c r="Q41" s="34">
        <f t="shared" si="12"/>
        <v>0.2057668256691616</v>
      </c>
      <c r="R41" s="34">
        <f t="shared" si="13"/>
        <v>0.66165371334835943</v>
      </c>
      <c r="S41" s="47">
        <f t="shared" si="14"/>
        <v>0.70128457053770077</v>
      </c>
      <c r="T41" s="4"/>
      <c r="U41" s="3"/>
      <c r="V41" s="3"/>
      <c r="W41" s="6"/>
    </row>
    <row r="42" spans="1:23" ht="14.4" x14ac:dyDescent="0.3">
      <c r="A42" s="45" t="s">
        <v>8</v>
      </c>
      <c r="B42" s="33">
        <v>233995</v>
      </c>
      <c r="C42" s="33">
        <v>226346</v>
      </c>
      <c r="D42" s="33">
        <f t="shared" si="5"/>
        <v>-7649</v>
      </c>
      <c r="E42" s="34">
        <f t="shared" si="6"/>
        <v>-3.2688732665227871E-2</v>
      </c>
      <c r="F42" s="33">
        <v>29775</v>
      </c>
      <c r="G42" s="33">
        <v>33684</v>
      </c>
      <c r="H42" s="33">
        <f t="shared" si="7"/>
        <v>3909</v>
      </c>
      <c r="I42" s="34">
        <f t="shared" si="8"/>
        <v>0.13128463476070529</v>
      </c>
      <c r="J42" s="33">
        <v>7766</v>
      </c>
      <c r="K42" s="33">
        <v>9312</v>
      </c>
      <c r="L42" s="33">
        <f t="shared" si="9"/>
        <v>1546</v>
      </c>
      <c r="M42" s="34">
        <f t="shared" si="10"/>
        <v>0.19907288179242855</v>
      </c>
      <c r="N42" s="33">
        <v>13712</v>
      </c>
      <c r="O42" s="33">
        <v>20552</v>
      </c>
      <c r="P42" s="33">
        <f t="shared" si="11"/>
        <v>6840</v>
      </c>
      <c r="Q42" s="34">
        <f t="shared" si="12"/>
        <v>0.49883313885647618</v>
      </c>
      <c r="R42" s="34">
        <f t="shared" si="13"/>
        <v>0.18832903207903207</v>
      </c>
      <c r="S42" s="47">
        <f t="shared" si="14"/>
        <v>0.22813347201145795</v>
      </c>
      <c r="T42" s="4"/>
      <c r="U42" s="3"/>
      <c r="V42" s="3"/>
      <c r="W42" s="6"/>
    </row>
    <row r="43" spans="1:23" ht="14.4" x14ac:dyDescent="0.3">
      <c r="A43" s="45" t="s">
        <v>9</v>
      </c>
      <c r="B43" s="33">
        <v>198363</v>
      </c>
      <c r="C43" s="33">
        <v>194358</v>
      </c>
      <c r="D43" s="33">
        <f t="shared" si="5"/>
        <v>-4005</v>
      </c>
      <c r="E43" s="34">
        <f t="shared" si="6"/>
        <v>-2.0190257255637389E-2</v>
      </c>
      <c r="F43" s="33">
        <v>95899</v>
      </c>
      <c r="G43" s="33">
        <v>100346</v>
      </c>
      <c r="H43" s="33">
        <f t="shared" si="7"/>
        <v>4447</v>
      </c>
      <c r="I43" s="34">
        <f t="shared" si="8"/>
        <v>4.6371703563123701E-2</v>
      </c>
      <c r="J43" s="33">
        <v>88763</v>
      </c>
      <c r="K43" s="33">
        <v>113475</v>
      </c>
      <c r="L43" s="33">
        <f t="shared" si="9"/>
        <v>24712</v>
      </c>
      <c r="M43" s="34">
        <f t="shared" si="10"/>
        <v>0.2784042900758199</v>
      </c>
      <c r="N43" s="33">
        <v>267853</v>
      </c>
      <c r="O43" s="33">
        <v>282915</v>
      </c>
      <c r="P43" s="33">
        <f t="shared" si="11"/>
        <v>15062</v>
      </c>
      <c r="Q43" s="34">
        <f t="shared" si="12"/>
        <v>5.6232336393469584E-2</v>
      </c>
      <c r="R43" s="34">
        <f t="shared" si="13"/>
        <v>0.68725582011332786</v>
      </c>
      <c r="S43" s="47">
        <f t="shared" si="14"/>
        <v>0.71063296340740778</v>
      </c>
      <c r="T43" s="4"/>
      <c r="U43" s="3"/>
      <c r="V43" s="3"/>
      <c r="W43" s="6"/>
    </row>
    <row r="44" spans="1:23" ht="14.4" x14ac:dyDescent="0.3">
      <c r="A44" s="45" t="s">
        <v>10</v>
      </c>
      <c r="B44" s="33">
        <v>112797</v>
      </c>
      <c r="C44" s="33">
        <v>104745</v>
      </c>
      <c r="D44" s="33">
        <f t="shared" si="5"/>
        <v>-8052</v>
      </c>
      <c r="E44" s="34">
        <f t="shared" si="6"/>
        <v>-7.1384877257373858E-2</v>
      </c>
      <c r="F44" s="33">
        <v>3638</v>
      </c>
      <c r="G44" s="33">
        <v>3838</v>
      </c>
      <c r="H44" s="33">
        <f t="shared" si="7"/>
        <v>200</v>
      </c>
      <c r="I44" s="34">
        <f t="shared" si="8"/>
        <v>5.4975261132490294E-2</v>
      </c>
      <c r="J44" s="33">
        <v>4267</v>
      </c>
      <c r="K44" s="33">
        <v>5707</v>
      </c>
      <c r="L44" s="33">
        <f t="shared" si="9"/>
        <v>1440</v>
      </c>
      <c r="M44" s="34">
        <f t="shared" si="10"/>
        <v>0.33747363487227555</v>
      </c>
      <c r="N44" s="33">
        <v>6722</v>
      </c>
      <c r="O44" s="33">
        <v>9191</v>
      </c>
      <c r="P44" s="33">
        <f t="shared" si="11"/>
        <v>2469</v>
      </c>
      <c r="Q44" s="34">
        <f t="shared" si="12"/>
        <v>0.36730139839333531</v>
      </c>
      <c r="R44" s="34">
        <f t="shared" si="13"/>
        <v>0.12116962344856597</v>
      </c>
      <c r="S44" s="47">
        <f t="shared" si="14"/>
        <v>0.16067693934950356</v>
      </c>
      <c r="T44" s="4"/>
      <c r="U44" s="3"/>
      <c r="V44" s="3"/>
      <c r="W44" s="6"/>
    </row>
    <row r="45" spans="1:23" ht="14.4" x14ac:dyDescent="0.3">
      <c r="A45" s="45" t="s">
        <v>11</v>
      </c>
      <c r="B45" s="33">
        <v>200410</v>
      </c>
      <c r="C45" s="33">
        <v>173598</v>
      </c>
      <c r="D45" s="33">
        <f t="shared" si="5"/>
        <v>-26812</v>
      </c>
      <c r="E45" s="34">
        <f t="shared" si="6"/>
        <v>-0.13378573923456916</v>
      </c>
      <c r="F45" s="33">
        <v>77111</v>
      </c>
      <c r="G45" s="33">
        <v>79728</v>
      </c>
      <c r="H45" s="33">
        <f t="shared" si="7"/>
        <v>2617</v>
      </c>
      <c r="I45" s="34">
        <f t="shared" si="8"/>
        <v>3.3938089247967262E-2</v>
      </c>
      <c r="J45" s="33">
        <v>33468</v>
      </c>
      <c r="K45" s="33">
        <v>45331</v>
      </c>
      <c r="L45" s="33">
        <f t="shared" si="9"/>
        <v>11863</v>
      </c>
      <c r="M45" s="34">
        <f t="shared" si="10"/>
        <v>0.35445798972152498</v>
      </c>
      <c r="N45" s="33">
        <v>55318</v>
      </c>
      <c r="O45" s="33">
        <v>69459</v>
      </c>
      <c r="P45" s="33">
        <f t="shared" si="11"/>
        <v>14141</v>
      </c>
      <c r="Q45" s="34">
        <f t="shared" si="12"/>
        <v>0.25563107849163025</v>
      </c>
      <c r="R45" s="34">
        <f t="shared" si="13"/>
        <v>0.45319811302736879</v>
      </c>
      <c r="S45" s="47">
        <f t="shared" si="14"/>
        <v>0.52728876834976679</v>
      </c>
      <c r="T45" s="4"/>
      <c r="U45" s="3"/>
      <c r="V45" s="3"/>
      <c r="W45" s="6"/>
    </row>
    <row r="46" spans="1:23" ht="14.4" x14ac:dyDescent="0.3">
      <c r="A46" s="45" t="s">
        <v>12</v>
      </c>
      <c r="B46" s="33">
        <v>400800</v>
      </c>
      <c r="C46" s="33">
        <v>335634</v>
      </c>
      <c r="D46" s="33">
        <f t="shared" si="5"/>
        <v>-65166</v>
      </c>
      <c r="E46" s="34">
        <f t="shared" si="6"/>
        <v>-0.16258982035928149</v>
      </c>
      <c r="F46" s="33">
        <v>85023</v>
      </c>
      <c r="G46" s="33">
        <v>100852</v>
      </c>
      <c r="H46" s="33">
        <f t="shared" si="7"/>
        <v>15829</v>
      </c>
      <c r="I46" s="34">
        <f t="shared" si="8"/>
        <v>0.18617315314679561</v>
      </c>
      <c r="J46" s="33">
        <v>177797</v>
      </c>
      <c r="K46" s="33">
        <v>209475</v>
      </c>
      <c r="L46" s="33">
        <f t="shared" si="9"/>
        <v>31678</v>
      </c>
      <c r="M46" s="34">
        <f t="shared" si="10"/>
        <v>0.17816948542438849</v>
      </c>
      <c r="N46" s="33">
        <v>148975</v>
      </c>
      <c r="O46" s="33">
        <v>182945</v>
      </c>
      <c r="P46" s="33">
        <f t="shared" si="11"/>
        <v>33970</v>
      </c>
      <c r="Q46" s="34">
        <f t="shared" si="12"/>
        <v>0.22802483638194326</v>
      </c>
      <c r="R46" s="34">
        <f t="shared" si="13"/>
        <v>0.50509842466210131</v>
      </c>
      <c r="S46" s="47">
        <f t="shared" si="14"/>
        <v>0.59205139923377614</v>
      </c>
      <c r="T46" s="4"/>
      <c r="U46" s="3"/>
      <c r="V46" s="3"/>
      <c r="W46" s="6"/>
    </row>
    <row r="47" spans="1:23" ht="14.4" x14ac:dyDescent="0.3">
      <c r="A47" s="45" t="s">
        <v>13</v>
      </c>
      <c r="B47" s="33">
        <v>485280</v>
      </c>
      <c r="C47" s="33">
        <v>463738</v>
      </c>
      <c r="D47" s="33">
        <f t="shared" si="5"/>
        <v>-21542</v>
      </c>
      <c r="E47" s="34">
        <f t="shared" si="6"/>
        <v>-4.4390867128255906E-2</v>
      </c>
      <c r="F47" s="33">
        <v>48311</v>
      </c>
      <c r="G47" s="33">
        <v>46048</v>
      </c>
      <c r="H47" s="33">
        <f t="shared" si="7"/>
        <v>-2263</v>
      </c>
      <c r="I47" s="34">
        <f t="shared" si="8"/>
        <v>-4.6842334044006506E-2</v>
      </c>
      <c r="J47" s="33">
        <v>31950</v>
      </c>
      <c r="K47" s="33">
        <v>34975</v>
      </c>
      <c r="L47" s="33">
        <f t="shared" si="9"/>
        <v>3025</v>
      </c>
      <c r="M47" s="34">
        <f t="shared" si="10"/>
        <v>9.4679186228481926E-2</v>
      </c>
      <c r="N47" s="33">
        <v>60939</v>
      </c>
      <c r="O47" s="33">
        <v>69126</v>
      </c>
      <c r="P47" s="33">
        <f t="shared" si="11"/>
        <v>8187</v>
      </c>
      <c r="Q47" s="34">
        <f t="shared" si="12"/>
        <v>0.13434746221631477</v>
      </c>
      <c r="R47" s="34">
        <f t="shared" si="13"/>
        <v>0.23017862241822395</v>
      </c>
      <c r="S47" s="47">
        <f t="shared" si="14"/>
        <v>0.25007721776704006</v>
      </c>
      <c r="T47" s="4"/>
      <c r="U47" s="3"/>
      <c r="V47" s="3"/>
      <c r="W47" s="6"/>
    </row>
    <row r="48" spans="1:23" ht="14.4" x14ac:dyDescent="0.3">
      <c r="A48" s="45" t="s">
        <v>14</v>
      </c>
      <c r="B48" s="33">
        <v>370397</v>
      </c>
      <c r="C48" s="33">
        <v>342866</v>
      </c>
      <c r="D48" s="33">
        <f t="shared" si="5"/>
        <v>-27531</v>
      </c>
      <c r="E48" s="34">
        <f t="shared" si="6"/>
        <v>-7.4328355791218659E-2</v>
      </c>
      <c r="F48" s="33">
        <v>16261</v>
      </c>
      <c r="G48" s="33">
        <v>19354</v>
      </c>
      <c r="H48" s="33">
        <f t="shared" si="7"/>
        <v>3093</v>
      </c>
      <c r="I48" s="34">
        <f t="shared" si="8"/>
        <v>0.19020970420023375</v>
      </c>
      <c r="J48" s="33">
        <v>44896</v>
      </c>
      <c r="K48" s="33">
        <v>55071</v>
      </c>
      <c r="L48" s="33">
        <f t="shared" si="9"/>
        <v>10175</v>
      </c>
      <c r="M48" s="34">
        <f t="shared" si="10"/>
        <v>0.22663488952245192</v>
      </c>
      <c r="N48" s="33">
        <v>56482</v>
      </c>
      <c r="O48" s="33">
        <v>68658</v>
      </c>
      <c r="P48" s="33">
        <f t="shared" si="11"/>
        <v>12176</v>
      </c>
      <c r="Q48" s="34">
        <f t="shared" si="12"/>
        <v>0.2155731029354484</v>
      </c>
      <c r="R48" s="34">
        <f t="shared" si="13"/>
        <v>0.24758265688353687</v>
      </c>
      <c r="S48" s="47">
        <f t="shared" si="14"/>
        <v>0.30182228403521172</v>
      </c>
      <c r="T48" s="4"/>
      <c r="U48" s="3"/>
      <c r="V48" s="3"/>
      <c r="W48" s="6"/>
    </row>
    <row r="49" spans="1:23" ht="14.4" x14ac:dyDescent="0.3">
      <c r="A49" s="45" t="s">
        <v>15</v>
      </c>
      <c r="B49" s="33">
        <v>496244</v>
      </c>
      <c r="C49" s="33">
        <v>516172</v>
      </c>
      <c r="D49" s="33">
        <f t="shared" si="5"/>
        <v>19928</v>
      </c>
      <c r="E49" s="34">
        <f t="shared" si="6"/>
        <v>4.0157664374783408E-2</v>
      </c>
      <c r="F49" s="33">
        <v>19201</v>
      </c>
      <c r="G49" s="33">
        <v>22865</v>
      </c>
      <c r="H49" s="33">
        <f t="shared" si="7"/>
        <v>3664</v>
      </c>
      <c r="I49" s="34">
        <f t="shared" si="8"/>
        <v>0.19082339461486386</v>
      </c>
      <c r="J49" s="33">
        <v>10363</v>
      </c>
      <c r="K49" s="33">
        <v>12378</v>
      </c>
      <c r="L49" s="33">
        <f t="shared" si="9"/>
        <v>2015</v>
      </c>
      <c r="M49" s="34">
        <f t="shared" si="10"/>
        <v>0.19444176396796298</v>
      </c>
      <c r="N49" s="33">
        <v>47783</v>
      </c>
      <c r="O49" s="33">
        <v>58934</v>
      </c>
      <c r="P49" s="33">
        <f t="shared" si="11"/>
        <v>11151</v>
      </c>
      <c r="Q49" s="34">
        <f t="shared" si="12"/>
        <v>0.233367515643639</v>
      </c>
      <c r="R49" s="34">
        <f t="shared" si="13"/>
        <v>0.1393125170188374</v>
      </c>
      <c r="S49" s="47">
        <f t="shared" si="14"/>
        <v>0.1596533585570391</v>
      </c>
      <c r="T49" s="4"/>
      <c r="U49" s="3"/>
      <c r="V49" s="3"/>
      <c r="W49" s="6"/>
    </row>
    <row r="50" spans="1:23" ht="14.4" x14ac:dyDescent="0.3">
      <c r="A50" s="45" t="s">
        <v>16</v>
      </c>
      <c r="B50" s="33">
        <v>228426</v>
      </c>
      <c r="C50" s="33">
        <v>199831</v>
      </c>
      <c r="D50" s="33">
        <f t="shared" si="5"/>
        <v>-28595</v>
      </c>
      <c r="E50" s="34">
        <f t="shared" si="6"/>
        <v>-0.12518277253902799</v>
      </c>
      <c r="F50" s="33">
        <v>73510</v>
      </c>
      <c r="G50" s="33">
        <v>75499</v>
      </c>
      <c r="H50" s="33">
        <f t="shared" si="7"/>
        <v>1989</v>
      </c>
      <c r="I50" s="34">
        <f t="shared" si="8"/>
        <v>2.7057543191402633E-2</v>
      </c>
      <c r="J50" s="33">
        <v>26581</v>
      </c>
      <c r="K50" s="33">
        <v>29310</v>
      </c>
      <c r="L50" s="33">
        <f t="shared" si="9"/>
        <v>2729</v>
      </c>
      <c r="M50" s="34">
        <f t="shared" si="10"/>
        <v>0.10266731876152146</v>
      </c>
      <c r="N50" s="33">
        <v>185677</v>
      </c>
      <c r="O50" s="33">
        <v>216136</v>
      </c>
      <c r="P50" s="33">
        <f t="shared" si="11"/>
        <v>30459</v>
      </c>
      <c r="Q50" s="34">
        <f t="shared" si="12"/>
        <v>0.1640429347738277</v>
      </c>
      <c r="R50" s="34">
        <f t="shared" si="13"/>
        <v>0.54426546108940876</v>
      </c>
      <c r="S50" s="47">
        <f t="shared" si="14"/>
        <v>0.60064310866497994</v>
      </c>
      <c r="T50" s="4"/>
      <c r="U50" s="3"/>
      <c r="V50" s="3"/>
      <c r="W50" s="6"/>
    </row>
    <row r="51" spans="1:23" ht="14.4" x14ac:dyDescent="0.3">
      <c r="A51" s="45" t="s">
        <v>17</v>
      </c>
      <c r="B51" s="33">
        <v>50781</v>
      </c>
      <c r="C51" s="33">
        <v>45426</v>
      </c>
      <c r="D51" s="33">
        <f t="shared" si="5"/>
        <v>-5355</v>
      </c>
      <c r="E51" s="34">
        <f t="shared" si="6"/>
        <v>-0.10545282684468604</v>
      </c>
      <c r="F51" s="33">
        <v>9587</v>
      </c>
      <c r="G51" s="33">
        <v>9407</v>
      </c>
      <c r="H51" s="33">
        <f t="shared" si="7"/>
        <v>-180</v>
      </c>
      <c r="I51" s="34">
        <f t="shared" si="8"/>
        <v>-1.8775425054761707E-2</v>
      </c>
      <c r="J51" s="33">
        <v>583</v>
      </c>
      <c r="K51" s="33">
        <v>697</v>
      </c>
      <c r="L51" s="33">
        <f t="shared" si="9"/>
        <v>114</v>
      </c>
      <c r="M51" s="34">
        <f t="shared" si="10"/>
        <v>0.195540308747856</v>
      </c>
      <c r="N51" s="33">
        <v>4507</v>
      </c>
      <c r="O51" s="33">
        <v>6357</v>
      </c>
      <c r="P51" s="33">
        <f t="shared" si="11"/>
        <v>1850</v>
      </c>
      <c r="Q51" s="34">
        <f t="shared" si="12"/>
        <v>0.41047259818060788</v>
      </c>
      <c r="R51" s="34">
        <f t="shared" si="13"/>
        <v>0.23155728402160913</v>
      </c>
      <c r="S51" s="47">
        <f t="shared" si="14"/>
        <v>0.27261372916366433</v>
      </c>
      <c r="T51" s="4"/>
      <c r="U51" s="3"/>
      <c r="V51" s="3"/>
      <c r="W51" s="6"/>
    </row>
    <row r="52" spans="1:23" ht="14.4" x14ac:dyDescent="0.3">
      <c r="A52" s="45" t="s">
        <v>18</v>
      </c>
      <c r="B52" s="33">
        <v>202529</v>
      </c>
      <c r="C52" s="33">
        <v>176962</v>
      </c>
      <c r="D52" s="33">
        <f t="shared" si="5"/>
        <v>-25567</v>
      </c>
      <c r="E52" s="34">
        <f t="shared" si="6"/>
        <v>-0.1262387114931689</v>
      </c>
      <c r="F52" s="33">
        <v>30206</v>
      </c>
      <c r="G52" s="33">
        <v>35368</v>
      </c>
      <c r="H52" s="33">
        <f t="shared" si="7"/>
        <v>5162</v>
      </c>
      <c r="I52" s="34">
        <f t="shared" si="8"/>
        <v>0.17089320002648489</v>
      </c>
      <c r="J52" s="33">
        <v>46529</v>
      </c>
      <c r="K52" s="33">
        <v>64456</v>
      </c>
      <c r="L52" s="33">
        <f t="shared" si="9"/>
        <v>17927</v>
      </c>
      <c r="M52" s="34">
        <f t="shared" si="10"/>
        <v>0.38528659545659694</v>
      </c>
      <c r="N52" s="33">
        <v>42091</v>
      </c>
      <c r="O52" s="33">
        <v>50574</v>
      </c>
      <c r="P52" s="33">
        <f t="shared" si="11"/>
        <v>8483</v>
      </c>
      <c r="Q52" s="34">
        <f t="shared" si="12"/>
        <v>0.20153952151291255</v>
      </c>
      <c r="R52" s="34">
        <f t="shared" si="13"/>
        <v>0.37383596542214415</v>
      </c>
      <c r="S52" s="47">
        <f t="shared" si="14"/>
        <v>0.46266218485353638</v>
      </c>
      <c r="T52" s="4"/>
      <c r="U52" s="3"/>
      <c r="V52" s="3"/>
      <c r="W52" s="6"/>
    </row>
    <row r="53" spans="1:23" ht="14.4" x14ac:dyDescent="0.3">
      <c r="A53" s="45" t="s">
        <v>19</v>
      </c>
      <c r="B53" s="33">
        <v>132671</v>
      </c>
      <c r="C53" s="33">
        <v>118320</v>
      </c>
      <c r="D53" s="33">
        <f t="shared" si="5"/>
        <v>-14351</v>
      </c>
      <c r="E53" s="34">
        <f t="shared" si="6"/>
        <v>-0.10816983364864963</v>
      </c>
      <c r="F53" s="33">
        <v>2808</v>
      </c>
      <c r="G53" s="33">
        <v>3876</v>
      </c>
      <c r="H53" s="33">
        <f t="shared" si="7"/>
        <v>1068</v>
      </c>
      <c r="I53" s="34">
        <f t="shared" si="8"/>
        <v>0.38034188034188032</v>
      </c>
      <c r="J53" s="33">
        <v>2700</v>
      </c>
      <c r="K53" s="33">
        <v>2989</v>
      </c>
      <c r="L53" s="33">
        <f t="shared" si="9"/>
        <v>289</v>
      </c>
      <c r="M53" s="34">
        <f t="shared" si="10"/>
        <v>0.10703703703703704</v>
      </c>
      <c r="N53" s="33">
        <v>9617</v>
      </c>
      <c r="O53" s="33">
        <v>13401</v>
      </c>
      <c r="P53" s="33">
        <f t="shared" si="11"/>
        <v>3784</v>
      </c>
      <c r="Q53" s="34">
        <f t="shared" si="12"/>
        <v>0.39346989705729429</v>
      </c>
      <c r="R53" s="34">
        <f t="shared" si="13"/>
        <v>0.11117140655880486</v>
      </c>
      <c r="S53" s="47">
        <f t="shared" si="14"/>
        <v>0.15486921615405491</v>
      </c>
      <c r="T53" s="4"/>
      <c r="U53" s="3"/>
      <c r="V53" s="3"/>
      <c r="W53" s="6"/>
    </row>
    <row r="54" spans="1:23" ht="14.4" x14ac:dyDescent="0.3">
      <c r="A54" s="45" t="s">
        <v>20</v>
      </c>
      <c r="B54" s="33">
        <v>245189</v>
      </c>
      <c r="C54" s="33">
        <v>214564</v>
      </c>
      <c r="D54" s="33">
        <f t="shared" si="5"/>
        <v>-30625</v>
      </c>
      <c r="E54" s="34">
        <f t="shared" si="6"/>
        <v>-0.12490364575898594</v>
      </c>
      <c r="F54" s="33">
        <v>123961</v>
      </c>
      <c r="G54" s="33">
        <v>132917</v>
      </c>
      <c r="H54" s="33">
        <f t="shared" si="7"/>
        <v>8956</v>
      </c>
      <c r="I54" s="34">
        <f t="shared" si="8"/>
        <v>7.2248529779527448E-2</v>
      </c>
      <c r="J54" s="33">
        <v>25846</v>
      </c>
      <c r="K54" s="33">
        <v>32798</v>
      </c>
      <c r="L54" s="33">
        <f t="shared" si="9"/>
        <v>6952</v>
      </c>
      <c r="M54" s="34">
        <f t="shared" si="10"/>
        <v>0.26897779153447332</v>
      </c>
      <c r="N54" s="33">
        <v>146704</v>
      </c>
      <c r="O54" s="33">
        <v>184281</v>
      </c>
      <c r="P54" s="33">
        <f t="shared" si="11"/>
        <v>37577</v>
      </c>
      <c r="Q54" s="34">
        <f t="shared" si="12"/>
        <v>0.25614161849710992</v>
      </c>
      <c r="R54" s="34">
        <f t="shared" si="13"/>
        <v>0.54298330472191003</v>
      </c>
      <c r="S54" s="47">
        <f t="shared" si="14"/>
        <v>0.61367245595019027</v>
      </c>
      <c r="T54" s="4"/>
      <c r="U54" s="3"/>
      <c r="V54" s="3"/>
      <c r="W54" s="6"/>
    </row>
    <row r="55" spans="1:23" ht="14.4" x14ac:dyDescent="0.3">
      <c r="A55" s="22" t="s">
        <v>21</v>
      </c>
      <c r="B55" s="39">
        <v>93338</v>
      </c>
      <c r="C55" s="39">
        <v>83804</v>
      </c>
      <c r="D55" s="39">
        <f t="shared" si="5"/>
        <v>-9534</v>
      </c>
      <c r="E55" s="41">
        <f t="shared" si="6"/>
        <v>-0.1021448927553622</v>
      </c>
      <c r="F55" s="39">
        <v>3961</v>
      </c>
      <c r="G55" s="39">
        <v>6522</v>
      </c>
      <c r="H55" s="39">
        <f t="shared" si="7"/>
        <v>2561</v>
      </c>
      <c r="I55" s="41">
        <f t="shared" si="8"/>
        <v>0.64655390053016926</v>
      </c>
      <c r="J55" s="39">
        <v>2767</v>
      </c>
      <c r="K55" s="39">
        <v>3122</v>
      </c>
      <c r="L55" s="39">
        <f t="shared" si="9"/>
        <v>355</v>
      </c>
      <c r="M55" s="41">
        <f t="shared" si="10"/>
        <v>0.1282977954463318</v>
      </c>
      <c r="N55" s="39">
        <v>7659</v>
      </c>
      <c r="O55" s="39">
        <v>11395</v>
      </c>
      <c r="P55" s="39">
        <f t="shared" si="11"/>
        <v>3736</v>
      </c>
      <c r="Q55" s="41">
        <f t="shared" si="12"/>
        <v>0.48779213996605297</v>
      </c>
      <c r="R55" s="41">
        <f t="shared" si="13"/>
        <v>0.14126154638795863</v>
      </c>
      <c r="S55" s="48">
        <f t="shared" si="14"/>
        <v>0.20658183746118308</v>
      </c>
      <c r="T55" s="4"/>
      <c r="U55" s="3"/>
      <c r="V55" s="3"/>
      <c r="W55" s="6"/>
    </row>
    <row r="56" spans="1:23" x14ac:dyDescent="0.25">
      <c r="B56" s="5"/>
      <c r="C56" s="5"/>
      <c r="D56" s="5"/>
      <c r="E56" s="3"/>
      <c r="F56" s="5"/>
      <c r="G56" s="5"/>
      <c r="H56" s="5"/>
      <c r="I56" s="3"/>
      <c r="J56" s="4"/>
      <c r="K56" s="4"/>
      <c r="L56" s="4"/>
      <c r="M56" s="3"/>
      <c r="N56" s="4"/>
      <c r="O56" s="4"/>
      <c r="P56" s="4"/>
      <c r="Q56" s="3"/>
      <c r="R56" s="4"/>
      <c r="S56" s="4"/>
      <c r="T56" s="4"/>
      <c r="U56" s="3"/>
      <c r="V56" s="3"/>
      <c r="W56" s="6"/>
    </row>
    <row r="58" spans="1:23" x14ac:dyDescent="0.25">
      <c r="A58" s="8" t="s">
        <v>49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23" x14ac:dyDescent="0.25">
      <c r="A59" s="29" t="s">
        <v>50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23" x14ac:dyDescent="0.25">
      <c r="A60" s="23"/>
      <c r="B60" s="58" t="s">
        <v>33</v>
      </c>
      <c r="C60" s="56"/>
      <c r="D60" s="56"/>
      <c r="E60" s="57"/>
      <c r="F60" s="58" t="s">
        <v>34</v>
      </c>
      <c r="G60" s="56"/>
      <c r="H60" s="56"/>
      <c r="I60" s="57"/>
      <c r="J60" s="58" t="s">
        <v>35</v>
      </c>
      <c r="K60" s="56"/>
      <c r="L60" s="57"/>
      <c r="M60" s="58" t="s">
        <v>37</v>
      </c>
      <c r="N60" s="57"/>
    </row>
    <row r="61" spans="1:23" x14ac:dyDescent="0.25">
      <c r="A61" s="9"/>
      <c r="B61" s="14" t="s">
        <v>26</v>
      </c>
      <c r="C61" s="15" t="s">
        <v>28</v>
      </c>
      <c r="D61" s="56" t="s">
        <v>45</v>
      </c>
      <c r="E61" s="57"/>
      <c r="F61" s="14" t="s">
        <v>26</v>
      </c>
      <c r="G61" s="15" t="s">
        <v>28</v>
      </c>
      <c r="H61" s="56" t="s">
        <v>45</v>
      </c>
      <c r="I61" s="57"/>
      <c r="J61" s="14" t="s">
        <v>26</v>
      </c>
      <c r="K61" s="15" t="s">
        <v>28</v>
      </c>
      <c r="L61" s="26" t="s">
        <v>22</v>
      </c>
      <c r="M61" s="14" t="s">
        <v>26</v>
      </c>
      <c r="N61" s="16" t="s">
        <v>28</v>
      </c>
    </row>
    <row r="62" spans="1:23" x14ac:dyDescent="0.25">
      <c r="A62" s="10" t="s">
        <v>24</v>
      </c>
      <c r="B62" s="17" t="s">
        <v>27</v>
      </c>
      <c r="C62" s="18" t="s">
        <v>46</v>
      </c>
      <c r="D62" s="24" t="s">
        <v>29</v>
      </c>
      <c r="E62" s="20" t="s">
        <v>30</v>
      </c>
      <c r="F62" s="17" t="s">
        <v>27</v>
      </c>
      <c r="G62" s="18" t="s">
        <v>46</v>
      </c>
      <c r="H62" s="24" t="s">
        <v>29</v>
      </c>
      <c r="I62" s="20" t="s">
        <v>30</v>
      </c>
      <c r="J62" s="17" t="s">
        <v>27</v>
      </c>
      <c r="K62" s="18" t="s">
        <v>46</v>
      </c>
      <c r="L62" s="20" t="s">
        <v>47</v>
      </c>
      <c r="M62" s="17" t="s">
        <v>27</v>
      </c>
      <c r="N62" s="46" t="s">
        <v>46</v>
      </c>
    </row>
    <row r="63" spans="1:23" ht="14.4" x14ac:dyDescent="0.3">
      <c r="A63" s="21" t="s">
        <v>0</v>
      </c>
      <c r="B63" s="49">
        <v>2065214</v>
      </c>
      <c r="C63" s="49">
        <v>1934535</v>
      </c>
      <c r="D63" s="49">
        <f t="shared" ref="D63" si="15">C63-B63</f>
        <v>-130679</v>
      </c>
      <c r="E63" s="50">
        <f t="shared" ref="E63" si="16">C63/B63-1</f>
        <v>-6.3276251274686279E-2</v>
      </c>
      <c r="F63" s="49">
        <v>1185993</v>
      </c>
      <c r="G63" s="49">
        <v>1510028</v>
      </c>
      <c r="H63" s="49">
        <f t="shared" ref="H63" si="17">G63-F63</f>
        <v>324035</v>
      </c>
      <c r="I63" s="50">
        <f t="shared" ref="I63" si="18">G63/F63-1</f>
        <v>0.2732183073593184</v>
      </c>
      <c r="J63" s="51">
        <v>39</v>
      </c>
      <c r="K63" s="52">
        <v>40.200000000000003</v>
      </c>
      <c r="L63" s="52">
        <f>K63-J63</f>
        <v>1.2000000000000028</v>
      </c>
      <c r="M63" s="50">
        <f t="shared" ref="M63:M84" si="19">F63/B5</f>
        <v>0.13489618960374181</v>
      </c>
      <c r="N63" s="53">
        <f t="shared" ref="N63:N84" si="20">G63/E5</f>
        <v>0.17000280668303541</v>
      </c>
    </row>
    <row r="64" spans="1:23" ht="14.4" x14ac:dyDescent="0.3">
      <c r="A64" s="45" t="s">
        <v>1</v>
      </c>
      <c r="B64" s="33">
        <v>63888</v>
      </c>
      <c r="C64" s="33">
        <v>55021</v>
      </c>
      <c r="D64" s="33">
        <f t="shared" ref="D64:D84" si="21">C64-B64</f>
        <v>-8867</v>
      </c>
      <c r="E64" s="34">
        <f t="shared" ref="E64:E84" si="22">C64/B64-1</f>
        <v>-0.13878975707488106</v>
      </c>
      <c r="F64" s="33">
        <v>38902</v>
      </c>
      <c r="G64" s="33">
        <v>50404</v>
      </c>
      <c r="H64" s="33">
        <f t="shared" ref="H64:H84" si="23">G64-F64</f>
        <v>11502</v>
      </c>
      <c r="I64" s="34">
        <f t="shared" ref="I64:I84" si="24">G64/F64-1</f>
        <v>0.29566603259472513</v>
      </c>
      <c r="J64" s="54">
        <v>39.9</v>
      </c>
      <c r="K64" s="54">
        <v>42.3</v>
      </c>
      <c r="L64" s="54">
        <f t="shared" ref="L64:L84" si="25">K64-J64</f>
        <v>2.3999999999999986</v>
      </c>
      <c r="M64" s="34">
        <f t="shared" si="19"/>
        <v>0.14169419666434771</v>
      </c>
      <c r="N64" s="47">
        <f t="shared" si="20"/>
        <v>0.19169027743444447</v>
      </c>
    </row>
    <row r="65" spans="1:14" ht="14.4" x14ac:dyDescent="0.3">
      <c r="A65" s="45" t="s">
        <v>2</v>
      </c>
      <c r="B65" s="33">
        <v>204405</v>
      </c>
      <c r="C65" s="33">
        <v>195299</v>
      </c>
      <c r="D65" s="33">
        <f t="shared" si="21"/>
        <v>-9106</v>
      </c>
      <c r="E65" s="34">
        <f t="shared" si="22"/>
        <v>-4.4548812406741467E-2</v>
      </c>
      <c r="F65" s="33">
        <v>137103</v>
      </c>
      <c r="G65" s="33">
        <v>167551</v>
      </c>
      <c r="H65" s="33">
        <f t="shared" si="23"/>
        <v>30448</v>
      </c>
      <c r="I65" s="34">
        <f t="shared" si="24"/>
        <v>0.22208120901803752</v>
      </c>
      <c r="J65" s="54">
        <v>41.1</v>
      </c>
      <c r="K65" s="54">
        <v>42.2</v>
      </c>
      <c r="L65" s="54">
        <f t="shared" si="25"/>
        <v>1.1000000000000014</v>
      </c>
      <c r="M65" s="34">
        <f t="shared" si="19"/>
        <v>0.15147561196575909</v>
      </c>
      <c r="N65" s="47">
        <f t="shared" si="20"/>
        <v>0.18008607106236713</v>
      </c>
    </row>
    <row r="66" spans="1:14" ht="14.4" x14ac:dyDescent="0.3">
      <c r="A66" s="45" t="s">
        <v>3</v>
      </c>
      <c r="B66" s="33">
        <v>104243</v>
      </c>
      <c r="C66" s="33">
        <v>91808</v>
      </c>
      <c r="D66" s="33">
        <f t="shared" si="21"/>
        <v>-12435</v>
      </c>
      <c r="E66" s="34">
        <f t="shared" si="22"/>
        <v>-0.11928858532467412</v>
      </c>
      <c r="F66" s="33">
        <v>62190</v>
      </c>
      <c r="G66" s="33">
        <v>79530</v>
      </c>
      <c r="H66" s="33">
        <f t="shared" si="23"/>
        <v>17340</v>
      </c>
      <c r="I66" s="34">
        <f t="shared" si="24"/>
        <v>0.27882296189097922</v>
      </c>
      <c r="J66" s="54">
        <v>40.4</v>
      </c>
      <c r="K66" s="54">
        <v>41.8</v>
      </c>
      <c r="L66" s="54">
        <f t="shared" si="25"/>
        <v>1.3999999999999986</v>
      </c>
      <c r="M66" s="34">
        <f t="shared" si="19"/>
        <v>0.13858989958416346</v>
      </c>
      <c r="N66" s="47">
        <f t="shared" si="20"/>
        <v>0.17808041272201275</v>
      </c>
    </row>
    <row r="67" spans="1:14" ht="14.4" x14ac:dyDescent="0.3">
      <c r="A67" s="45" t="s">
        <v>4</v>
      </c>
      <c r="B67" s="33">
        <v>125117</v>
      </c>
      <c r="C67" s="33">
        <v>114399</v>
      </c>
      <c r="D67" s="33">
        <f t="shared" si="21"/>
        <v>-10718</v>
      </c>
      <c r="E67" s="34">
        <f t="shared" si="22"/>
        <v>-8.5663818665728919E-2</v>
      </c>
      <c r="F67" s="33">
        <v>65725</v>
      </c>
      <c r="G67" s="33">
        <v>82806</v>
      </c>
      <c r="H67" s="33">
        <f t="shared" si="23"/>
        <v>17081</v>
      </c>
      <c r="I67" s="34">
        <f t="shared" si="24"/>
        <v>0.25988588817040692</v>
      </c>
      <c r="J67" s="54">
        <v>37.9</v>
      </c>
      <c r="K67" s="54">
        <v>39</v>
      </c>
      <c r="L67" s="54">
        <f t="shared" si="25"/>
        <v>1.1000000000000014</v>
      </c>
      <c r="M67" s="34">
        <f t="shared" si="19"/>
        <v>0.12795503614279569</v>
      </c>
      <c r="N67" s="47">
        <f t="shared" si="20"/>
        <v>0.16338699588997038</v>
      </c>
    </row>
    <row r="68" spans="1:14" ht="14.4" x14ac:dyDescent="0.3">
      <c r="A68" s="45" t="s">
        <v>5</v>
      </c>
      <c r="B68" s="33">
        <v>18349</v>
      </c>
      <c r="C68" s="33">
        <v>15908</v>
      </c>
      <c r="D68" s="33">
        <f t="shared" si="21"/>
        <v>-2441</v>
      </c>
      <c r="E68" s="34">
        <f t="shared" si="22"/>
        <v>-0.13303177284865664</v>
      </c>
      <c r="F68" s="33">
        <v>20977</v>
      </c>
      <c r="G68" s="33">
        <v>25831</v>
      </c>
      <c r="H68" s="33">
        <f t="shared" si="23"/>
        <v>4854</v>
      </c>
      <c r="I68" s="34">
        <f t="shared" si="24"/>
        <v>0.23139629117604987</v>
      </c>
      <c r="J68" s="54">
        <v>47.1</v>
      </c>
      <c r="K68" s="54">
        <v>50.8</v>
      </c>
      <c r="L68" s="54">
        <f t="shared" si="25"/>
        <v>3.6999999999999957</v>
      </c>
      <c r="M68" s="34">
        <f t="shared" si="19"/>
        <v>0.21566853441628542</v>
      </c>
      <c r="N68" s="47">
        <f t="shared" si="20"/>
        <v>0.28216415790968474</v>
      </c>
    </row>
    <row r="69" spans="1:14" ht="14.4" x14ac:dyDescent="0.3">
      <c r="A69" s="45" t="s">
        <v>6</v>
      </c>
      <c r="B69" s="33">
        <v>37705</v>
      </c>
      <c r="C69" s="33">
        <v>35582</v>
      </c>
      <c r="D69" s="33">
        <f t="shared" si="21"/>
        <v>-2123</v>
      </c>
      <c r="E69" s="34">
        <f t="shared" si="22"/>
        <v>-5.6305529770587448E-2</v>
      </c>
      <c r="F69" s="33">
        <v>19795</v>
      </c>
      <c r="G69" s="33">
        <v>23419</v>
      </c>
      <c r="H69" s="33">
        <f t="shared" si="23"/>
        <v>3624</v>
      </c>
      <c r="I69" s="34">
        <f t="shared" si="24"/>
        <v>0.18307653447840355</v>
      </c>
      <c r="J69" s="54">
        <v>36.5</v>
      </c>
      <c r="K69" s="54">
        <v>37.9</v>
      </c>
      <c r="L69" s="54">
        <f t="shared" si="25"/>
        <v>1.3999999999999986</v>
      </c>
      <c r="M69" s="34">
        <f t="shared" si="19"/>
        <v>0.12616476946806204</v>
      </c>
      <c r="N69" s="47">
        <f t="shared" si="20"/>
        <v>0.15930425555071834</v>
      </c>
    </row>
    <row r="70" spans="1:14" ht="14.4" x14ac:dyDescent="0.3">
      <c r="A70" s="45" t="s">
        <v>7</v>
      </c>
      <c r="B70" s="33">
        <v>194918</v>
      </c>
      <c r="C70" s="33">
        <v>189657</v>
      </c>
      <c r="D70" s="33">
        <f t="shared" si="21"/>
        <v>-5261</v>
      </c>
      <c r="E70" s="34">
        <f t="shared" si="22"/>
        <v>-2.6990837172554571E-2</v>
      </c>
      <c r="F70" s="33">
        <v>90287</v>
      </c>
      <c r="G70" s="33">
        <v>114057</v>
      </c>
      <c r="H70" s="33">
        <f t="shared" si="23"/>
        <v>23770</v>
      </c>
      <c r="I70" s="34">
        <f t="shared" si="24"/>
        <v>0.26327156733527524</v>
      </c>
      <c r="J70" s="54">
        <v>36.4</v>
      </c>
      <c r="K70" s="54">
        <v>37.9</v>
      </c>
      <c r="L70" s="54">
        <f t="shared" si="25"/>
        <v>1.5</v>
      </c>
      <c r="M70" s="34">
        <f t="shared" si="19"/>
        <v>0.11516654357506483</v>
      </c>
      <c r="N70" s="47">
        <f t="shared" si="20"/>
        <v>0.1424820206345776</v>
      </c>
    </row>
    <row r="71" spans="1:14" ht="14.4" x14ac:dyDescent="0.3">
      <c r="A71" s="45" t="s">
        <v>8</v>
      </c>
      <c r="B71" s="33">
        <v>70261</v>
      </c>
      <c r="C71" s="33">
        <v>62834</v>
      </c>
      <c r="D71" s="33">
        <f t="shared" si="21"/>
        <v>-7427</v>
      </c>
      <c r="E71" s="34">
        <f t="shared" si="22"/>
        <v>-0.10570586812029437</v>
      </c>
      <c r="F71" s="33">
        <v>35699</v>
      </c>
      <c r="G71" s="33">
        <v>49177</v>
      </c>
      <c r="H71" s="33">
        <f t="shared" si="23"/>
        <v>13478</v>
      </c>
      <c r="I71" s="34">
        <f t="shared" si="24"/>
        <v>0.37754558951231121</v>
      </c>
      <c r="J71" s="54">
        <v>38.700000000000003</v>
      </c>
      <c r="K71" s="54">
        <v>40.799999999999997</v>
      </c>
      <c r="L71" s="54">
        <f t="shared" si="25"/>
        <v>2.0999999999999943</v>
      </c>
      <c r="M71" s="34">
        <f t="shared" si="19"/>
        <v>0.12383103008103008</v>
      </c>
      <c r="N71" s="47">
        <f t="shared" si="20"/>
        <v>0.16769936401302665</v>
      </c>
    </row>
    <row r="72" spans="1:14" ht="14.4" x14ac:dyDescent="0.3">
      <c r="A72" s="45" t="s">
        <v>9</v>
      </c>
      <c r="B72" s="33">
        <v>131162</v>
      </c>
      <c r="C72" s="33">
        <v>136182</v>
      </c>
      <c r="D72" s="33">
        <f t="shared" si="21"/>
        <v>5020</v>
      </c>
      <c r="E72" s="34">
        <f t="shared" si="22"/>
        <v>3.8273280370839213E-2</v>
      </c>
      <c r="F72" s="33">
        <v>66066</v>
      </c>
      <c r="G72" s="33">
        <v>83755</v>
      </c>
      <c r="H72" s="33">
        <f t="shared" si="23"/>
        <v>17689</v>
      </c>
      <c r="I72" s="34">
        <f t="shared" si="24"/>
        <v>0.26774740411104037</v>
      </c>
      <c r="J72" s="54">
        <v>34.200000000000003</v>
      </c>
      <c r="K72" s="54">
        <v>35.5</v>
      </c>
      <c r="L72" s="54">
        <f t="shared" si="25"/>
        <v>1.2999999999999972</v>
      </c>
      <c r="M72" s="34">
        <f t="shared" si="19"/>
        <v>0.10416134555533482</v>
      </c>
      <c r="N72" s="47">
        <f t="shared" si="20"/>
        <v>0.12469739424058982</v>
      </c>
    </row>
    <row r="73" spans="1:14" ht="14.4" x14ac:dyDescent="0.3">
      <c r="A73" s="45" t="s">
        <v>10</v>
      </c>
      <c r="B73" s="33">
        <v>30217</v>
      </c>
      <c r="C73" s="33">
        <v>23467</v>
      </c>
      <c r="D73" s="33">
        <f t="shared" si="21"/>
        <v>-6750</v>
      </c>
      <c r="E73" s="34">
        <f t="shared" si="22"/>
        <v>-0.22338418770890556</v>
      </c>
      <c r="F73" s="33">
        <v>16344</v>
      </c>
      <c r="G73" s="33">
        <v>25099</v>
      </c>
      <c r="H73" s="33">
        <f t="shared" si="23"/>
        <v>8755</v>
      </c>
      <c r="I73" s="34">
        <f t="shared" si="24"/>
        <v>0.53567058247674981</v>
      </c>
      <c r="J73" s="54">
        <v>43.5</v>
      </c>
      <c r="K73" s="54">
        <v>47</v>
      </c>
      <c r="L73" s="54">
        <f>K73-J73</f>
        <v>3.5</v>
      </c>
      <c r="M73" s="34">
        <f t="shared" si="19"/>
        <v>0.12734029871678004</v>
      </c>
      <c r="N73" s="47">
        <f t="shared" si="20"/>
        <v>0.20111861663341266</v>
      </c>
    </row>
    <row r="74" spans="1:14" ht="14.4" x14ac:dyDescent="0.3">
      <c r="A74" s="45" t="s">
        <v>11</v>
      </c>
      <c r="B74" s="33">
        <v>82982</v>
      </c>
      <c r="C74" s="33">
        <v>77966</v>
      </c>
      <c r="D74" s="33">
        <f t="shared" si="21"/>
        <v>-5016</v>
      </c>
      <c r="E74" s="34">
        <f t="shared" si="22"/>
        <v>-6.0446843893856461E-2</v>
      </c>
      <c r="F74" s="33">
        <v>46347</v>
      </c>
      <c r="G74" s="33">
        <v>58961</v>
      </c>
      <c r="H74" s="33">
        <f t="shared" si="23"/>
        <v>12614</v>
      </c>
      <c r="I74" s="34">
        <f t="shared" si="24"/>
        <v>0.27216432563056947</v>
      </c>
      <c r="J74" s="54">
        <v>37.799999999999997</v>
      </c>
      <c r="K74" s="54">
        <v>39.200000000000003</v>
      </c>
      <c r="L74" s="54">
        <f t="shared" si="25"/>
        <v>1.4000000000000057</v>
      </c>
      <c r="M74" s="34">
        <f t="shared" si="19"/>
        <v>0.12645390477281843</v>
      </c>
      <c r="N74" s="47">
        <f t="shared" si="20"/>
        <v>0.16055212000904043</v>
      </c>
    </row>
    <row r="75" spans="1:14" ht="14.4" x14ac:dyDescent="0.3">
      <c r="A75" s="45" t="s">
        <v>12</v>
      </c>
      <c r="B75" s="33">
        <v>185457</v>
      </c>
      <c r="C75" s="33">
        <v>177643</v>
      </c>
      <c r="D75" s="33">
        <f t="shared" si="21"/>
        <v>-7814</v>
      </c>
      <c r="E75" s="34">
        <f t="shared" si="22"/>
        <v>-4.2133756072836315E-2</v>
      </c>
      <c r="F75" s="33">
        <v>99462</v>
      </c>
      <c r="G75" s="33">
        <v>130598</v>
      </c>
      <c r="H75" s="33">
        <f t="shared" si="23"/>
        <v>31136</v>
      </c>
      <c r="I75" s="34">
        <f t="shared" si="24"/>
        <v>0.31304417767589632</v>
      </c>
      <c r="J75" s="54">
        <v>37.200000000000003</v>
      </c>
      <c r="K75" s="54">
        <v>39.4</v>
      </c>
      <c r="L75" s="54">
        <f t="shared" si="25"/>
        <v>2.1999999999999957</v>
      </c>
      <c r="M75" s="34">
        <f t="shared" si="19"/>
        <v>0.1228141229697058</v>
      </c>
      <c r="N75" s="47">
        <f t="shared" si="20"/>
        <v>0.15873621672079499</v>
      </c>
    </row>
    <row r="76" spans="1:14" ht="14.4" x14ac:dyDescent="0.3">
      <c r="A76" s="45" t="s">
        <v>13</v>
      </c>
      <c r="B76" s="33">
        <v>150299</v>
      </c>
      <c r="C76" s="33">
        <v>128608</v>
      </c>
      <c r="D76" s="33">
        <f t="shared" si="21"/>
        <v>-21691</v>
      </c>
      <c r="E76" s="34">
        <f t="shared" si="22"/>
        <v>-0.14431899081164878</v>
      </c>
      <c r="F76" s="33">
        <v>86691</v>
      </c>
      <c r="G76" s="33">
        <v>116045</v>
      </c>
      <c r="H76" s="33">
        <f t="shared" si="23"/>
        <v>29354</v>
      </c>
      <c r="I76" s="34">
        <f t="shared" si="24"/>
        <v>0.33860493015422599</v>
      </c>
      <c r="J76" s="54">
        <v>41.3</v>
      </c>
      <c r="K76" s="54">
        <v>43.8</v>
      </c>
      <c r="L76" s="54">
        <f t="shared" si="25"/>
        <v>2.5</v>
      </c>
      <c r="M76" s="34">
        <f t="shared" si="19"/>
        <v>0.13752181224023605</v>
      </c>
      <c r="N76" s="47">
        <f t="shared" si="20"/>
        <v>0.18765938798248977</v>
      </c>
    </row>
    <row r="77" spans="1:14" ht="14.4" x14ac:dyDescent="0.3">
      <c r="A77" s="45" t="s">
        <v>14</v>
      </c>
      <c r="B77" s="33">
        <v>117695</v>
      </c>
      <c r="C77" s="33">
        <v>101111</v>
      </c>
      <c r="D77" s="33">
        <f t="shared" si="21"/>
        <v>-16584</v>
      </c>
      <c r="E77" s="34">
        <f t="shared" si="22"/>
        <v>-0.14090658056841832</v>
      </c>
      <c r="F77" s="33">
        <v>68155</v>
      </c>
      <c r="G77" s="33">
        <v>88146</v>
      </c>
      <c r="H77" s="33">
        <f t="shared" si="23"/>
        <v>19991</v>
      </c>
      <c r="I77" s="34">
        <f t="shared" si="24"/>
        <v>0.29331670457046433</v>
      </c>
      <c r="J77" s="54">
        <v>41.3</v>
      </c>
      <c r="K77" s="54">
        <v>42.8</v>
      </c>
      <c r="L77" s="54">
        <f t="shared" si="25"/>
        <v>1.5</v>
      </c>
      <c r="M77" s="34">
        <f t="shared" si="19"/>
        <v>0.13844875638869253</v>
      </c>
      <c r="N77" s="47">
        <f t="shared" si="20"/>
        <v>0.17949161757488999</v>
      </c>
    </row>
    <row r="78" spans="1:14" ht="14.4" x14ac:dyDescent="0.3">
      <c r="A78" s="45" t="s">
        <v>15</v>
      </c>
      <c r="B78" s="33">
        <v>134919</v>
      </c>
      <c r="C78" s="33">
        <v>149924</v>
      </c>
      <c r="D78" s="33">
        <f t="shared" si="21"/>
        <v>15005</v>
      </c>
      <c r="E78" s="34">
        <f t="shared" si="22"/>
        <v>0.11121487707439282</v>
      </c>
      <c r="F78" s="33">
        <v>121104</v>
      </c>
      <c r="G78" s="33">
        <v>140718</v>
      </c>
      <c r="H78" s="33">
        <f t="shared" si="23"/>
        <v>19614</v>
      </c>
      <c r="I78" s="34">
        <f t="shared" si="24"/>
        <v>0.16195996829171611</v>
      </c>
      <c r="J78" s="54">
        <v>42.6</v>
      </c>
      <c r="K78" s="54">
        <v>42.1</v>
      </c>
      <c r="L78" s="54">
        <f t="shared" si="25"/>
        <v>-0.5</v>
      </c>
      <c r="M78" s="34">
        <f t="shared" si="19"/>
        <v>0.21004323868691757</v>
      </c>
      <c r="N78" s="47">
        <f t="shared" si="20"/>
        <v>0.22909398163900904</v>
      </c>
    </row>
    <row r="79" spans="1:14" ht="14.4" x14ac:dyDescent="0.3">
      <c r="A79" s="45" t="s">
        <v>16</v>
      </c>
      <c r="B79" s="33">
        <v>124613</v>
      </c>
      <c r="C79" s="33">
        <v>118440</v>
      </c>
      <c r="D79" s="33">
        <f t="shared" si="21"/>
        <v>-6173</v>
      </c>
      <c r="E79" s="34">
        <f t="shared" si="22"/>
        <v>-4.9537367690369427E-2</v>
      </c>
      <c r="F79" s="33">
        <v>60324</v>
      </c>
      <c r="G79" s="33">
        <v>76786</v>
      </c>
      <c r="H79" s="33">
        <f t="shared" si="23"/>
        <v>16462</v>
      </c>
      <c r="I79" s="34">
        <f t="shared" si="24"/>
        <v>0.27289304422783633</v>
      </c>
      <c r="J79" s="54">
        <v>36.1</v>
      </c>
      <c r="K79" s="54">
        <v>37.6</v>
      </c>
      <c r="L79" s="54">
        <f t="shared" si="25"/>
        <v>1.5</v>
      </c>
      <c r="M79" s="34">
        <f t="shared" si="19"/>
        <v>0.12035289470219022</v>
      </c>
      <c r="N79" s="47">
        <f t="shared" si="20"/>
        <v>0.15345476056292992</v>
      </c>
    </row>
    <row r="80" spans="1:14" ht="14.4" x14ac:dyDescent="0.3">
      <c r="A80" s="45" t="s">
        <v>17</v>
      </c>
      <c r="B80" s="33">
        <v>15510</v>
      </c>
      <c r="C80" s="33">
        <v>13381</v>
      </c>
      <c r="D80" s="33">
        <f t="shared" si="21"/>
        <v>-2129</v>
      </c>
      <c r="E80" s="34">
        <f t="shared" si="22"/>
        <v>-0.13726627981947126</v>
      </c>
      <c r="F80" s="33">
        <v>9917</v>
      </c>
      <c r="G80" s="33">
        <v>12088</v>
      </c>
      <c r="H80" s="33">
        <f t="shared" si="23"/>
        <v>2171</v>
      </c>
      <c r="I80" s="34">
        <f t="shared" si="24"/>
        <v>0.21891701119290108</v>
      </c>
      <c r="J80" s="54">
        <v>40.799999999999997</v>
      </c>
      <c r="K80" s="54">
        <v>42.2</v>
      </c>
      <c r="L80" s="54">
        <f t="shared" si="25"/>
        <v>1.4000000000000057</v>
      </c>
      <c r="M80" s="34">
        <f t="shared" si="19"/>
        <v>0.15006885280631932</v>
      </c>
      <c r="N80" s="47">
        <f t="shared" si="20"/>
        <v>0.1935597508446622</v>
      </c>
    </row>
    <row r="81" spans="1:14" ht="14.4" x14ac:dyDescent="0.3">
      <c r="A81" s="45" t="s">
        <v>18</v>
      </c>
      <c r="B81" s="33">
        <v>80835</v>
      </c>
      <c r="C81" s="33">
        <v>70355</v>
      </c>
      <c r="D81" s="33">
        <f t="shared" si="21"/>
        <v>-10480</v>
      </c>
      <c r="E81" s="34">
        <f t="shared" si="22"/>
        <v>-0.12964681140595036</v>
      </c>
      <c r="F81" s="33">
        <v>40002</v>
      </c>
      <c r="G81" s="33">
        <v>55100</v>
      </c>
      <c r="H81" s="33">
        <f t="shared" si="23"/>
        <v>15098</v>
      </c>
      <c r="I81" s="34">
        <f t="shared" si="24"/>
        <v>0.37743112844357785</v>
      </c>
      <c r="J81" s="54">
        <v>40.200000000000003</v>
      </c>
      <c r="K81" s="54">
        <v>42.3</v>
      </c>
      <c r="L81" s="54">
        <f t="shared" si="25"/>
        <v>2.0999999999999943</v>
      </c>
      <c r="M81" s="34">
        <f t="shared" si="19"/>
        <v>0.1236751957062119</v>
      </c>
      <c r="N81" s="47">
        <f t="shared" si="20"/>
        <v>0.16730887769447758</v>
      </c>
    </row>
    <row r="82" spans="1:14" ht="14.4" x14ac:dyDescent="0.3">
      <c r="A82" s="45" t="s">
        <v>19</v>
      </c>
      <c r="B82" s="33">
        <v>35773</v>
      </c>
      <c r="C82" s="33">
        <v>26841</v>
      </c>
      <c r="D82" s="33">
        <f t="shared" si="21"/>
        <v>-8932</v>
      </c>
      <c r="E82" s="34">
        <f t="shared" si="22"/>
        <v>-0.2496855170100355</v>
      </c>
      <c r="F82" s="33">
        <v>17850</v>
      </c>
      <c r="G82" s="33">
        <v>26287</v>
      </c>
      <c r="H82" s="33">
        <f t="shared" si="23"/>
        <v>8437</v>
      </c>
      <c r="I82" s="34">
        <f t="shared" si="24"/>
        <v>0.47266106442577027</v>
      </c>
      <c r="J82" s="54">
        <v>41.8</v>
      </c>
      <c r="K82" s="54">
        <v>45.1</v>
      </c>
      <c r="L82" s="54">
        <f t="shared" si="25"/>
        <v>3.3000000000000043</v>
      </c>
      <c r="M82" s="34">
        <f t="shared" si="19"/>
        <v>0.11958597125916993</v>
      </c>
      <c r="N82" s="47">
        <f t="shared" si="20"/>
        <v>0.18776160340566564</v>
      </c>
    </row>
    <row r="83" spans="1:14" ht="14.4" x14ac:dyDescent="0.3">
      <c r="A83" s="45" t="s">
        <v>20</v>
      </c>
      <c r="B83" s="33">
        <v>131258</v>
      </c>
      <c r="C83" s="33">
        <v>129820</v>
      </c>
      <c r="D83" s="33">
        <f t="shared" si="21"/>
        <v>-1438</v>
      </c>
      <c r="E83" s="34">
        <f t="shared" si="22"/>
        <v>-1.0955522710996646E-2</v>
      </c>
      <c r="F83" s="33">
        <v>67761</v>
      </c>
      <c r="G83" s="33">
        <v>83347</v>
      </c>
      <c r="H83" s="33">
        <f t="shared" si="23"/>
        <v>15586</v>
      </c>
      <c r="I83" s="34">
        <f t="shared" si="24"/>
        <v>0.23001431501896374</v>
      </c>
      <c r="J83" s="54">
        <v>38</v>
      </c>
      <c r="K83" s="54">
        <v>39.200000000000003</v>
      </c>
      <c r="L83" s="54">
        <f t="shared" si="25"/>
        <v>1.2000000000000028</v>
      </c>
      <c r="M83" s="34">
        <f t="shared" si="19"/>
        <v>0.12630219254835517</v>
      </c>
      <c r="N83" s="47">
        <f t="shared" si="20"/>
        <v>0.15006823984414669</v>
      </c>
    </row>
    <row r="84" spans="1:14" ht="14.4" x14ac:dyDescent="0.3">
      <c r="A84" s="22" t="s">
        <v>21</v>
      </c>
      <c r="B84" s="39">
        <v>25608</v>
      </c>
      <c r="C84" s="39">
        <v>20289</v>
      </c>
      <c r="D84" s="39">
        <f t="shared" si="21"/>
        <v>-5319</v>
      </c>
      <c r="E84" s="41">
        <f t="shared" si="22"/>
        <v>-0.20770852858481725</v>
      </c>
      <c r="F84" s="39">
        <v>15292</v>
      </c>
      <c r="G84" s="39">
        <v>20323</v>
      </c>
      <c r="H84" s="39">
        <f t="shared" si="23"/>
        <v>5031</v>
      </c>
      <c r="I84" s="41">
        <f t="shared" si="24"/>
        <v>0.32899555323044738</v>
      </c>
      <c r="J84" s="55">
        <v>41.5</v>
      </c>
      <c r="K84" s="55">
        <v>44.7</v>
      </c>
      <c r="L84" s="55">
        <f t="shared" si="25"/>
        <v>3.2000000000000028</v>
      </c>
      <c r="M84" s="41">
        <f t="shared" si="19"/>
        <v>0.14069112722187466</v>
      </c>
      <c r="N84" s="48">
        <f t="shared" si="20"/>
        <v>0.1924089222146482</v>
      </c>
    </row>
    <row r="86" spans="1:14" x14ac:dyDescent="0.25">
      <c r="A86" s="1" t="s">
        <v>51</v>
      </c>
    </row>
  </sheetData>
  <mergeCells count="11">
    <mergeCell ref="M60:N60"/>
    <mergeCell ref="B3:D3"/>
    <mergeCell ref="E3:G3"/>
    <mergeCell ref="H3:I3"/>
    <mergeCell ref="A31:A33"/>
    <mergeCell ref="A3:A4"/>
    <mergeCell ref="H61:I61"/>
    <mergeCell ref="D61:E61"/>
    <mergeCell ref="B60:E60"/>
    <mergeCell ref="F60:I60"/>
    <mergeCell ref="J60:L60"/>
  </mergeCells>
  <pageMargins left="0.25" right="0.25" top="0.75" bottom="0.75" header="0.3" footer="0.3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70" zoomScaleNormal="70" workbookViewId="0">
      <selection activeCell="AD50" sqref="AD50"/>
    </sheetView>
  </sheetViews>
  <sheetFormatPr defaultRowHeight="13.8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Char2020</vt:lpstr>
      <vt:lpstr>Charts</vt:lpstr>
    </vt:vector>
  </TitlesOfParts>
  <Company>New Jersey Dept. of Labor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Song, Daqing</dc:creator>
  <cp:lastModifiedBy>Administrator</cp:lastModifiedBy>
  <cp:lastPrinted>2017-06-23T18:54:11Z</cp:lastPrinted>
  <dcterms:created xsi:type="dcterms:W3CDTF">2013-06-12T14:39:35Z</dcterms:created>
  <dcterms:modified xsi:type="dcterms:W3CDTF">2021-07-08T20:10:08Z</dcterms:modified>
</cp:coreProperties>
</file>