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35" windowHeight="4005" activeTab="0"/>
  </bookViews>
  <sheets>
    <sheet name="A" sheetId="1" r:id="rId1"/>
  </sheets>
  <definedNames>
    <definedName name="_xlnm.Print_Area" localSheetId="0">'A'!$A$1:$M$104</definedName>
  </definedNames>
  <calcPr fullCalcOnLoad="1"/>
</workbook>
</file>

<file path=xl/sharedStrings.xml><?xml version="1.0" encoding="utf-8"?>
<sst xmlns="http://schemas.openxmlformats.org/spreadsheetml/2006/main" count="160" uniqueCount="44">
  <si>
    <t>RESIDENTIAL BUILDING PERMITS AUTHORIZED 1990-1999</t>
  </si>
  <si>
    <t>COUNTY</t>
  </si>
  <si>
    <t>TYPE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</si>
  <si>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</si>
  <si>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</si>
  <si>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</si>
  <si>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</si>
  <si>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</si>
  <si>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</si>
  <si>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</si>
  <si>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</si>
  <si>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</si>
  <si>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</si>
  <si>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Total</t>
  </si>
  <si>
    <t>Atlantic County</t>
  </si>
  <si>
    <t>Single</t>
  </si>
  <si>
    <t>Multi</t>
  </si>
  <si>
    <t xml:space="preserve"> 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</si>
  <si>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</si>
  <si>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</si>
  <si>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</si>
  <si>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</si>
  <si>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</si>
  <si>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</si>
  <si>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</si>
  <si>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</si>
  <si>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</si>
  <si>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</si>
  <si>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</si>
  <si>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</si>
  <si>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</si>
  <si>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</si>
  <si>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</si>
  <si>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</si>
  <si>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</si>
  <si>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</si>
  <si>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</si>
  <si>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</si>
  <si>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Totals</t>
  </si>
  <si>
    <t xml:space="preserve">Source:  U.S. Census Bureau, Manufacturing &amp; Construction Division </t>
  </si>
  <si>
    <t>Prepared by:  New Jersey Department of Labor, 5/00</t>
  </si>
  <si>
    <t xml:space="preserve">This table is prepared using annual averages derived from aggregated monthly building permit data.  Due to </t>
  </si>
  <si>
    <t xml:space="preserve">differences in cutoff dates, annual averages derived from aggregated monthly data may differ from </t>
  </si>
  <si>
    <t>annualized building permit data.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</si>
</sst>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7">
    <font>
      <sz val="12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right"/>
      <protection/>
    </xf>
    <xf numFmtId="37" fontId="2" fillId="0" borderId="11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64" fontId="2" fillId="0" borderId="0" xfId="55" applyNumberFormat="1" applyFont="1" applyProtection="1">
      <alignment/>
      <protection/>
    </xf>
    <xf numFmtId="164" fontId="2" fillId="0" borderId="0" xfId="55" applyNumberFormat="1" applyFont="1">
      <alignment/>
      <protection/>
    </xf>
    <xf numFmtId="164" fontId="2" fillId="0" borderId="0" xfId="56" applyNumberFormat="1" applyFont="1">
      <alignment/>
      <protection/>
    </xf>
    <xf numFmtId="164" fontId="20" fillId="0" borderId="0" xfId="55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04"/>
  <sheetViews>
    <sheetView showGridLines="0" tabSelected="1" defaultGridColor="0" zoomScale="87" zoomScaleNormal="87" zoomScalePageLayoutView="0" colorId="22" workbookViewId="0" topLeftCell="A1">
      <selection activeCell="Y89" sqref="Y89"/>
    </sheetView>
  </sheetViews>
  <sheetFormatPr defaultColWidth="9.77734375" defaultRowHeight="15"/>
  <cols>
    <col min="1" max="1" width="19.6640625" style="0" customWidth="1"/>
    <col min="2" max="2" width="9.77734375" style="0" customWidth="1"/>
    <col min="3" max="13" width="7.77734375" style="0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 t="s">
        <v>14</v>
      </c>
      <c r="B5" s="1" t="s">
        <v>13</v>
      </c>
      <c r="C5" s="1">
        <v>1026</v>
      </c>
      <c r="D5" s="1">
        <v>681</v>
      </c>
      <c r="E5" s="1">
        <v>498</v>
      </c>
      <c r="F5" s="1">
        <v>661</v>
      </c>
      <c r="G5" s="1">
        <v>1001</v>
      </c>
      <c r="H5" s="1">
        <v>678</v>
      </c>
      <c r="I5" s="1">
        <v>1041</v>
      </c>
      <c r="J5" s="1">
        <v>1003</v>
      </c>
      <c r="K5" s="1">
        <v>1220</v>
      </c>
      <c r="L5" s="1">
        <v>1401</v>
      </c>
      <c r="M5" s="1">
        <f>SUM(C5:L5)</f>
        <v>9210</v>
      </c>
    </row>
    <row r="6" spans="1:13" ht="15.75">
      <c r="A6" s="1"/>
      <c r="B6" s="1" t="s">
        <v>15</v>
      </c>
      <c r="C6" s="1">
        <v>670</v>
      </c>
      <c r="D6" s="1">
        <v>494</v>
      </c>
      <c r="E6" s="1">
        <v>484</v>
      </c>
      <c r="F6" s="1">
        <v>622</v>
      </c>
      <c r="G6" s="1">
        <v>987</v>
      </c>
      <c r="H6" s="1">
        <v>561</v>
      </c>
      <c r="I6" s="1">
        <v>917</v>
      </c>
      <c r="J6" s="1">
        <v>994</v>
      </c>
      <c r="K6" s="1">
        <v>1148</v>
      </c>
      <c r="L6" s="1">
        <v>1239</v>
      </c>
      <c r="M6" s="1">
        <f>SUM(C6:L6)</f>
        <v>8116</v>
      </c>
    </row>
    <row r="7" spans="1:13" ht="15.75">
      <c r="A7" s="1"/>
      <c r="B7" s="1" t="s">
        <v>16</v>
      </c>
      <c r="C7" s="1">
        <f aca="true" t="shared" si="0" ref="C7:I7">C5-+C6</f>
        <v>356</v>
      </c>
      <c r="D7" s="1">
        <f t="shared" si="0"/>
        <v>187</v>
      </c>
      <c r="E7" s="1">
        <f t="shared" si="0"/>
        <v>14</v>
      </c>
      <c r="F7" s="1">
        <f t="shared" si="0"/>
        <v>39</v>
      </c>
      <c r="G7" s="1">
        <f t="shared" si="0"/>
        <v>14</v>
      </c>
      <c r="H7" s="1">
        <f t="shared" si="0"/>
        <v>117</v>
      </c>
      <c r="I7" s="1">
        <f t="shared" si="0"/>
        <v>124</v>
      </c>
      <c r="J7" s="1">
        <v>9</v>
      </c>
      <c r="K7" s="1">
        <f>K5-+K6</f>
        <v>72</v>
      </c>
      <c r="L7" s="1">
        <f>L5-+L6</f>
        <v>162</v>
      </c>
      <c r="M7" s="1">
        <f>SUM(C7:L7)</f>
        <v>1094</v>
      </c>
    </row>
    <row r="8" spans="1:1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17</v>
      </c>
    </row>
    <row r="9" spans="1:13" ht="15.75">
      <c r="A9" s="1" t="s">
        <v>18</v>
      </c>
      <c r="B9" s="1" t="s">
        <v>13</v>
      </c>
      <c r="C9" s="1">
        <v>817</v>
      </c>
      <c r="D9" s="1">
        <v>420</v>
      </c>
      <c r="E9" s="1">
        <v>661</v>
      </c>
      <c r="F9" s="1">
        <v>924</v>
      </c>
      <c r="G9" s="1">
        <v>991</v>
      </c>
      <c r="H9" s="1">
        <v>946</v>
      </c>
      <c r="I9" s="1">
        <v>1240</v>
      </c>
      <c r="J9" s="1">
        <v>1713</v>
      </c>
      <c r="K9" s="1">
        <v>1931</v>
      </c>
      <c r="L9" s="1">
        <v>1661</v>
      </c>
      <c r="M9" s="1">
        <f>SUM(C9:L9)</f>
        <v>11304</v>
      </c>
    </row>
    <row r="10" spans="1:13" ht="15.75">
      <c r="A10" s="1"/>
      <c r="B10" s="1" t="s">
        <v>15</v>
      </c>
      <c r="C10" s="1">
        <v>292</v>
      </c>
      <c r="D10" s="1">
        <v>305</v>
      </c>
      <c r="E10" s="1">
        <v>485</v>
      </c>
      <c r="F10" s="1">
        <v>724</v>
      </c>
      <c r="G10" s="1">
        <v>816</v>
      </c>
      <c r="H10" s="1">
        <v>704</v>
      </c>
      <c r="I10" s="1">
        <v>894</v>
      </c>
      <c r="J10" s="1">
        <v>921</v>
      </c>
      <c r="K10" s="1">
        <v>823</v>
      </c>
      <c r="L10" s="1">
        <v>1062</v>
      </c>
      <c r="M10" s="1">
        <f>SUM(C10:L10)</f>
        <v>7026</v>
      </c>
    </row>
    <row r="11" spans="1:13" ht="15.75">
      <c r="A11" s="1"/>
      <c r="B11" s="1" t="s">
        <v>16</v>
      </c>
      <c r="C11" s="1">
        <f aca="true" t="shared" si="1" ref="C11:I11">C9-+C10</f>
        <v>525</v>
      </c>
      <c r="D11" s="1">
        <f t="shared" si="1"/>
        <v>115</v>
      </c>
      <c r="E11" s="1">
        <f t="shared" si="1"/>
        <v>176</v>
      </c>
      <c r="F11" s="1">
        <f t="shared" si="1"/>
        <v>200</v>
      </c>
      <c r="G11" s="1">
        <f t="shared" si="1"/>
        <v>175</v>
      </c>
      <c r="H11" s="1">
        <f t="shared" si="1"/>
        <v>242</v>
      </c>
      <c r="I11" s="1">
        <f t="shared" si="1"/>
        <v>346</v>
      </c>
      <c r="J11" s="1">
        <v>792</v>
      </c>
      <c r="K11" s="1">
        <f>K9-+K10</f>
        <v>1108</v>
      </c>
      <c r="L11" s="1">
        <f>L9-+L10</f>
        <v>599</v>
      </c>
      <c r="M11" s="1">
        <f>SUM(C11:L11)</f>
        <v>4278</v>
      </c>
    </row>
    <row r="12" spans="1:13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 t="s">
        <v>17</v>
      </c>
    </row>
    <row r="13" spans="1:13" ht="15.75">
      <c r="A13" s="1" t="s">
        <v>19</v>
      </c>
      <c r="B13" s="1" t="s">
        <v>13</v>
      </c>
      <c r="C13" s="1">
        <v>1600</v>
      </c>
      <c r="D13" s="1">
        <v>1228</v>
      </c>
      <c r="E13" s="1">
        <v>1686</v>
      </c>
      <c r="F13" s="1">
        <v>2171</v>
      </c>
      <c r="G13" s="1">
        <v>2249</v>
      </c>
      <c r="H13" s="1">
        <v>1688</v>
      </c>
      <c r="I13" s="1">
        <v>2293</v>
      </c>
      <c r="J13" s="1">
        <v>2300</v>
      </c>
      <c r="K13" s="1">
        <v>2715</v>
      </c>
      <c r="L13" s="1">
        <v>2755</v>
      </c>
      <c r="M13" s="1">
        <f>SUM(C13:L13)</f>
        <v>20685</v>
      </c>
    </row>
    <row r="14" spans="1:13" ht="15.75">
      <c r="A14" s="1"/>
      <c r="B14" s="1" t="s">
        <v>15</v>
      </c>
      <c r="C14" s="1">
        <v>1480</v>
      </c>
      <c r="D14" s="1">
        <v>1204</v>
      </c>
      <c r="E14" s="1">
        <v>1577</v>
      </c>
      <c r="F14" s="1">
        <v>1964</v>
      </c>
      <c r="G14" s="1">
        <v>2087</v>
      </c>
      <c r="H14" s="1">
        <v>1647</v>
      </c>
      <c r="I14" s="1">
        <v>1968</v>
      </c>
      <c r="J14" s="1">
        <v>2012</v>
      </c>
      <c r="K14" s="1">
        <v>2284</v>
      </c>
      <c r="L14" s="1">
        <v>2306</v>
      </c>
      <c r="M14" s="1">
        <f>SUM(C14:L14)</f>
        <v>18529</v>
      </c>
    </row>
    <row r="15" spans="1:13" ht="15.75">
      <c r="A15" s="1"/>
      <c r="B15" s="1" t="s">
        <v>16</v>
      </c>
      <c r="C15" s="1">
        <f aca="true" t="shared" si="2" ref="C15:I15">C13-+C14</f>
        <v>120</v>
      </c>
      <c r="D15" s="1">
        <f t="shared" si="2"/>
        <v>24</v>
      </c>
      <c r="E15" s="1">
        <f t="shared" si="2"/>
        <v>109</v>
      </c>
      <c r="F15" s="1">
        <f t="shared" si="2"/>
        <v>207</v>
      </c>
      <c r="G15" s="1">
        <f t="shared" si="2"/>
        <v>162</v>
      </c>
      <c r="H15" s="1">
        <f t="shared" si="2"/>
        <v>41</v>
      </c>
      <c r="I15" s="1">
        <f t="shared" si="2"/>
        <v>325</v>
      </c>
      <c r="J15" s="1">
        <v>288</v>
      </c>
      <c r="K15" s="1">
        <f>K13-+K14</f>
        <v>431</v>
      </c>
      <c r="L15" s="1">
        <f>L13-+L14</f>
        <v>449</v>
      </c>
      <c r="M15" s="1">
        <f>SUM(C15:L15)</f>
        <v>2156</v>
      </c>
    </row>
    <row r="16" spans="1:1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 t="s">
        <v>17</v>
      </c>
    </row>
    <row r="17" spans="1:13" ht="15.75">
      <c r="A17" s="1" t="s">
        <v>20</v>
      </c>
      <c r="B17" s="1" t="s">
        <v>13</v>
      </c>
      <c r="C17" s="1">
        <v>1125</v>
      </c>
      <c r="D17" s="1">
        <v>956</v>
      </c>
      <c r="E17" s="1">
        <v>1044</v>
      </c>
      <c r="F17" s="1">
        <v>1493</v>
      </c>
      <c r="G17" s="1">
        <v>1054</v>
      </c>
      <c r="H17" s="1">
        <v>865</v>
      </c>
      <c r="I17" s="1">
        <v>1222</v>
      </c>
      <c r="J17" s="1">
        <v>1328</v>
      </c>
      <c r="K17" s="1">
        <v>874</v>
      </c>
      <c r="L17" s="1">
        <v>867</v>
      </c>
      <c r="M17" s="1">
        <f>SUM(C17:L17)</f>
        <v>10828</v>
      </c>
    </row>
    <row r="18" spans="1:13" ht="15.75">
      <c r="A18" s="1"/>
      <c r="B18" s="1" t="s">
        <v>15</v>
      </c>
      <c r="C18" s="1">
        <v>826</v>
      </c>
      <c r="D18" s="1">
        <v>956</v>
      </c>
      <c r="E18" s="1">
        <v>1006</v>
      </c>
      <c r="F18" s="1">
        <v>1178</v>
      </c>
      <c r="G18" s="1">
        <v>1047</v>
      </c>
      <c r="H18" s="1">
        <v>840</v>
      </c>
      <c r="I18" s="1">
        <v>1186</v>
      </c>
      <c r="J18" s="1">
        <v>1092</v>
      </c>
      <c r="K18" s="1">
        <v>841</v>
      </c>
      <c r="L18" s="1">
        <v>699</v>
      </c>
      <c r="M18" s="1">
        <f>SUM(C18:L18)</f>
        <v>9671</v>
      </c>
    </row>
    <row r="19" spans="1:13" ht="15.75">
      <c r="A19" s="1"/>
      <c r="B19" s="1" t="s">
        <v>16</v>
      </c>
      <c r="C19" s="1">
        <f aca="true" t="shared" si="3" ref="C19:I19">C17-+C18</f>
        <v>299</v>
      </c>
      <c r="D19" s="1">
        <f t="shared" si="3"/>
        <v>0</v>
      </c>
      <c r="E19" s="1">
        <f t="shared" si="3"/>
        <v>38</v>
      </c>
      <c r="F19" s="1">
        <f t="shared" si="3"/>
        <v>315</v>
      </c>
      <c r="G19" s="1">
        <f t="shared" si="3"/>
        <v>7</v>
      </c>
      <c r="H19" s="1">
        <f t="shared" si="3"/>
        <v>25</v>
      </c>
      <c r="I19" s="1">
        <f t="shared" si="3"/>
        <v>36</v>
      </c>
      <c r="J19" s="1">
        <v>236</v>
      </c>
      <c r="K19" s="1">
        <f>K17-+K18</f>
        <v>33</v>
      </c>
      <c r="L19" s="1">
        <f>L17-+L18</f>
        <v>168</v>
      </c>
      <c r="M19" s="1">
        <f>SUM(C19:L19)</f>
        <v>1157</v>
      </c>
    </row>
    <row r="20" spans="1:13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 t="s">
        <v>17</v>
      </c>
    </row>
    <row r="21" spans="1:13" ht="15.75">
      <c r="A21" s="1" t="s">
        <v>21</v>
      </c>
      <c r="B21" s="1" t="s">
        <v>13</v>
      </c>
      <c r="C21" s="1">
        <v>621</v>
      </c>
      <c r="D21" s="1">
        <v>339</v>
      </c>
      <c r="E21" s="1">
        <v>522</v>
      </c>
      <c r="F21" s="1">
        <v>527</v>
      </c>
      <c r="G21" s="1">
        <v>775</v>
      </c>
      <c r="H21" s="1">
        <v>544</v>
      </c>
      <c r="I21" s="1">
        <v>671</v>
      </c>
      <c r="J21" s="1">
        <v>912</v>
      </c>
      <c r="K21" s="1">
        <v>1015</v>
      </c>
      <c r="L21" s="1">
        <v>1226</v>
      </c>
      <c r="M21" s="1">
        <f>SUM(C21:L21)</f>
        <v>7152</v>
      </c>
    </row>
    <row r="22" spans="1:13" ht="15.75">
      <c r="A22" s="1"/>
      <c r="B22" s="1" t="s">
        <v>15</v>
      </c>
      <c r="C22" s="1">
        <v>427</v>
      </c>
      <c r="D22" s="1">
        <v>247</v>
      </c>
      <c r="E22" s="1">
        <v>332</v>
      </c>
      <c r="F22" s="1">
        <v>326</v>
      </c>
      <c r="G22" s="1">
        <v>579</v>
      </c>
      <c r="H22" s="1">
        <v>364</v>
      </c>
      <c r="I22" s="1">
        <v>388</v>
      </c>
      <c r="J22" s="1">
        <v>491</v>
      </c>
      <c r="K22" s="1">
        <v>619</v>
      </c>
      <c r="L22" s="1">
        <v>732</v>
      </c>
      <c r="M22" s="1">
        <f>SUM(C22:L22)</f>
        <v>4505</v>
      </c>
    </row>
    <row r="23" spans="1:13" ht="15.75">
      <c r="A23" s="1"/>
      <c r="B23" s="1" t="s">
        <v>16</v>
      </c>
      <c r="C23" s="1">
        <f aca="true" t="shared" si="4" ref="C23:I23">C21-+C22</f>
        <v>194</v>
      </c>
      <c r="D23" s="1">
        <f t="shared" si="4"/>
        <v>92</v>
      </c>
      <c r="E23" s="1">
        <f t="shared" si="4"/>
        <v>190</v>
      </c>
      <c r="F23" s="1">
        <f t="shared" si="4"/>
        <v>201</v>
      </c>
      <c r="G23" s="1">
        <f t="shared" si="4"/>
        <v>196</v>
      </c>
      <c r="H23" s="1">
        <f t="shared" si="4"/>
        <v>180</v>
      </c>
      <c r="I23" s="1">
        <f t="shared" si="4"/>
        <v>283</v>
      </c>
      <c r="J23" s="1">
        <f>348+73</f>
        <v>421</v>
      </c>
      <c r="K23" s="1">
        <f>K21-+K22</f>
        <v>396</v>
      </c>
      <c r="L23" s="1">
        <f>L21-+L22</f>
        <v>494</v>
      </c>
      <c r="M23" s="1">
        <f>SUM(C23:L23)</f>
        <v>2647</v>
      </c>
    </row>
    <row r="24" spans="1:1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 t="s">
        <v>17</v>
      </c>
    </row>
    <row r="25" spans="1:13" ht="15.75">
      <c r="A25" s="1" t="s">
        <v>22</v>
      </c>
      <c r="B25" s="1" t="s">
        <v>13</v>
      </c>
      <c r="C25" s="1">
        <v>294</v>
      </c>
      <c r="D25" s="1">
        <v>247</v>
      </c>
      <c r="E25" s="1">
        <v>240</v>
      </c>
      <c r="F25" s="1">
        <v>300</v>
      </c>
      <c r="G25" s="1">
        <v>323</v>
      </c>
      <c r="H25" s="1">
        <v>403</v>
      </c>
      <c r="I25" s="1">
        <v>316</v>
      </c>
      <c r="J25" s="1">
        <v>450</v>
      </c>
      <c r="K25" s="1">
        <v>416</v>
      </c>
      <c r="L25" s="1">
        <v>371</v>
      </c>
      <c r="M25" s="1">
        <f>SUM(C25:L25)</f>
        <v>3360</v>
      </c>
    </row>
    <row r="26" spans="1:13" ht="15.75">
      <c r="A26" s="1"/>
      <c r="B26" s="1" t="s">
        <v>15</v>
      </c>
      <c r="C26" s="1">
        <v>260</v>
      </c>
      <c r="D26" s="1">
        <v>235</v>
      </c>
      <c r="E26" s="1">
        <v>226</v>
      </c>
      <c r="F26" s="1">
        <v>292</v>
      </c>
      <c r="G26" s="1">
        <v>317</v>
      </c>
      <c r="H26" s="1">
        <v>264</v>
      </c>
      <c r="I26" s="1">
        <v>306</v>
      </c>
      <c r="J26" s="1">
        <v>362</v>
      </c>
      <c r="K26" s="1">
        <v>314</v>
      </c>
      <c r="L26" s="1">
        <v>291</v>
      </c>
      <c r="M26" s="1">
        <f>SUM(C26:L26)</f>
        <v>2867</v>
      </c>
    </row>
    <row r="27" spans="1:13" ht="15.75">
      <c r="A27" s="1"/>
      <c r="B27" s="1" t="s">
        <v>16</v>
      </c>
      <c r="C27" s="1">
        <f aca="true" t="shared" si="5" ref="C27:I27">C25-+C26</f>
        <v>34</v>
      </c>
      <c r="D27" s="1">
        <f t="shared" si="5"/>
        <v>12</v>
      </c>
      <c r="E27" s="1">
        <f t="shared" si="5"/>
        <v>14</v>
      </c>
      <c r="F27" s="1">
        <f t="shared" si="5"/>
        <v>8</v>
      </c>
      <c r="G27" s="1">
        <f t="shared" si="5"/>
        <v>6</v>
      </c>
      <c r="H27" s="1">
        <f t="shared" si="5"/>
        <v>139</v>
      </c>
      <c r="I27" s="1">
        <f t="shared" si="5"/>
        <v>10</v>
      </c>
      <c r="J27" s="1">
        <f>6+36+46</f>
        <v>88</v>
      </c>
      <c r="K27" s="1">
        <f>K25-+K26</f>
        <v>102</v>
      </c>
      <c r="L27" s="1">
        <f>L25-+L26</f>
        <v>80</v>
      </c>
      <c r="M27" s="1">
        <f>SUM(C27:L27)</f>
        <v>493</v>
      </c>
    </row>
    <row r="28" spans="1:1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 t="s">
        <v>17</v>
      </c>
    </row>
    <row r="29" spans="1:13" ht="15.75">
      <c r="A29" s="1" t="s">
        <v>23</v>
      </c>
      <c r="B29" s="1" t="s">
        <v>13</v>
      </c>
      <c r="C29" s="1">
        <v>540</v>
      </c>
      <c r="D29" s="1">
        <v>313</v>
      </c>
      <c r="E29" s="1">
        <v>514</v>
      </c>
      <c r="F29" s="1">
        <v>915</v>
      </c>
      <c r="G29" s="1">
        <v>901</v>
      </c>
      <c r="H29" s="1">
        <v>712</v>
      </c>
      <c r="I29" s="1">
        <v>539</v>
      </c>
      <c r="J29" s="1">
        <v>1171</v>
      </c>
      <c r="K29" s="1">
        <v>844</v>
      </c>
      <c r="L29" s="1">
        <v>1343</v>
      </c>
      <c r="M29" s="1">
        <f>SUM(C29:L29)</f>
        <v>7792</v>
      </c>
    </row>
    <row r="30" spans="1:13" ht="15.75">
      <c r="A30" s="1"/>
      <c r="B30" s="1" t="s">
        <v>15</v>
      </c>
      <c r="C30" s="1">
        <v>129</v>
      </c>
      <c r="D30" s="1">
        <v>108</v>
      </c>
      <c r="E30" s="1">
        <v>204</v>
      </c>
      <c r="F30" s="1">
        <v>562</v>
      </c>
      <c r="G30" s="1">
        <v>483</v>
      </c>
      <c r="H30" s="1">
        <v>307</v>
      </c>
      <c r="I30" s="1">
        <v>283</v>
      </c>
      <c r="J30" s="1">
        <v>529</v>
      </c>
      <c r="K30" s="1">
        <v>476</v>
      </c>
      <c r="L30" s="1">
        <v>626</v>
      </c>
      <c r="M30" s="1">
        <f>SUM(C30:L30)</f>
        <v>3707</v>
      </c>
    </row>
    <row r="31" spans="1:13" ht="15.75">
      <c r="A31" s="1"/>
      <c r="B31" s="1" t="s">
        <v>16</v>
      </c>
      <c r="C31" s="1">
        <f aca="true" t="shared" si="6" ref="C31:I31">C29-+C30</f>
        <v>411</v>
      </c>
      <c r="D31" s="1">
        <f t="shared" si="6"/>
        <v>205</v>
      </c>
      <c r="E31" s="1">
        <f t="shared" si="6"/>
        <v>310</v>
      </c>
      <c r="F31" s="1">
        <f t="shared" si="6"/>
        <v>353</v>
      </c>
      <c r="G31" s="1">
        <f t="shared" si="6"/>
        <v>418</v>
      </c>
      <c r="H31" s="1">
        <f t="shared" si="6"/>
        <v>405</v>
      </c>
      <c r="I31" s="1">
        <f t="shared" si="6"/>
        <v>256</v>
      </c>
      <c r="J31" s="1">
        <f>194+149+299</f>
        <v>642</v>
      </c>
      <c r="K31" s="1">
        <f>K29-+K30</f>
        <v>368</v>
      </c>
      <c r="L31" s="1">
        <f>L29-+L30</f>
        <v>717</v>
      </c>
      <c r="M31" s="1">
        <f>SUM(C31:L31)</f>
        <v>4085</v>
      </c>
    </row>
    <row r="32" spans="1:13" ht="15.75">
      <c r="A32" s="1"/>
      <c r="B32" s="1"/>
      <c r="C32" s="1"/>
      <c r="D32" s="1" t="s">
        <v>17</v>
      </c>
      <c r="E32" s="1"/>
      <c r="F32" s="1"/>
      <c r="G32" s="1"/>
      <c r="H32" s="1"/>
      <c r="I32" s="1"/>
      <c r="J32" s="1"/>
      <c r="K32" s="1"/>
      <c r="L32" s="1"/>
      <c r="M32" s="1" t="s">
        <v>17</v>
      </c>
    </row>
    <row r="33" spans="1:13" ht="15.75">
      <c r="A33" s="1" t="s">
        <v>24</v>
      </c>
      <c r="B33" s="1" t="s">
        <v>13</v>
      </c>
      <c r="C33" s="1">
        <v>1183</v>
      </c>
      <c r="D33" s="1">
        <v>1104</v>
      </c>
      <c r="E33" s="1">
        <v>1177</v>
      </c>
      <c r="F33" s="1">
        <v>1306</v>
      </c>
      <c r="G33" s="1">
        <v>1239</v>
      </c>
      <c r="H33" s="1">
        <v>878</v>
      </c>
      <c r="I33" s="1">
        <v>1057</v>
      </c>
      <c r="J33" s="1">
        <v>1175</v>
      </c>
      <c r="K33" s="1">
        <v>1366</v>
      </c>
      <c r="L33" s="1">
        <v>1527</v>
      </c>
      <c r="M33" s="1">
        <f>SUM(C33:L33)</f>
        <v>12012</v>
      </c>
    </row>
    <row r="34" spans="1:13" ht="15.75">
      <c r="A34" s="1"/>
      <c r="B34" s="1" t="s">
        <v>15</v>
      </c>
      <c r="C34" s="1">
        <v>1161</v>
      </c>
      <c r="D34" s="1">
        <v>1013</v>
      </c>
      <c r="E34" s="1">
        <v>1133</v>
      </c>
      <c r="F34" s="1">
        <v>1265</v>
      </c>
      <c r="G34" s="1">
        <v>1192</v>
      </c>
      <c r="H34" s="1">
        <v>878</v>
      </c>
      <c r="I34" s="1">
        <v>1018</v>
      </c>
      <c r="J34" s="1">
        <v>1151</v>
      </c>
      <c r="K34" s="1">
        <v>1238</v>
      </c>
      <c r="L34" s="1">
        <v>1310</v>
      </c>
      <c r="M34" s="1">
        <f>SUM(C34:L34)</f>
        <v>11359</v>
      </c>
    </row>
    <row r="35" spans="1:13" ht="15.75">
      <c r="A35" s="1"/>
      <c r="B35" s="1" t="s">
        <v>16</v>
      </c>
      <c r="C35" s="1">
        <f aca="true" t="shared" si="7" ref="C35:I35">C33-+C34</f>
        <v>22</v>
      </c>
      <c r="D35" s="1">
        <f t="shared" si="7"/>
        <v>91</v>
      </c>
      <c r="E35" s="1">
        <f t="shared" si="7"/>
        <v>44</v>
      </c>
      <c r="F35" s="1">
        <f t="shared" si="7"/>
        <v>41</v>
      </c>
      <c r="G35" s="1">
        <f t="shared" si="7"/>
        <v>47</v>
      </c>
      <c r="H35" s="1">
        <f t="shared" si="7"/>
        <v>0</v>
      </c>
      <c r="I35" s="1">
        <f t="shared" si="7"/>
        <v>39</v>
      </c>
      <c r="J35" s="1">
        <f>8+16</f>
        <v>24</v>
      </c>
      <c r="K35" s="1">
        <f>K33-+K34</f>
        <v>128</v>
      </c>
      <c r="L35" s="1">
        <f>L33-+L34</f>
        <v>217</v>
      </c>
      <c r="M35" s="1">
        <f>SUM(C35:L35)</f>
        <v>653</v>
      </c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 t="s">
        <v>17</v>
      </c>
    </row>
    <row r="37" spans="1:13" ht="15.75">
      <c r="A37" s="1" t="s">
        <v>25</v>
      </c>
      <c r="B37" s="1" t="s">
        <v>13</v>
      </c>
      <c r="C37" s="1">
        <v>486</v>
      </c>
      <c r="D37" s="1">
        <v>260</v>
      </c>
      <c r="E37" s="1">
        <v>259</v>
      </c>
      <c r="F37" s="1">
        <v>440</v>
      </c>
      <c r="G37" s="1">
        <v>464</v>
      </c>
      <c r="H37" s="1">
        <v>294</v>
      </c>
      <c r="I37" s="1">
        <v>360</v>
      </c>
      <c r="J37" s="1">
        <v>702</v>
      </c>
      <c r="K37" s="1">
        <v>1788</v>
      </c>
      <c r="L37" s="1">
        <v>1921</v>
      </c>
      <c r="M37" s="1">
        <f>SUM(C37:L37)</f>
        <v>6974</v>
      </c>
    </row>
    <row r="38" spans="1:13" ht="15.75">
      <c r="A38" s="1"/>
      <c r="B38" s="1" t="s">
        <v>15</v>
      </c>
      <c r="C38" s="1">
        <v>10</v>
      </c>
      <c r="D38" s="1">
        <v>66</v>
      </c>
      <c r="E38" s="1">
        <v>64</v>
      </c>
      <c r="F38" s="1">
        <v>254</v>
      </c>
      <c r="G38" s="1">
        <v>276</v>
      </c>
      <c r="H38" s="1">
        <v>146</v>
      </c>
      <c r="I38" s="1">
        <v>131</v>
      </c>
      <c r="J38" s="1">
        <v>136</v>
      </c>
      <c r="K38" s="1">
        <v>431</v>
      </c>
      <c r="L38" s="1">
        <v>112</v>
      </c>
      <c r="M38" s="1">
        <f>SUM(C38:L38)</f>
        <v>1626</v>
      </c>
    </row>
    <row r="39" spans="1:13" ht="15.75">
      <c r="A39" s="1"/>
      <c r="B39" s="1" t="s">
        <v>16</v>
      </c>
      <c r="C39" s="1">
        <f aca="true" t="shared" si="8" ref="C39:I39">C37-+C38</f>
        <v>476</v>
      </c>
      <c r="D39" s="1">
        <f t="shared" si="8"/>
        <v>194</v>
      </c>
      <c r="E39" s="1">
        <f t="shared" si="8"/>
        <v>195</v>
      </c>
      <c r="F39" s="1">
        <f t="shared" si="8"/>
        <v>186</v>
      </c>
      <c r="G39" s="1">
        <f t="shared" si="8"/>
        <v>188</v>
      </c>
      <c r="H39" s="1">
        <f t="shared" si="8"/>
        <v>148</v>
      </c>
      <c r="I39" s="1">
        <f t="shared" si="8"/>
        <v>229</v>
      </c>
      <c r="J39" s="1">
        <f>110+12+444</f>
        <v>566</v>
      </c>
      <c r="K39" s="1">
        <f>K37-+K38</f>
        <v>1357</v>
      </c>
      <c r="L39" s="1">
        <f>L37-+L38</f>
        <v>1809</v>
      </c>
      <c r="M39" s="1">
        <f>SUM(C39:L39)</f>
        <v>5348</v>
      </c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 t="s">
        <v>17</v>
      </c>
    </row>
    <row r="41" spans="1:13" ht="15.75">
      <c r="A41" s="1" t="s"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>
      <c r="A43" s="2" t="s">
        <v>1</v>
      </c>
      <c r="B43" s="2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3" t="s">
        <v>9</v>
      </c>
      <c r="J43" s="3" t="s">
        <v>10</v>
      </c>
      <c r="K43" s="3" t="s">
        <v>11</v>
      </c>
      <c r="L43" s="3" t="s">
        <v>12</v>
      </c>
      <c r="M43" s="3" t="s">
        <v>13</v>
      </c>
    </row>
    <row r="44" spans="1:13" ht="15.75">
      <c r="A44" s="1" t="s">
        <v>26</v>
      </c>
      <c r="B44" s="1" t="s">
        <v>13</v>
      </c>
      <c r="C44" s="1">
        <v>281</v>
      </c>
      <c r="D44" s="1">
        <v>362</v>
      </c>
      <c r="E44" s="1">
        <v>449</v>
      </c>
      <c r="F44" s="1">
        <v>610</v>
      </c>
      <c r="G44" s="1">
        <v>810</v>
      </c>
      <c r="H44" s="1">
        <v>986</v>
      </c>
      <c r="I44" s="1">
        <v>683</v>
      </c>
      <c r="J44" s="1">
        <v>781</v>
      </c>
      <c r="K44" s="1">
        <v>875</v>
      </c>
      <c r="L44" s="1">
        <v>708</v>
      </c>
      <c r="M44" s="1">
        <f>SUM(C44:L44)</f>
        <v>6545</v>
      </c>
    </row>
    <row r="45" spans="1:13" ht="15.75">
      <c r="A45" s="1"/>
      <c r="B45" s="1" t="s">
        <v>15</v>
      </c>
      <c r="C45" s="1">
        <v>281</v>
      </c>
      <c r="D45" s="1">
        <v>362</v>
      </c>
      <c r="E45" s="1">
        <v>449</v>
      </c>
      <c r="F45" s="1">
        <v>602</v>
      </c>
      <c r="G45" s="1">
        <v>810</v>
      </c>
      <c r="H45" s="1">
        <v>986</v>
      </c>
      <c r="I45" s="1">
        <v>683</v>
      </c>
      <c r="J45" s="1">
        <v>720</v>
      </c>
      <c r="K45" s="1">
        <v>764</v>
      </c>
      <c r="L45" s="1">
        <v>701</v>
      </c>
      <c r="M45" s="1">
        <f>SUM(C45:L45)</f>
        <v>6358</v>
      </c>
    </row>
    <row r="46" spans="1:13" ht="15.75">
      <c r="A46" s="1"/>
      <c r="B46" s="1" t="s">
        <v>16</v>
      </c>
      <c r="C46" s="1">
        <f aca="true" t="shared" si="9" ref="C46:I46">C44-+C45</f>
        <v>0</v>
      </c>
      <c r="D46" s="1">
        <f t="shared" si="9"/>
        <v>0</v>
      </c>
      <c r="E46" s="1">
        <f t="shared" si="9"/>
        <v>0</v>
      </c>
      <c r="F46" s="1">
        <f t="shared" si="9"/>
        <v>8</v>
      </c>
      <c r="G46" s="1">
        <f t="shared" si="9"/>
        <v>0</v>
      </c>
      <c r="H46" s="1">
        <f t="shared" si="9"/>
        <v>0</v>
      </c>
      <c r="I46" s="1">
        <f t="shared" si="9"/>
        <v>0</v>
      </c>
      <c r="J46" s="1">
        <f>44+17</f>
        <v>61</v>
      </c>
      <c r="K46" s="1">
        <f>K44-+K45</f>
        <v>111</v>
      </c>
      <c r="L46" s="1">
        <f>L44-+L45</f>
        <v>7</v>
      </c>
      <c r="M46" s="1">
        <f>SUM(C46:L46)</f>
        <v>187</v>
      </c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 t="s">
        <v>17</v>
      </c>
    </row>
    <row r="48" spans="1:13" ht="15.75">
      <c r="A48" s="1" t="s">
        <v>27</v>
      </c>
      <c r="B48" s="1" t="s">
        <v>13</v>
      </c>
      <c r="C48" s="1">
        <v>1004</v>
      </c>
      <c r="D48" s="1">
        <v>431</v>
      </c>
      <c r="E48" s="1">
        <v>648</v>
      </c>
      <c r="F48" s="1">
        <v>1370</v>
      </c>
      <c r="G48" s="1">
        <v>1304</v>
      </c>
      <c r="H48" s="1">
        <v>858</v>
      </c>
      <c r="I48" s="1">
        <v>802</v>
      </c>
      <c r="J48" s="1">
        <v>1063</v>
      </c>
      <c r="K48" s="1">
        <v>1393</v>
      </c>
      <c r="L48" s="1">
        <v>1159</v>
      </c>
      <c r="M48" s="1">
        <f>SUM(C48:L48)</f>
        <v>10032</v>
      </c>
    </row>
    <row r="49" spans="1:13" ht="15.75">
      <c r="A49" s="1"/>
      <c r="B49" s="1" t="s">
        <v>15</v>
      </c>
      <c r="C49" s="1">
        <v>520</v>
      </c>
      <c r="D49" s="1">
        <v>412</v>
      </c>
      <c r="E49" s="1">
        <v>598</v>
      </c>
      <c r="F49" s="1">
        <v>881</v>
      </c>
      <c r="G49" s="1">
        <v>1056</v>
      </c>
      <c r="H49" s="1">
        <v>809</v>
      </c>
      <c r="I49" s="1">
        <v>788</v>
      </c>
      <c r="J49" s="1">
        <v>1040</v>
      </c>
      <c r="K49" s="1">
        <v>1200</v>
      </c>
      <c r="L49" s="1">
        <v>1099</v>
      </c>
      <c r="M49" s="1">
        <f>SUM(C49:L49)</f>
        <v>8403</v>
      </c>
    </row>
    <row r="50" spans="1:13" ht="15.75">
      <c r="A50" s="1"/>
      <c r="B50" s="1" t="s">
        <v>16</v>
      </c>
      <c r="C50" s="1">
        <f aca="true" t="shared" si="10" ref="C50:I50">C48-+C49</f>
        <v>484</v>
      </c>
      <c r="D50" s="1">
        <f t="shared" si="10"/>
        <v>19</v>
      </c>
      <c r="E50" s="1">
        <f t="shared" si="10"/>
        <v>50</v>
      </c>
      <c r="F50" s="1">
        <f t="shared" si="10"/>
        <v>489</v>
      </c>
      <c r="G50" s="1">
        <f t="shared" si="10"/>
        <v>248</v>
      </c>
      <c r="H50" s="1">
        <f t="shared" si="10"/>
        <v>49</v>
      </c>
      <c r="I50" s="1">
        <f t="shared" si="10"/>
        <v>14</v>
      </c>
      <c r="J50" s="1">
        <f>2+21</f>
        <v>23</v>
      </c>
      <c r="K50" s="1">
        <f>K48-+K49</f>
        <v>193</v>
      </c>
      <c r="L50" s="1">
        <f>L48-+L49</f>
        <v>60</v>
      </c>
      <c r="M50" s="1">
        <f>SUM(C50:L50)</f>
        <v>1629</v>
      </c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 t="s">
        <v>17</v>
      </c>
    </row>
    <row r="52" spans="1:13" ht="15.75">
      <c r="A52" s="1" t="s">
        <v>28</v>
      </c>
      <c r="B52" s="1" t="s">
        <v>13</v>
      </c>
      <c r="C52" s="1">
        <v>1486</v>
      </c>
      <c r="D52" s="1">
        <v>1293</v>
      </c>
      <c r="E52" s="1">
        <v>1893</v>
      </c>
      <c r="F52" s="1">
        <v>2496</v>
      </c>
      <c r="G52" s="1">
        <v>2087</v>
      </c>
      <c r="H52" s="1">
        <v>2090</v>
      </c>
      <c r="I52" s="1">
        <v>2992</v>
      </c>
      <c r="J52" s="1">
        <v>3037</v>
      </c>
      <c r="K52" s="1">
        <v>2837</v>
      </c>
      <c r="L52" s="1">
        <v>3102</v>
      </c>
      <c r="M52" s="1">
        <f>SUM(C52:L52)</f>
        <v>23313</v>
      </c>
    </row>
    <row r="53" spans="1:13" ht="15.75">
      <c r="A53" s="1"/>
      <c r="B53" s="1" t="s">
        <v>15</v>
      </c>
      <c r="C53" s="1">
        <v>942</v>
      </c>
      <c r="D53" s="1">
        <v>1165</v>
      </c>
      <c r="E53" s="1">
        <v>1726</v>
      </c>
      <c r="F53" s="1">
        <v>1964</v>
      </c>
      <c r="G53" s="1">
        <v>1598</v>
      </c>
      <c r="H53" s="1">
        <v>1517</v>
      </c>
      <c r="I53" s="1">
        <v>2088</v>
      </c>
      <c r="J53" s="1">
        <v>2392</v>
      </c>
      <c r="K53" s="1">
        <v>2608</v>
      </c>
      <c r="L53" s="1">
        <v>2562</v>
      </c>
      <c r="M53" s="1">
        <f>SUM(C53:L53)</f>
        <v>18562</v>
      </c>
    </row>
    <row r="54" spans="1:13" ht="15.75">
      <c r="A54" s="1"/>
      <c r="B54" s="1" t="s">
        <v>16</v>
      </c>
      <c r="C54" s="1">
        <f aca="true" t="shared" si="11" ref="C54:I54">C52-+C53</f>
        <v>544</v>
      </c>
      <c r="D54" s="1">
        <f t="shared" si="11"/>
        <v>128</v>
      </c>
      <c r="E54" s="1">
        <f t="shared" si="11"/>
        <v>167</v>
      </c>
      <c r="F54" s="1">
        <f t="shared" si="11"/>
        <v>532</v>
      </c>
      <c r="G54" s="1">
        <f t="shared" si="11"/>
        <v>489</v>
      </c>
      <c r="H54" s="1">
        <f t="shared" si="11"/>
        <v>573</v>
      </c>
      <c r="I54" s="1">
        <f t="shared" si="11"/>
        <v>904</v>
      </c>
      <c r="J54" s="1">
        <f>14+26+605</f>
        <v>645</v>
      </c>
      <c r="K54" s="1">
        <f>K52-+K53</f>
        <v>229</v>
      </c>
      <c r="L54" s="1">
        <f>L52-+L53</f>
        <v>540</v>
      </c>
      <c r="M54" s="1">
        <f>SUM(C54:L54)</f>
        <v>4751</v>
      </c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 t="s">
        <v>17</v>
      </c>
    </row>
    <row r="56" spans="1:13" ht="15.75">
      <c r="A56" s="1" t="s">
        <v>29</v>
      </c>
      <c r="B56" s="1" t="s">
        <v>13</v>
      </c>
      <c r="C56" s="1">
        <v>1529</v>
      </c>
      <c r="D56" s="1">
        <v>1837</v>
      </c>
      <c r="E56" s="1">
        <v>2450</v>
      </c>
      <c r="F56" s="1">
        <v>2525</v>
      </c>
      <c r="G56" s="1">
        <v>2492</v>
      </c>
      <c r="H56" s="1">
        <v>2291</v>
      </c>
      <c r="I56" s="1">
        <v>2284</v>
      </c>
      <c r="J56" s="1">
        <v>3234</v>
      </c>
      <c r="K56" s="1">
        <v>3277</v>
      </c>
      <c r="L56" s="1">
        <v>2974</v>
      </c>
      <c r="M56" s="1">
        <f>SUM(C56:L56)</f>
        <v>24893</v>
      </c>
    </row>
    <row r="57" spans="1:13" ht="15.75">
      <c r="A57" s="1"/>
      <c r="B57" s="1" t="s">
        <v>15</v>
      </c>
      <c r="C57" s="1">
        <v>1451</v>
      </c>
      <c r="D57" s="1">
        <v>1567</v>
      </c>
      <c r="E57" s="1">
        <v>2238</v>
      </c>
      <c r="F57" s="1">
        <v>2382</v>
      </c>
      <c r="G57" s="1">
        <v>2465</v>
      </c>
      <c r="H57" s="1">
        <v>2229</v>
      </c>
      <c r="I57" s="1">
        <v>2270</v>
      </c>
      <c r="J57" s="1">
        <v>3047</v>
      </c>
      <c r="K57" s="1">
        <v>3159</v>
      </c>
      <c r="L57" s="1">
        <v>2587</v>
      </c>
      <c r="M57" s="1">
        <f>SUM(C57:L57)</f>
        <v>23395</v>
      </c>
    </row>
    <row r="58" spans="1:13" ht="15.75">
      <c r="A58" s="1"/>
      <c r="B58" s="1" t="s">
        <v>16</v>
      </c>
      <c r="C58" s="1">
        <f aca="true" t="shared" si="12" ref="C58:I58">C56-+C57</f>
        <v>78</v>
      </c>
      <c r="D58" s="1">
        <f t="shared" si="12"/>
        <v>270</v>
      </c>
      <c r="E58" s="1">
        <f t="shared" si="12"/>
        <v>212</v>
      </c>
      <c r="F58" s="1">
        <f t="shared" si="12"/>
        <v>143</v>
      </c>
      <c r="G58" s="1">
        <f t="shared" si="12"/>
        <v>27</v>
      </c>
      <c r="H58" s="1">
        <f t="shared" si="12"/>
        <v>62</v>
      </c>
      <c r="I58" s="1">
        <f t="shared" si="12"/>
        <v>14</v>
      </c>
      <c r="J58" s="1">
        <f>6+181</f>
        <v>187</v>
      </c>
      <c r="K58" s="1">
        <f>K56-+K57</f>
        <v>118</v>
      </c>
      <c r="L58" s="1">
        <f>L56-+L57</f>
        <v>387</v>
      </c>
      <c r="M58" s="1">
        <f>SUM(C58:L58)</f>
        <v>1498</v>
      </c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 t="s">
        <v>17</v>
      </c>
    </row>
    <row r="60" spans="1:13" ht="15.75">
      <c r="A60" s="1" t="s">
        <v>30</v>
      </c>
      <c r="B60" s="1" t="s">
        <v>13</v>
      </c>
      <c r="C60" s="1">
        <v>798</v>
      </c>
      <c r="D60" s="1">
        <v>1189</v>
      </c>
      <c r="E60" s="1">
        <v>1614</v>
      </c>
      <c r="F60" s="1">
        <v>2416</v>
      </c>
      <c r="G60" s="1">
        <v>2372</v>
      </c>
      <c r="H60" s="1">
        <v>2088</v>
      </c>
      <c r="I60" s="1">
        <v>1742</v>
      </c>
      <c r="J60" s="1">
        <v>1622</v>
      </c>
      <c r="K60" s="1">
        <v>1881</v>
      </c>
      <c r="L60" s="1">
        <v>1853</v>
      </c>
      <c r="M60" s="1">
        <f>SUM(C60:L60)</f>
        <v>17575</v>
      </c>
    </row>
    <row r="61" spans="1:13" ht="15.75">
      <c r="A61" s="1"/>
      <c r="B61" s="1" t="s">
        <v>15</v>
      </c>
      <c r="C61" s="1">
        <v>756</v>
      </c>
      <c r="D61" s="1">
        <v>1083</v>
      </c>
      <c r="E61" s="1">
        <v>1422</v>
      </c>
      <c r="F61" s="1">
        <v>2144</v>
      </c>
      <c r="G61" s="1">
        <v>2030</v>
      </c>
      <c r="H61" s="1">
        <v>1627</v>
      </c>
      <c r="I61" s="1">
        <v>1704</v>
      </c>
      <c r="J61" s="1">
        <v>1449</v>
      </c>
      <c r="K61" s="1">
        <v>1687</v>
      </c>
      <c r="L61" s="1">
        <v>1460</v>
      </c>
      <c r="M61" s="1">
        <f>SUM(C61:L61)</f>
        <v>15362</v>
      </c>
    </row>
    <row r="62" spans="1:13" ht="15.75">
      <c r="A62" s="1"/>
      <c r="B62" s="1" t="s">
        <v>16</v>
      </c>
      <c r="C62" s="1">
        <f aca="true" t="shared" si="13" ref="C62:I62">C60-+C61</f>
        <v>42</v>
      </c>
      <c r="D62" s="1">
        <f t="shared" si="13"/>
        <v>106</v>
      </c>
      <c r="E62" s="1">
        <f t="shared" si="13"/>
        <v>192</v>
      </c>
      <c r="F62" s="1">
        <f t="shared" si="13"/>
        <v>272</v>
      </c>
      <c r="G62" s="1">
        <f t="shared" si="13"/>
        <v>342</v>
      </c>
      <c r="H62" s="1">
        <f t="shared" si="13"/>
        <v>461</v>
      </c>
      <c r="I62" s="1">
        <f t="shared" si="13"/>
        <v>38</v>
      </c>
      <c r="J62" s="1">
        <f>8+165</f>
        <v>173</v>
      </c>
      <c r="K62" s="1">
        <f>K60-+K61</f>
        <v>194</v>
      </c>
      <c r="L62" s="1">
        <f>L60-+L61</f>
        <v>393</v>
      </c>
      <c r="M62" s="1">
        <f>SUM(C62:L62)</f>
        <v>2213</v>
      </c>
    </row>
    <row r="63" spans="1:13" ht="15.75">
      <c r="A63" s="1"/>
      <c r="B63" s="1"/>
      <c r="C63" s="1" t="s">
        <v>17</v>
      </c>
      <c r="D63" s="1"/>
      <c r="E63" s="1"/>
      <c r="F63" s="1"/>
      <c r="G63" s="1"/>
      <c r="H63" s="1"/>
      <c r="I63" s="1"/>
      <c r="J63" s="1"/>
      <c r="K63" s="1"/>
      <c r="L63" s="1"/>
      <c r="M63" s="1" t="s">
        <v>17</v>
      </c>
    </row>
    <row r="64" spans="1:13" ht="15.75">
      <c r="A64" s="1" t="s">
        <v>31</v>
      </c>
      <c r="B64" s="1" t="s">
        <v>13</v>
      </c>
      <c r="C64" s="1">
        <v>1824</v>
      </c>
      <c r="D64" s="1">
        <v>1517</v>
      </c>
      <c r="E64" s="1">
        <v>1790</v>
      </c>
      <c r="F64" s="1">
        <v>2794</v>
      </c>
      <c r="G64" s="1">
        <v>3432</v>
      </c>
      <c r="H64" s="1">
        <v>2508</v>
      </c>
      <c r="I64" s="1">
        <v>2983</v>
      </c>
      <c r="J64" s="1">
        <v>3433</v>
      </c>
      <c r="K64" s="1">
        <v>3934</v>
      </c>
      <c r="L64" s="1">
        <v>4192</v>
      </c>
      <c r="M64" s="1">
        <f>SUM(C64:L64)</f>
        <v>28407</v>
      </c>
    </row>
    <row r="65" spans="1:13" ht="15.75">
      <c r="A65" s="1"/>
      <c r="B65" s="1" t="s">
        <v>15</v>
      </c>
      <c r="C65" s="1">
        <v>1706</v>
      </c>
      <c r="D65" s="1">
        <v>1452</v>
      </c>
      <c r="E65" s="1">
        <v>1760</v>
      </c>
      <c r="F65" s="1">
        <v>2619</v>
      </c>
      <c r="G65" s="1">
        <v>3430</v>
      </c>
      <c r="H65" s="1">
        <v>2427</v>
      </c>
      <c r="I65" s="1">
        <v>2794</v>
      </c>
      <c r="J65" s="1">
        <v>3391</v>
      </c>
      <c r="K65" s="1">
        <v>3756</v>
      </c>
      <c r="L65" s="1">
        <v>4107</v>
      </c>
      <c r="M65" s="1">
        <f>SUM(C65:L65)</f>
        <v>27442</v>
      </c>
    </row>
    <row r="66" spans="1:13" ht="15.75">
      <c r="A66" s="1"/>
      <c r="B66" s="1" t="s">
        <v>16</v>
      </c>
      <c r="C66" s="1">
        <f aca="true" t="shared" si="14" ref="C66:I66">C64-+C65</f>
        <v>118</v>
      </c>
      <c r="D66" s="1">
        <f t="shared" si="14"/>
        <v>65</v>
      </c>
      <c r="E66" s="1">
        <f t="shared" si="14"/>
        <v>30</v>
      </c>
      <c r="F66" s="1">
        <f t="shared" si="14"/>
        <v>175</v>
      </c>
      <c r="G66" s="1">
        <f t="shared" si="14"/>
        <v>2</v>
      </c>
      <c r="H66" s="1">
        <f t="shared" si="14"/>
        <v>81</v>
      </c>
      <c r="I66" s="1">
        <f t="shared" si="14"/>
        <v>189</v>
      </c>
      <c r="J66" s="1">
        <f>6+4+32</f>
        <v>42</v>
      </c>
      <c r="K66" s="1">
        <f>K64-+K65</f>
        <v>178</v>
      </c>
      <c r="L66" s="1">
        <f>L64-+L65</f>
        <v>85</v>
      </c>
      <c r="M66" s="1">
        <f>SUM(C66:L66)</f>
        <v>965</v>
      </c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 t="s">
        <v>17</v>
      </c>
    </row>
    <row r="68" spans="1:13" ht="15.75">
      <c r="A68" s="1" t="s">
        <v>32</v>
      </c>
      <c r="B68" s="1" t="s">
        <v>13</v>
      </c>
      <c r="C68" s="1">
        <v>728</v>
      </c>
      <c r="D68" s="1">
        <v>172</v>
      </c>
      <c r="E68" s="1">
        <v>412</v>
      </c>
      <c r="F68" s="1">
        <v>647</v>
      </c>
      <c r="G68" s="1">
        <v>591</v>
      </c>
      <c r="H68" s="1">
        <v>410</v>
      </c>
      <c r="I68" s="1">
        <v>366</v>
      </c>
      <c r="J68" s="1">
        <v>452</v>
      </c>
      <c r="K68" s="1">
        <v>509</v>
      </c>
      <c r="L68" s="1">
        <v>533</v>
      </c>
      <c r="M68" s="1">
        <f>SUM(C68:L68)</f>
        <v>4820</v>
      </c>
    </row>
    <row r="69" spans="1:13" ht="15.75">
      <c r="A69" s="1"/>
      <c r="B69" s="1" t="s">
        <v>15</v>
      </c>
      <c r="C69" s="1">
        <v>142</v>
      </c>
      <c r="D69" s="1">
        <v>117</v>
      </c>
      <c r="E69" s="1">
        <v>324</v>
      </c>
      <c r="F69" s="1">
        <v>501</v>
      </c>
      <c r="G69" s="1">
        <v>371</v>
      </c>
      <c r="H69" s="1">
        <v>286</v>
      </c>
      <c r="I69" s="1">
        <v>286</v>
      </c>
      <c r="J69" s="1">
        <v>386</v>
      </c>
      <c r="K69" s="1">
        <v>485</v>
      </c>
      <c r="L69" s="1">
        <v>507</v>
      </c>
      <c r="M69" s="1">
        <f>SUM(C69:L69)</f>
        <v>3405</v>
      </c>
    </row>
    <row r="70" spans="1:13" ht="15.75">
      <c r="A70" s="1"/>
      <c r="B70" s="1" t="s">
        <v>16</v>
      </c>
      <c r="C70" s="1">
        <f aca="true" t="shared" si="15" ref="C70:I70">C68-+C69</f>
        <v>586</v>
      </c>
      <c r="D70" s="1">
        <f t="shared" si="15"/>
        <v>55</v>
      </c>
      <c r="E70" s="1">
        <f t="shared" si="15"/>
        <v>88</v>
      </c>
      <c r="F70" s="1">
        <f t="shared" si="15"/>
        <v>146</v>
      </c>
      <c r="G70" s="1">
        <f t="shared" si="15"/>
        <v>220</v>
      </c>
      <c r="H70" s="1">
        <f t="shared" si="15"/>
        <v>124</v>
      </c>
      <c r="I70" s="1">
        <f t="shared" si="15"/>
        <v>80</v>
      </c>
      <c r="J70" s="1">
        <f>12+9+45</f>
        <v>66</v>
      </c>
      <c r="K70" s="1">
        <f>K68-+K69</f>
        <v>24</v>
      </c>
      <c r="L70" s="1">
        <f>L68-+L69</f>
        <v>26</v>
      </c>
      <c r="M70" s="1">
        <f>SUM(C70:L70)</f>
        <v>1415</v>
      </c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 t="s">
        <v>17</v>
      </c>
    </row>
    <row r="72" spans="1:13" ht="15.75">
      <c r="A72" s="1" t="s">
        <v>33</v>
      </c>
      <c r="B72" s="1" t="s">
        <v>13</v>
      </c>
      <c r="C72" s="1">
        <v>207</v>
      </c>
      <c r="D72" s="1">
        <v>113</v>
      </c>
      <c r="E72" s="1">
        <v>146</v>
      </c>
      <c r="F72" s="1">
        <v>163</v>
      </c>
      <c r="G72" s="1">
        <v>176</v>
      </c>
      <c r="H72" s="1">
        <v>139</v>
      </c>
      <c r="I72" s="1">
        <v>92</v>
      </c>
      <c r="J72" s="1">
        <v>143</v>
      </c>
      <c r="K72" s="1">
        <v>138</v>
      </c>
      <c r="L72" s="1">
        <v>147</v>
      </c>
      <c r="M72" s="1">
        <f>SUM(C72:L72)</f>
        <v>1464</v>
      </c>
    </row>
    <row r="73" spans="1:13" ht="15.75">
      <c r="A73" s="1"/>
      <c r="B73" s="1" t="s">
        <v>15</v>
      </c>
      <c r="C73" s="1">
        <v>207</v>
      </c>
      <c r="D73" s="1">
        <v>113</v>
      </c>
      <c r="E73" s="1">
        <v>146</v>
      </c>
      <c r="F73" s="1">
        <v>163</v>
      </c>
      <c r="G73" s="1">
        <v>170</v>
      </c>
      <c r="H73" s="1">
        <v>139</v>
      </c>
      <c r="I73" s="1">
        <v>92</v>
      </c>
      <c r="J73" s="1">
        <v>99</v>
      </c>
      <c r="K73" s="1">
        <v>138</v>
      </c>
      <c r="L73" s="1">
        <v>141</v>
      </c>
      <c r="M73" s="1">
        <f>SUM(C73:L73)</f>
        <v>1408</v>
      </c>
    </row>
    <row r="74" spans="1:13" ht="15.75">
      <c r="A74" s="1"/>
      <c r="B74" s="1" t="s">
        <v>16</v>
      </c>
      <c r="C74" s="1">
        <f aca="true" t="shared" si="16" ref="C74:I74">C72-+C73</f>
        <v>0</v>
      </c>
      <c r="D74" s="1">
        <f t="shared" si="16"/>
        <v>0</v>
      </c>
      <c r="E74" s="1">
        <f t="shared" si="16"/>
        <v>0</v>
      </c>
      <c r="F74" s="1">
        <f t="shared" si="16"/>
        <v>0</v>
      </c>
      <c r="G74" s="1">
        <f t="shared" si="16"/>
        <v>6</v>
      </c>
      <c r="H74" s="1">
        <f t="shared" si="16"/>
        <v>0</v>
      </c>
      <c r="I74" s="1">
        <f t="shared" si="16"/>
        <v>0</v>
      </c>
      <c r="J74" s="1">
        <v>44</v>
      </c>
      <c r="K74" s="1">
        <f>K72-+K73</f>
        <v>0</v>
      </c>
      <c r="L74" s="1">
        <f>L72-+L73</f>
        <v>6</v>
      </c>
      <c r="M74" s="1">
        <f>SUM(C74:L74)</f>
        <v>56</v>
      </c>
    </row>
    <row r="75" spans="1:13" ht="15.75">
      <c r="A75" s="1"/>
      <c r="B75" s="1"/>
      <c r="C75" s="1"/>
      <c r="D75" s="1" t="s">
        <v>17</v>
      </c>
      <c r="E75" s="1"/>
      <c r="F75" s="1"/>
      <c r="G75" s="1"/>
      <c r="H75" s="1"/>
      <c r="I75" s="1"/>
      <c r="J75" s="1"/>
      <c r="K75" s="1"/>
      <c r="L75" s="1"/>
      <c r="M75" s="1" t="s">
        <v>17</v>
      </c>
    </row>
    <row r="76" spans="1:13" ht="15.75">
      <c r="A76" s="1" t="s">
        <v>34</v>
      </c>
      <c r="B76" s="1" t="s">
        <v>13</v>
      </c>
      <c r="C76" s="1">
        <v>1273</v>
      </c>
      <c r="D76" s="1">
        <v>1419</v>
      </c>
      <c r="E76" s="1">
        <v>1887</v>
      </c>
      <c r="F76" s="1">
        <v>1963</v>
      </c>
      <c r="G76" s="1">
        <v>1593</v>
      </c>
      <c r="H76" s="1">
        <v>1997</v>
      </c>
      <c r="I76" s="1">
        <v>2264</v>
      </c>
      <c r="J76" s="1">
        <v>2146</v>
      </c>
      <c r="K76" s="1">
        <v>2508</v>
      </c>
      <c r="L76" s="1">
        <v>2146</v>
      </c>
      <c r="M76" s="1">
        <f>SUM(C76:L76)</f>
        <v>19196</v>
      </c>
    </row>
    <row r="77" spans="1:13" ht="15.75">
      <c r="A77" s="1"/>
      <c r="B77" s="1" t="s">
        <v>15</v>
      </c>
      <c r="C77" s="1">
        <v>943</v>
      </c>
      <c r="D77" s="1">
        <v>1224</v>
      </c>
      <c r="E77" s="1">
        <v>1433</v>
      </c>
      <c r="F77" s="1">
        <v>1758</v>
      </c>
      <c r="G77" s="1">
        <v>1486</v>
      </c>
      <c r="H77" s="1">
        <v>1564</v>
      </c>
      <c r="I77" s="1">
        <v>1909</v>
      </c>
      <c r="J77" s="1">
        <v>2030</v>
      </c>
      <c r="K77" s="1">
        <v>1910</v>
      </c>
      <c r="L77" s="1">
        <v>1808</v>
      </c>
      <c r="M77" s="1">
        <f>SUM(C77:L77)</f>
        <v>16065</v>
      </c>
    </row>
    <row r="78" spans="1:13" ht="15.75">
      <c r="A78" s="1"/>
      <c r="B78" s="1" t="s">
        <v>16</v>
      </c>
      <c r="C78" s="1">
        <f aca="true" t="shared" si="17" ref="C78:I78">C76-+C77</f>
        <v>330</v>
      </c>
      <c r="D78" s="1">
        <f t="shared" si="17"/>
        <v>195</v>
      </c>
      <c r="E78" s="1">
        <f t="shared" si="17"/>
        <v>454</v>
      </c>
      <c r="F78" s="1">
        <f t="shared" si="17"/>
        <v>205</v>
      </c>
      <c r="G78" s="1">
        <f t="shared" si="17"/>
        <v>107</v>
      </c>
      <c r="H78" s="1">
        <f t="shared" si="17"/>
        <v>433</v>
      </c>
      <c r="I78" s="1">
        <f t="shared" si="17"/>
        <v>355</v>
      </c>
      <c r="J78" s="1">
        <v>116</v>
      </c>
      <c r="K78" s="1">
        <f>K76-+K77</f>
        <v>598</v>
      </c>
      <c r="L78" s="1">
        <f>L76-+L77</f>
        <v>338</v>
      </c>
      <c r="M78" s="1">
        <f>SUM(C78:L78)</f>
        <v>3131</v>
      </c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 t="s">
        <v>17</v>
      </c>
    </row>
    <row r="80" spans="1:13" ht="15.75">
      <c r="A80" s="1" t="s"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>
      <c r="A82" s="2" t="s">
        <v>1</v>
      </c>
      <c r="B82" s="2" t="s">
        <v>2</v>
      </c>
      <c r="C82" s="3" t="s">
        <v>3</v>
      </c>
      <c r="D82" s="3" t="s">
        <v>4</v>
      </c>
      <c r="E82" s="3" t="s">
        <v>5</v>
      </c>
      <c r="F82" s="3" t="s">
        <v>6</v>
      </c>
      <c r="G82" s="3" t="s">
        <v>7</v>
      </c>
      <c r="H82" s="3" t="s">
        <v>8</v>
      </c>
      <c r="I82" s="3" t="s">
        <v>9</v>
      </c>
      <c r="J82" s="3" t="s">
        <v>10</v>
      </c>
      <c r="K82" s="3" t="s">
        <v>11</v>
      </c>
      <c r="L82" s="3" t="s">
        <v>12</v>
      </c>
      <c r="M82" s="3" t="s">
        <v>13</v>
      </c>
    </row>
    <row r="83" spans="1:13" ht="15.75">
      <c r="A83" s="1" t="s">
        <v>35</v>
      </c>
      <c r="B83" s="1" t="s">
        <v>13</v>
      </c>
      <c r="C83" s="1">
        <v>337</v>
      </c>
      <c r="D83" s="1">
        <v>282</v>
      </c>
      <c r="E83" s="1">
        <v>447</v>
      </c>
      <c r="F83" s="1">
        <v>356</v>
      </c>
      <c r="G83" s="1">
        <v>469</v>
      </c>
      <c r="H83" s="1">
        <v>382</v>
      </c>
      <c r="I83" s="1">
        <v>515</v>
      </c>
      <c r="J83" s="1">
        <v>473</v>
      </c>
      <c r="K83" s="1">
        <v>552</v>
      </c>
      <c r="L83" s="1">
        <v>687</v>
      </c>
      <c r="M83" s="1">
        <f>SUM(C83:L83)</f>
        <v>4500</v>
      </c>
    </row>
    <row r="84" spans="1:13" ht="15.75">
      <c r="A84" s="1"/>
      <c r="B84" s="1" t="s">
        <v>15</v>
      </c>
      <c r="C84" s="1">
        <v>307</v>
      </c>
      <c r="D84" s="1">
        <v>262</v>
      </c>
      <c r="E84" s="1">
        <v>384</v>
      </c>
      <c r="F84" s="1">
        <v>356</v>
      </c>
      <c r="G84" s="1">
        <v>458</v>
      </c>
      <c r="H84" s="1">
        <v>382</v>
      </c>
      <c r="I84" s="1">
        <v>515</v>
      </c>
      <c r="J84" s="1">
        <v>473</v>
      </c>
      <c r="K84" s="1">
        <v>552</v>
      </c>
      <c r="L84" s="1">
        <v>599</v>
      </c>
      <c r="M84" s="1">
        <f>SUM(C84:L84)</f>
        <v>4288</v>
      </c>
    </row>
    <row r="85" spans="1:13" ht="15.75">
      <c r="A85" s="1"/>
      <c r="B85" s="1" t="s">
        <v>16</v>
      </c>
      <c r="C85" s="1">
        <f aca="true" t="shared" si="18" ref="C85:I85">C83-+C84</f>
        <v>30</v>
      </c>
      <c r="D85" s="1">
        <f t="shared" si="18"/>
        <v>20</v>
      </c>
      <c r="E85" s="1">
        <f t="shared" si="18"/>
        <v>63</v>
      </c>
      <c r="F85" s="1">
        <f t="shared" si="18"/>
        <v>0</v>
      </c>
      <c r="G85" s="1">
        <f t="shared" si="18"/>
        <v>11</v>
      </c>
      <c r="H85" s="1">
        <f t="shared" si="18"/>
        <v>0</v>
      </c>
      <c r="I85" s="1">
        <f t="shared" si="18"/>
        <v>0</v>
      </c>
      <c r="J85" s="1">
        <v>0</v>
      </c>
      <c r="K85" s="1">
        <f>K83-+K84</f>
        <v>0</v>
      </c>
      <c r="L85" s="1">
        <f>L83-+L84</f>
        <v>88</v>
      </c>
      <c r="M85" s="1">
        <f>SUM(C85:L85)</f>
        <v>212</v>
      </c>
    </row>
    <row r="86" spans="1:13" ht="15.75">
      <c r="A86" s="1"/>
      <c r="B86" s="1" t="s">
        <v>17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 t="s">
        <v>17</v>
      </c>
    </row>
    <row r="87" spans="1:13" ht="15.75">
      <c r="A87" s="1" t="s">
        <v>36</v>
      </c>
      <c r="B87" s="1" t="s">
        <v>13</v>
      </c>
      <c r="C87" s="1">
        <v>138</v>
      </c>
      <c r="D87" s="1">
        <v>497</v>
      </c>
      <c r="E87" s="1">
        <v>447</v>
      </c>
      <c r="F87" s="1">
        <v>645</v>
      </c>
      <c r="G87" s="1">
        <v>459</v>
      </c>
      <c r="H87" s="1">
        <v>320</v>
      </c>
      <c r="I87" s="1">
        <v>267</v>
      </c>
      <c r="J87" s="1">
        <v>429</v>
      </c>
      <c r="K87" s="1">
        <v>488</v>
      </c>
      <c r="L87" s="1">
        <v>513</v>
      </c>
      <c r="M87" s="1">
        <f>SUM(C87:L87)</f>
        <v>4203</v>
      </c>
    </row>
    <row r="88" spans="1:13" ht="15.75">
      <c r="A88" s="1"/>
      <c r="B88" s="1" t="s">
        <v>15</v>
      </c>
      <c r="C88" s="1">
        <v>82</v>
      </c>
      <c r="D88" s="1">
        <v>318</v>
      </c>
      <c r="E88" s="1">
        <v>227</v>
      </c>
      <c r="F88" s="1">
        <v>349</v>
      </c>
      <c r="G88" s="1">
        <v>217</v>
      </c>
      <c r="H88" s="1">
        <v>240</v>
      </c>
      <c r="I88" s="1">
        <v>189</v>
      </c>
      <c r="J88" s="1">
        <v>308</v>
      </c>
      <c r="K88" s="1">
        <v>265</v>
      </c>
      <c r="L88" s="1">
        <v>313</v>
      </c>
      <c r="M88" s="1">
        <f>SUM(C88:L88)</f>
        <v>2508</v>
      </c>
    </row>
    <row r="89" spans="1:13" ht="15.75">
      <c r="A89" s="1"/>
      <c r="B89" s="1" t="s">
        <v>16</v>
      </c>
      <c r="C89" s="1">
        <f aca="true" t="shared" si="19" ref="C89:I89">C87-+C88</f>
        <v>56</v>
      </c>
      <c r="D89" s="1">
        <f t="shared" si="19"/>
        <v>179</v>
      </c>
      <c r="E89" s="1">
        <f t="shared" si="19"/>
        <v>220</v>
      </c>
      <c r="F89" s="1">
        <f t="shared" si="19"/>
        <v>296</v>
      </c>
      <c r="G89" s="1">
        <f t="shared" si="19"/>
        <v>242</v>
      </c>
      <c r="H89" s="1">
        <f t="shared" si="19"/>
        <v>80</v>
      </c>
      <c r="I89" s="1">
        <f t="shared" si="19"/>
        <v>78</v>
      </c>
      <c r="J89" s="1">
        <f>68+3+50</f>
        <v>121</v>
      </c>
      <c r="K89" s="1">
        <f>K87-+K88</f>
        <v>223</v>
      </c>
      <c r="L89" s="1">
        <f>L87-+L88</f>
        <v>200</v>
      </c>
      <c r="M89" s="1">
        <f>SUM(C89:L89)</f>
        <v>1695</v>
      </c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 t="s">
        <v>17</v>
      </c>
    </row>
    <row r="91" spans="1:13" ht="15.75">
      <c r="A91" s="1" t="s">
        <v>37</v>
      </c>
      <c r="B91" s="1" t="s">
        <v>13</v>
      </c>
      <c r="C91" s="1">
        <v>227</v>
      </c>
      <c r="D91" s="1">
        <v>196</v>
      </c>
      <c r="E91" s="1">
        <v>288</v>
      </c>
      <c r="F91" s="1">
        <v>466</v>
      </c>
      <c r="G91" s="1">
        <v>606</v>
      </c>
      <c r="H91" s="1">
        <v>444</v>
      </c>
      <c r="I91" s="1">
        <v>444</v>
      </c>
      <c r="J91" s="1">
        <v>451</v>
      </c>
      <c r="K91" s="1">
        <v>784</v>
      </c>
      <c r="L91" s="1">
        <v>890</v>
      </c>
      <c r="M91" s="1">
        <f aca="true" t="shared" si="20" ref="M91:M97">SUM(C91:L91)</f>
        <v>4796</v>
      </c>
    </row>
    <row r="92" spans="1:13" ht="15.75">
      <c r="A92" s="1"/>
      <c r="B92" s="1" t="s">
        <v>15</v>
      </c>
      <c r="C92" s="1">
        <v>209</v>
      </c>
      <c r="D92" s="1">
        <v>166</v>
      </c>
      <c r="E92" s="1">
        <v>288</v>
      </c>
      <c r="F92" s="1">
        <v>434</v>
      </c>
      <c r="G92" s="1">
        <v>562</v>
      </c>
      <c r="H92" s="1">
        <v>424</v>
      </c>
      <c r="I92" s="1">
        <v>444</v>
      </c>
      <c r="J92" s="1">
        <v>449</v>
      </c>
      <c r="K92" s="1">
        <v>761</v>
      </c>
      <c r="L92" s="1">
        <v>868</v>
      </c>
      <c r="M92" s="1">
        <f t="shared" si="20"/>
        <v>4605</v>
      </c>
    </row>
    <row r="93" spans="1:13" ht="16.5" thickBot="1">
      <c r="A93" s="4"/>
      <c r="B93" s="4" t="s">
        <v>16</v>
      </c>
      <c r="C93" s="4">
        <f aca="true" t="shared" si="21" ref="C93:I93">C91-+C92</f>
        <v>18</v>
      </c>
      <c r="D93" s="4">
        <f t="shared" si="21"/>
        <v>30</v>
      </c>
      <c r="E93" s="4">
        <f t="shared" si="21"/>
        <v>0</v>
      </c>
      <c r="F93" s="4">
        <f t="shared" si="21"/>
        <v>32</v>
      </c>
      <c r="G93" s="4">
        <f t="shared" si="21"/>
        <v>44</v>
      </c>
      <c r="H93" s="4">
        <f t="shared" si="21"/>
        <v>20</v>
      </c>
      <c r="I93" s="4">
        <f t="shared" si="21"/>
        <v>0</v>
      </c>
      <c r="J93" s="4">
        <v>2</v>
      </c>
      <c r="K93" s="4">
        <f>K91-+K92</f>
        <v>23</v>
      </c>
      <c r="L93" s="4">
        <f>L91-+L92</f>
        <v>22</v>
      </c>
      <c r="M93" s="4">
        <f t="shared" si="20"/>
        <v>191</v>
      </c>
    </row>
    <row r="94" spans="1:13" ht="16.5" thickTop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.75">
      <c r="A95" s="1" t="s">
        <v>38</v>
      </c>
      <c r="B95" s="1" t="s">
        <v>13</v>
      </c>
      <c r="C95" s="1">
        <f aca="true" t="shared" si="22" ref="C95:L95">C5+C9+C13+C17+C21+C25+C29+C33+C37+C44+C48+C52+C56+C60+C64+C68+C72+C76+C83+C87+C91</f>
        <v>17524</v>
      </c>
      <c r="D95" s="1">
        <f t="shared" si="22"/>
        <v>14856</v>
      </c>
      <c r="E95" s="1">
        <f t="shared" si="22"/>
        <v>19072</v>
      </c>
      <c r="F95" s="1">
        <f t="shared" si="22"/>
        <v>25188</v>
      </c>
      <c r="G95" s="1">
        <f t="shared" si="22"/>
        <v>25388</v>
      </c>
      <c r="H95" s="1">
        <f t="shared" si="22"/>
        <v>21521</v>
      </c>
      <c r="I95" s="1">
        <f t="shared" si="22"/>
        <v>24173</v>
      </c>
      <c r="J95" s="1">
        <f t="shared" si="22"/>
        <v>28018</v>
      </c>
      <c r="K95" s="1">
        <f t="shared" si="22"/>
        <v>31345</v>
      </c>
      <c r="L95" s="1">
        <f t="shared" si="22"/>
        <v>31976</v>
      </c>
      <c r="M95" s="1">
        <f t="shared" si="20"/>
        <v>239061</v>
      </c>
    </row>
    <row r="96" spans="1:13" ht="15.75">
      <c r="A96" s="1"/>
      <c r="B96" s="1" t="s">
        <v>15</v>
      </c>
      <c r="C96" s="1">
        <f aca="true" t="shared" si="23" ref="C96:L96">C6+C10+C14+C18+C22+C26+C30+C34+C38+C45+C49+C53+C57+C61+C65+C69+C73+C77+C84+C88+C92</f>
        <v>12801</v>
      </c>
      <c r="D96" s="1">
        <f t="shared" si="23"/>
        <v>12869</v>
      </c>
      <c r="E96" s="1">
        <f t="shared" si="23"/>
        <v>16506</v>
      </c>
      <c r="F96" s="1">
        <f t="shared" si="23"/>
        <v>21340</v>
      </c>
      <c r="G96" s="1">
        <f t="shared" si="23"/>
        <v>22437</v>
      </c>
      <c r="H96" s="1">
        <f t="shared" si="23"/>
        <v>18341</v>
      </c>
      <c r="I96" s="1">
        <f t="shared" si="23"/>
        <v>20853</v>
      </c>
      <c r="J96" s="1">
        <f t="shared" si="23"/>
        <v>23472</v>
      </c>
      <c r="K96" s="1">
        <f t="shared" si="23"/>
        <v>25459</v>
      </c>
      <c r="L96" s="1">
        <f t="shared" si="23"/>
        <v>25129</v>
      </c>
      <c r="M96" s="1">
        <f t="shared" si="20"/>
        <v>199207</v>
      </c>
    </row>
    <row r="97" spans="1:13" ht="15.75">
      <c r="A97" s="1"/>
      <c r="B97" s="1" t="s">
        <v>16</v>
      </c>
      <c r="C97" s="1">
        <f aca="true" t="shared" si="24" ref="C97:L97">C95-+C96</f>
        <v>4723</v>
      </c>
      <c r="D97" s="1">
        <f t="shared" si="24"/>
        <v>1987</v>
      </c>
      <c r="E97" s="1">
        <f t="shared" si="24"/>
        <v>2566</v>
      </c>
      <c r="F97" s="1">
        <f t="shared" si="24"/>
        <v>3848</v>
      </c>
      <c r="G97" s="1">
        <f t="shared" si="24"/>
        <v>2951</v>
      </c>
      <c r="H97" s="1">
        <f t="shared" si="24"/>
        <v>3180</v>
      </c>
      <c r="I97" s="1">
        <f t="shared" si="24"/>
        <v>3320</v>
      </c>
      <c r="J97" s="1">
        <f t="shared" si="24"/>
        <v>4546</v>
      </c>
      <c r="K97" s="1">
        <f t="shared" si="24"/>
        <v>5886</v>
      </c>
      <c r="L97" s="1">
        <f t="shared" si="24"/>
        <v>6847</v>
      </c>
      <c r="M97" s="1">
        <f t="shared" si="20"/>
        <v>39854</v>
      </c>
    </row>
    <row r="98" spans="1:6" s="9" customFormat="1" ht="15.75">
      <c r="A98" s="6"/>
      <c r="B98" s="7"/>
      <c r="C98" s="7"/>
      <c r="D98" s="7"/>
      <c r="E98" s="7"/>
      <c r="F98" s="8"/>
    </row>
    <row r="99" spans="1:6" s="9" customFormat="1" ht="15.75">
      <c r="A99" s="6" t="s">
        <v>41</v>
      </c>
      <c r="B99" s="7"/>
      <c r="C99" s="7"/>
      <c r="D99" s="7"/>
      <c r="E99" s="7"/>
      <c r="F99" s="8"/>
    </row>
    <row r="100" spans="1:6" s="9" customFormat="1" ht="15.75">
      <c r="A100" s="6" t="s">
        <v>42</v>
      </c>
      <c r="B100" s="7"/>
      <c r="C100" s="7"/>
      <c r="D100" s="7"/>
      <c r="E100" s="7"/>
      <c r="F100" s="8"/>
    </row>
    <row r="101" spans="1:6" s="9" customFormat="1" ht="15.75">
      <c r="A101" s="6" t="s">
        <v>43</v>
      </c>
      <c r="B101" s="7"/>
      <c r="C101" s="7"/>
      <c r="D101" s="7"/>
      <c r="E101" s="7"/>
      <c r="F101" s="8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 t="s">
        <v>17</v>
      </c>
    </row>
    <row r="103" spans="1:13" ht="15.75">
      <c r="A103" s="1" t="s">
        <v>39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>
      <c r="A104" s="1" t="s">
        <v>40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printOptions/>
  <pageMargins left="0.2" right="0.2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Paul Bieksza</cp:lastModifiedBy>
  <cp:lastPrinted>2000-06-12T20:48:51Z</cp:lastPrinted>
  <dcterms:created xsi:type="dcterms:W3CDTF">2000-06-12T19:46:23Z</dcterms:created>
  <dcterms:modified xsi:type="dcterms:W3CDTF">2014-06-12T17:34:52Z</dcterms:modified>
  <cp:category/>
  <cp:version/>
  <cp:contentType/>
  <cp:contentStatus/>
</cp:coreProperties>
</file>