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OMB\_webdocs\webdocs_test\treasury\omb\publications\19citizensguide\"/>
    </mc:Choice>
  </mc:AlternateContent>
  <bookViews>
    <workbookView xWindow="0" yWindow="0" windowWidth="25200" windowHeight="11685" activeTab="1"/>
  </bookViews>
  <sheets>
    <sheet name="Approp Act History" sheetId="2" r:id="rId1"/>
    <sheet name="Approp Act v PY Adj Approp" sheetId="1" r:id="rId2"/>
  </sheets>
  <definedNames>
    <definedName name="_xlnm.Print_Area" localSheetId="0">'Approp Act History'!$A$1:$I$81</definedName>
    <definedName name="_xlnm.Print_Area" localSheetId="1">'Approp Act v PY Adj Approp'!$A$1:$J$83</definedName>
    <definedName name="_xlnm.Print_Titles" localSheetId="0">'Approp Act History'!$4:$5</definedName>
    <definedName name="_xlnm.Print_Titles" localSheetId="1">'Approp Act v PY Adj Approp'!$4:$6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5" i="1" l="1"/>
  <c r="H75" i="1" s="1"/>
  <c r="F74" i="1"/>
  <c r="H74" i="1" s="1"/>
  <c r="F73" i="1"/>
  <c r="H73" i="1" s="1"/>
  <c r="F72" i="1"/>
  <c r="H72" i="1" s="1"/>
  <c r="F71" i="1"/>
  <c r="H71" i="1" s="1"/>
  <c r="F70" i="1"/>
  <c r="H70" i="1" s="1"/>
  <c r="F69" i="1"/>
  <c r="H69" i="1" s="1"/>
  <c r="F68" i="1"/>
  <c r="H68" i="1" s="1"/>
  <c r="F67" i="1"/>
  <c r="H67" i="1" s="1"/>
  <c r="F66" i="1"/>
  <c r="H66" i="1" s="1"/>
  <c r="F65" i="1"/>
  <c r="H65" i="1" s="1"/>
  <c r="F64" i="1"/>
  <c r="H64" i="1" s="1"/>
  <c r="H63" i="1"/>
  <c r="F63" i="1"/>
  <c r="F62" i="1"/>
  <c r="H62" i="1" s="1"/>
  <c r="F61" i="1"/>
  <c r="H61" i="1" s="1"/>
  <c r="F60" i="1"/>
  <c r="H60" i="1" s="1"/>
  <c r="F59" i="1"/>
  <c r="H59" i="1" s="1"/>
  <c r="F58" i="1"/>
  <c r="H58" i="1" s="1"/>
  <c r="F57" i="1"/>
  <c r="H57" i="1" s="1"/>
  <c r="F56" i="1"/>
  <c r="H56" i="1" s="1"/>
  <c r="F55" i="1"/>
  <c r="H55" i="1" s="1"/>
  <c r="F54" i="1"/>
  <c r="H54" i="1" s="1"/>
  <c r="F53" i="1"/>
  <c r="H53" i="1" s="1"/>
  <c r="F52" i="1"/>
  <c r="H52" i="1" s="1"/>
  <c r="F51" i="1"/>
  <c r="H51" i="1" s="1"/>
  <c r="F50" i="1"/>
  <c r="H50" i="1" s="1"/>
  <c r="F49" i="1"/>
  <c r="H49" i="1" s="1"/>
  <c r="F48" i="1"/>
  <c r="H48" i="1" s="1"/>
  <c r="F47" i="1"/>
  <c r="H47" i="1" s="1"/>
  <c r="F46" i="1"/>
  <c r="H46" i="1" s="1"/>
  <c r="F45" i="1"/>
  <c r="H45" i="1" s="1"/>
  <c r="F44" i="1"/>
  <c r="H44" i="1" s="1"/>
  <c r="F43" i="1"/>
  <c r="H43" i="1" s="1"/>
  <c r="F42" i="1"/>
  <c r="H42" i="1" s="1"/>
  <c r="F41" i="1"/>
  <c r="H41" i="1" s="1"/>
  <c r="F40" i="1"/>
  <c r="H40" i="1" s="1"/>
  <c r="F39" i="1"/>
  <c r="H39" i="1" s="1"/>
  <c r="F38" i="1"/>
  <c r="H38" i="1" s="1"/>
  <c r="F37" i="1"/>
  <c r="H37" i="1" s="1"/>
  <c r="F36" i="1"/>
  <c r="H36" i="1" s="1"/>
  <c r="F35" i="1"/>
  <c r="H35" i="1" s="1"/>
  <c r="F34" i="1"/>
  <c r="H34" i="1" s="1"/>
  <c r="F33" i="1"/>
  <c r="H33" i="1" s="1"/>
  <c r="F32" i="1"/>
  <c r="H32" i="1" s="1"/>
  <c r="F31" i="1"/>
  <c r="H31" i="1" s="1"/>
  <c r="F30" i="1"/>
  <c r="H30" i="1" s="1"/>
  <c r="F29" i="1"/>
  <c r="H29" i="1" s="1"/>
  <c r="F28" i="1"/>
  <c r="H28" i="1" s="1"/>
  <c r="F27" i="1"/>
  <c r="H27" i="1" s="1"/>
  <c r="F26" i="1"/>
  <c r="H26" i="1" s="1"/>
  <c r="F25" i="1"/>
  <c r="H25" i="1" s="1"/>
  <c r="F24" i="1"/>
  <c r="H24" i="1" s="1"/>
  <c r="F23" i="1"/>
  <c r="H23" i="1" s="1"/>
  <c r="F22" i="1"/>
  <c r="H22" i="1" s="1"/>
  <c r="F21" i="1"/>
  <c r="H21" i="1" s="1"/>
  <c r="F20" i="1"/>
  <c r="H20" i="1" s="1"/>
  <c r="F19" i="1"/>
  <c r="H19" i="1" s="1"/>
  <c r="F18" i="1"/>
  <c r="H18" i="1" s="1"/>
  <c r="F17" i="1"/>
  <c r="H17" i="1" s="1"/>
  <c r="B16" i="1"/>
  <c r="F16" i="1" s="1"/>
  <c r="H16" i="1" s="1"/>
  <c r="D15" i="1"/>
  <c r="B15" i="1"/>
  <c r="F15" i="1" s="1"/>
  <c r="H15" i="1" s="1"/>
  <c r="D14" i="1"/>
  <c r="B14" i="1"/>
  <c r="D13" i="1"/>
  <c r="F13" i="1" s="1"/>
  <c r="H13" i="1" s="1"/>
  <c r="F12" i="1"/>
  <c r="H12" i="1" s="1"/>
  <c r="F11" i="1"/>
  <c r="H11" i="1" s="1"/>
  <c r="D10" i="1"/>
  <c r="F10" i="1" s="1"/>
  <c r="H10" i="1" s="1"/>
  <c r="F9" i="1"/>
  <c r="H9" i="1" s="1"/>
  <c r="F8" i="1"/>
  <c r="H8" i="1" s="1"/>
  <c r="F7" i="1"/>
  <c r="H7" i="1" s="1"/>
  <c r="F14" i="1" l="1"/>
  <c r="H14" i="1" s="1"/>
  <c r="D74" i="2"/>
  <c r="F74" i="2" s="1"/>
  <c r="D73" i="2"/>
  <c r="F73" i="2" s="1"/>
  <c r="D72" i="2"/>
  <c r="F72" i="2" s="1"/>
  <c r="D71" i="2"/>
  <c r="F71" i="2" s="1"/>
  <c r="D70" i="2"/>
  <c r="F70" i="2" s="1"/>
  <c r="D69" i="2"/>
  <c r="F69" i="2" s="1"/>
  <c r="D68" i="2"/>
  <c r="F68" i="2" s="1"/>
  <c r="D67" i="2"/>
  <c r="F67" i="2" s="1"/>
  <c r="D66" i="2"/>
  <c r="F66" i="2" s="1"/>
  <c r="D65" i="2"/>
  <c r="F65" i="2" s="1"/>
  <c r="D64" i="2"/>
  <c r="F64" i="2" s="1"/>
  <c r="D63" i="2"/>
  <c r="F63" i="2" s="1"/>
  <c r="D62" i="2"/>
  <c r="F62" i="2" s="1"/>
  <c r="D61" i="2"/>
  <c r="F61" i="2" s="1"/>
  <c r="D60" i="2"/>
  <c r="F60" i="2" s="1"/>
  <c r="D59" i="2"/>
  <c r="F59" i="2" s="1"/>
  <c r="D58" i="2"/>
  <c r="F58" i="2" s="1"/>
  <c r="D57" i="2"/>
  <c r="F57" i="2" s="1"/>
  <c r="D56" i="2"/>
  <c r="F56" i="2" s="1"/>
  <c r="D55" i="2"/>
  <c r="F55" i="2" s="1"/>
  <c r="D54" i="2"/>
  <c r="F54" i="2" s="1"/>
  <c r="D53" i="2"/>
  <c r="F53" i="2" s="1"/>
  <c r="D52" i="2"/>
  <c r="F52" i="2" s="1"/>
  <c r="D51" i="2"/>
  <c r="F51" i="2" s="1"/>
  <c r="D50" i="2"/>
  <c r="F50" i="2" s="1"/>
  <c r="D49" i="2"/>
  <c r="F49" i="2" s="1"/>
  <c r="D48" i="2"/>
  <c r="F48" i="2" s="1"/>
  <c r="D47" i="2"/>
  <c r="F47" i="2" s="1"/>
  <c r="D46" i="2"/>
  <c r="F46" i="2" s="1"/>
  <c r="D45" i="2"/>
  <c r="F45" i="2" s="1"/>
  <c r="D44" i="2"/>
  <c r="F44" i="2" s="1"/>
  <c r="D43" i="2"/>
  <c r="F43" i="2" s="1"/>
  <c r="D42" i="2"/>
  <c r="F42" i="2" s="1"/>
  <c r="D41" i="2"/>
  <c r="F41" i="2" s="1"/>
  <c r="D40" i="2"/>
  <c r="F40" i="2" s="1"/>
  <c r="D39" i="2"/>
  <c r="F39" i="2" s="1"/>
  <c r="D38" i="2"/>
  <c r="F38" i="2" s="1"/>
  <c r="D37" i="2"/>
  <c r="F37" i="2" s="1"/>
  <c r="D36" i="2"/>
  <c r="F36" i="2" s="1"/>
  <c r="D35" i="2"/>
  <c r="F35" i="2" s="1"/>
  <c r="D34" i="2"/>
  <c r="F34" i="2" s="1"/>
  <c r="D33" i="2"/>
  <c r="F33" i="2" s="1"/>
  <c r="D32" i="2"/>
  <c r="F32" i="2" s="1"/>
  <c r="D31" i="2"/>
  <c r="F31" i="2" s="1"/>
  <c r="D30" i="2"/>
  <c r="F30" i="2" s="1"/>
  <c r="D29" i="2"/>
  <c r="F29" i="2" s="1"/>
  <c r="D28" i="2"/>
  <c r="F28" i="2" s="1"/>
  <c r="D27" i="2"/>
  <c r="F27" i="2" s="1"/>
  <c r="D26" i="2"/>
  <c r="F26" i="2" s="1"/>
  <c r="D25" i="2"/>
  <c r="F25" i="2" s="1"/>
  <c r="D24" i="2"/>
  <c r="F24" i="2" s="1"/>
  <c r="D23" i="2"/>
  <c r="F23" i="2" s="1"/>
  <c r="D22" i="2"/>
  <c r="F22" i="2" s="1"/>
  <c r="D21" i="2"/>
  <c r="F21" i="2" s="1"/>
  <c r="D20" i="2"/>
  <c r="F20" i="2" s="1"/>
  <c r="D19" i="2"/>
  <c r="F19" i="2" s="1"/>
  <c r="D18" i="2"/>
  <c r="F18" i="2" s="1"/>
  <c r="D17" i="2"/>
  <c r="F17" i="2" s="1"/>
  <c r="B16" i="2"/>
  <c r="D16" i="2" s="1"/>
  <c r="F16" i="2" s="1"/>
  <c r="B15" i="2"/>
  <c r="B14" i="2"/>
  <c r="D13" i="2"/>
  <c r="F13" i="2" s="1"/>
  <c r="D12" i="2"/>
  <c r="F12" i="2" s="1"/>
  <c r="D11" i="2"/>
  <c r="F11" i="2" s="1"/>
  <c r="D10" i="2"/>
  <c r="F10" i="2" s="1"/>
  <c r="D9" i="2"/>
  <c r="F9" i="2" s="1"/>
  <c r="D8" i="2"/>
  <c r="F8" i="2" s="1"/>
  <c r="D7" i="2"/>
  <c r="F7" i="2" s="1"/>
  <c r="D15" i="2" l="1"/>
  <c r="F15" i="2" s="1"/>
  <c r="D14" i="2"/>
  <c r="F14" i="2" s="1"/>
</calcChain>
</file>

<file path=xl/sharedStrings.xml><?xml version="1.0" encoding="utf-8"?>
<sst xmlns="http://schemas.openxmlformats.org/spreadsheetml/2006/main" count="47" uniqueCount="36">
  <si>
    <t>Prior Year</t>
  </si>
  <si>
    <t>Fiscal</t>
  </si>
  <si>
    <t>Approp.</t>
  </si>
  <si>
    <t xml:space="preserve">Adjusted </t>
  </si>
  <si>
    <t xml:space="preserve">   ------------- Change  -------------   </t>
  </si>
  <si>
    <t>Year</t>
  </si>
  <si>
    <t>Act</t>
  </si>
  <si>
    <t>Approp (a)</t>
  </si>
  <si>
    <t>$</t>
  </si>
  <si>
    <t>%</t>
  </si>
  <si>
    <t>Comparison of Appropriations Acts to Prior Year Adjusted Appropriations</t>
  </si>
  <si>
    <t>(In Millions)</t>
  </si>
  <si>
    <t>(a) Original Appropriations Act plus supplemental appropriations.</t>
  </si>
  <si>
    <t>(b) Excludes pension contributions funded from the Lottery Enterprise Contribution Act.</t>
  </si>
  <si>
    <t>(c)  Includes supplemental funding provided via P.L.2018, c.54.</t>
  </si>
  <si>
    <t>(d) Does not reflect deappropriations.</t>
  </si>
  <si>
    <t>(e) Does not reflect $883 million in lapses for Pensions.</t>
  </si>
  <si>
    <t>(f) Includes $468 million in FY 2012 debt service funded from FY 2011 resources.</t>
  </si>
  <si>
    <t xml:space="preserve">       ------------- Change  -------------   </t>
  </si>
  <si>
    <t>Fiscal Year</t>
  </si>
  <si>
    <t>Approp. Act</t>
  </si>
  <si>
    <t>(a) (b)</t>
  </si>
  <si>
    <t>(a)</t>
  </si>
  <si>
    <t>(c )</t>
  </si>
  <si>
    <t>(d)</t>
  </si>
  <si>
    <t>Comparison of Appropriations Acts</t>
  </si>
  <si>
    <t xml:space="preserve">(a). Excludes pension contributions funded from the Lottery Enterprise Contribution Act.  </t>
  </si>
  <si>
    <t>(b). Includes supplemental funding provided via P.L.2018, c.54.</t>
  </si>
  <si>
    <t>(c). Includes $468 million in FY 2012 debt service funded from FY 2011 resources.</t>
  </si>
  <si>
    <t>(d). Includes federal stimulus aid used for budget relief that otherwise would have needed a State appropriation.</t>
  </si>
  <si>
    <t>(b) (c )</t>
  </si>
  <si>
    <t>(b)</t>
  </si>
  <si>
    <t>(e)</t>
  </si>
  <si>
    <t>(f)</t>
  </si>
  <si>
    <t>(g)</t>
  </si>
  <si>
    <t>(g) Includes federal stimulus aid used for budget relief that otherwise would have needed a State appropriation.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</si>
</sst>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_);_(&quot;$&quot;* \(#,##0.0\);_(&quot;$&quot;* &quot;-&quot;??_);_(@_)"/>
    <numFmt numFmtId="166" formatCode="_(* #,##0.0_);_(* \(#,##0.0\);_(* &quot;-&quot;??_);_(@_)"/>
    <numFmt numFmtId="167" formatCode="0.0_);\(0.0\)"/>
    <numFmt numFmtId="168" formatCode="_(* #,##0.0_);_(* \(#,##0.0\);_(* &quot;-&quot;?_);_(@_)"/>
    <numFmt numFmtId="169" formatCode="_(&quot;$&quot;* #,##0.0_);_(&quot;$&quot;* \(#,##0.0\);_(&quot;$&quot;* &quot;-&quot;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Arial Narrow"/>
      <family val="2"/>
    </font>
    <font>
      <b/>
      <sz val="10"/>
      <name val="Arial Narrow"/>
      <family val="2"/>
    </font>
    <font>
      <u/>
      <sz val="10"/>
      <name val="Times New Roman"/>
      <family val="1"/>
    </font>
    <font>
      <u/>
      <sz val="10"/>
      <name val="Arial Narrow"/>
      <family val="2"/>
    </font>
    <font>
      <sz val="10"/>
      <name val="Arial Narrow"/>
      <family val="2"/>
    </font>
    <font>
      <b/>
      <sz val="14"/>
      <color rgb="FF000000"/>
      <name val="Times New Roman"/>
      <family val="1"/>
    </font>
    <font>
      <b/>
      <sz val="16"/>
      <color rgb="FF000000"/>
      <name val="Times New Roman"/>
      <family val="1"/>
    </font>
    <font>
      <b/>
      <sz val="12"/>
      <color rgb="FF000000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13" fillId="0" borderId="0" xfId="0" applyFont="1" applyAlignment="1">
      <alignment horizontal="center" vertical="top" readingOrder="1"/>
    </xf>
    <xf numFmtId="0" fontId="4" fillId="0" borderId="0" xfId="0" applyFont="1" applyAlignment="1">
      <alignment vertical="top"/>
    </xf>
    <xf numFmtId="0" fontId="14" fillId="0" borderId="0" xfId="0" applyFont="1" applyAlignment="1">
      <alignment horizontal="center" vertical="top" readingOrder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164" fontId="4" fillId="0" borderId="0" xfId="2" applyNumberFormat="1" applyFont="1" applyAlignment="1">
      <alignment horizontal="center" vertical="top"/>
    </xf>
    <xf numFmtId="166" fontId="4" fillId="0" borderId="0" xfId="0" applyNumberFormat="1" applyFont="1" applyAlignment="1">
      <alignment vertical="top"/>
    </xf>
    <xf numFmtId="167" fontId="4" fillId="0" borderId="0" xfId="3" applyNumberFormat="1" applyFont="1" applyAlignment="1">
      <alignment vertical="top"/>
    </xf>
    <xf numFmtId="168" fontId="4" fillId="0" borderId="0" xfId="2" applyNumberFormat="1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168" fontId="6" fillId="0" borderId="0" xfId="2" applyNumberFormat="1" applyFont="1" applyAlignment="1">
      <alignment horizontal="center" vertical="top"/>
    </xf>
    <xf numFmtId="164" fontId="6" fillId="0" borderId="0" xfId="2" applyNumberFormat="1" applyFont="1" applyAlignment="1">
      <alignment horizontal="left" vertical="top"/>
    </xf>
    <xf numFmtId="166" fontId="6" fillId="0" borderId="0" xfId="0" applyNumberFormat="1" applyFont="1" applyAlignment="1">
      <alignment vertical="top"/>
    </xf>
    <xf numFmtId="167" fontId="6" fillId="0" borderId="0" xfId="3" applyNumberFormat="1" applyFont="1" applyAlignment="1">
      <alignment vertical="top"/>
    </xf>
    <xf numFmtId="0" fontId="10" fillId="0" borderId="0" xfId="0" applyFont="1" applyAlignment="1">
      <alignment horizontal="center" vertical="top"/>
    </xf>
    <xf numFmtId="166" fontId="11" fillId="0" borderId="0" xfId="0" applyNumberFormat="1" applyFont="1" applyAlignment="1">
      <alignment vertical="top"/>
    </xf>
    <xf numFmtId="168" fontId="6" fillId="0" borderId="0" xfId="2" applyNumberFormat="1" applyFont="1" applyFill="1" applyAlignment="1">
      <alignment horizontal="center" vertical="top"/>
    </xf>
    <xf numFmtId="166" fontId="8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0" fontId="4" fillId="0" borderId="0" xfId="0" quotePrefix="1" applyFont="1" applyAlignment="1">
      <alignment horizontal="center" vertical="top"/>
    </xf>
    <xf numFmtId="43" fontId="4" fillId="0" borderId="0" xfId="0" applyNumberFormat="1" applyFont="1" applyAlignment="1">
      <alignment vertical="top"/>
    </xf>
    <xf numFmtId="10" fontId="4" fillId="0" borderId="0" xfId="3" applyNumberFormat="1" applyFont="1" applyAlignment="1">
      <alignment vertical="top"/>
    </xf>
    <xf numFmtId="0" fontId="3" fillId="0" borderId="0" xfId="0" applyFont="1" applyAlignment="1">
      <alignment horizontal="left" vertical="top" readingOrder="1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3" fillId="0" borderId="0" xfId="0" applyFont="1" applyAlignment="1">
      <alignment horizontal="center" vertical="top" wrapText="1" readingOrder="1"/>
    </xf>
    <xf numFmtId="0" fontId="0" fillId="0" borderId="0" xfId="0" applyAlignment="1">
      <alignment vertical="top"/>
    </xf>
    <xf numFmtId="0" fontId="2" fillId="0" borderId="0" xfId="0" applyFont="1" applyAlignment="1">
      <alignment horizontal="center" vertical="top" readingOrder="1"/>
    </xf>
    <xf numFmtId="0" fontId="12" fillId="0" borderId="0" xfId="0" applyFont="1" applyAlignment="1">
      <alignment horizontal="center" vertical="top" readingOrder="1"/>
    </xf>
    <xf numFmtId="0" fontId="6" fillId="0" borderId="0" xfId="0" applyFont="1" applyAlignment="1">
      <alignment horizontal="left" vertical="top"/>
    </xf>
    <xf numFmtId="0" fontId="6" fillId="0" borderId="0" xfId="0" quotePrefix="1" applyFont="1" applyAlignment="1">
      <alignment horizontal="center" vertical="top"/>
    </xf>
    <xf numFmtId="0" fontId="5" fillId="0" borderId="0" xfId="0" applyFont="1" applyBorder="1" applyAlignment="1">
      <alignment vertical="top"/>
    </xf>
    <xf numFmtId="9" fontId="6" fillId="0" borderId="1" xfId="3" applyFont="1" applyBorder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left" vertical="top"/>
    </xf>
    <xf numFmtId="164" fontId="4" fillId="0" borderId="0" xfId="2" applyNumberFormat="1" applyFont="1" applyAlignment="1">
      <alignment horizontal="left" vertical="top"/>
    </xf>
    <xf numFmtId="166" fontId="4" fillId="0" borderId="0" xfId="0" applyNumberFormat="1" applyFont="1" applyAlignment="1">
      <alignment horizontal="center" vertical="top"/>
    </xf>
    <xf numFmtId="167" fontId="4" fillId="0" borderId="0" xfId="3" applyNumberFormat="1" applyFont="1" applyBorder="1" applyAlignment="1">
      <alignment vertical="top"/>
    </xf>
    <xf numFmtId="166" fontId="6" fillId="0" borderId="0" xfId="1" applyNumberFormat="1" applyFont="1" applyFill="1" applyAlignment="1">
      <alignment vertical="top"/>
    </xf>
    <xf numFmtId="166" fontId="6" fillId="0" borderId="0" xfId="0" applyNumberFormat="1" applyFont="1" applyAlignment="1">
      <alignment horizontal="center" vertical="top"/>
    </xf>
    <xf numFmtId="167" fontId="6" fillId="0" borderId="0" xfId="3" applyNumberFormat="1" applyFont="1" applyBorder="1" applyAlignment="1">
      <alignment vertical="top"/>
    </xf>
    <xf numFmtId="166" fontId="4" fillId="0" borderId="0" xfId="1" applyNumberFormat="1" applyFont="1" applyFill="1" applyAlignment="1">
      <alignment vertical="top"/>
    </xf>
    <xf numFmtId="166" fontId="6" fillId="0" borderId="0" xfId="1" applyNumberFormat="1" applyFont="1" applyAlignment="1">
      <alignment vertical="top"/>
    </xf>
    <xf numFmtId="169" fontId="6" fillId="0" borderId="0" xfId="0" applyNumberFormat="1" applyFont="1" applyAlignment="1">
      <alignment horizontal="center" vertical="top"/>
    </xf>
    <xf numFmtId="166" fontId="6" fillId="0" borderId="0" xfId="1" applyNumberFormat="1" applyFont="1" applyBorder="1" applyAlignment="1">
      <alignment vertical="top"/>
    </xf>
    <xf numFmtId="166" fontId="4" fillId="0" borderId="0" xfId="1" applyNumberFormat="1" applyFont="1" applyAlignment="1">
      <alignment vertical="top"/>
    </xf>
    <xf numFmtId="166" fontId="4" fillId="0" borderId="0" xfId="1" applyNumberFormat="1" applyFont="1" applyBorder="1" applyAlignment="1">
      <alignment vertical="top"/>
    </xf>
    <xf numFmtId="166" fontId="4" fillId="0" borderId="0" xfId="1" applyNumberFormat="1" applyFont="1" applyAlignment="1">
      <alignment horizontal="center" vertical="top"/>
    </xf>
    <xf numFmtId="166" fontId="4" fillId="0" borderId="0" xfId="1" applyNumberFormat="1" applyFont="1" applyBorder="1" applyAlignment="1">
      <alignment horizontal="center" vertical="top"/>
    </xf>
    <xf numFmtId="166" fontId="6" fillId="0" borderId="0" xfId="1" applyNumberFormat="1" applyFont="1" applyAlignment="1">
      <alignment horizontal="center" vertical="top"/>
    </xf>
    <xf numFmtId="166" fontId="6" fillId="0" borderId="0" xfId="1" applyNumberFormat="1" applyFont="1" applyBorder="1" applyAlignment="1">
      <alignment horizontal="center" vertical="top"/>
    </xf>
    <xf numFmtId="0" fontId="16" fillId="0" borderId="0" xfId="0" applyFont="1" applyAlignment="1">
      <alignment vertical="top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opLeftCell="A40" workbookViewId="0">
      <selection activeCell="C16" sqref="C16"/>
    </sheetView>
  </sheetViews>
  <sheetFormatPr defaultRowHeight="12.75" x14ac:dyDescent="0.25"/>
  <cols>
    <col min="1" max="1" width="14.42578125" style="2" customWidth="1"/>
    <col min="2" max="2" width="10.140625" style="11" bestFit="1" customWidth="1"/>
    <col min="3" max="3" width="6.7109375" style="11" bestFit="1" customWidth="1"/>
    <col min="4" max="4" width="8.5703125" style="2" bestFit="1" customWidth="1"/>
    <col min="5" max="5" width="4.7109375" style="2" customWidth="1"/>
    <col min="6" max="6" width="5.5703125" style="2" customWidth="1"/>
    <col min="7" max="7" width="4.7109375" style="2" customWidth="1"/>
    <col min="8" max="255" width="9.140625" style="2"/>
    <col min="256" max="256" width="10.7109375" style="2" customWidth="1"/>
    <col min="257" max="257" width="4.7109375" style="2" customWidth="1"/>
    <col min="258" max="258" width="16.7109375" style="2" customWidth="1"/>
    <col min="259" max="259" width="4.7109375" style="2" customWidth="1"/>
    <col min="260" max="260" width="13.7109375" style="2" customWidth="1"/>
    <col min="261" max="261" width="4.7109375" style="2" customWidth="1"/>
    <col min="262" max="262" width="13.7109375" style="2" customWidth="1"/>
    <col min="263" max="263" width="4.7109375" style="2" customWidth="1"/>
    <col min="264" max="511" width="9.140625" style="2"/>
    <col min="512" max="512" width="10.7109375" style="2" customWidth="1"/>
    <col min="513" max="513" width="4.7109375" style="2" customWidth="1"/>
    <col min="514" max="514" width="16.7109375" style="2" customWidth="1"/>
    <col min="515" max="515" width="4.7109375" style="2" customWidth="1"/>
    <col min="516" max="516" width="13.7109375" style="2" customWidth="1"/>
    <col min="517" max="517" width="4.7109375" style="2" customWidth="1"/>
    <col min="518" max="518" width="13.7109375" style="2" customWidth="1"/>
    <col min="519" max="519" width="4.7109375" style="2" customWidth="1"/>
    <col min="520" max="767" width="9.140625" style="2"/>
    <col min="768" max="768" width="10.7109375" style="2" customWidth="1"/>
    <col min="769" max="769" width="4.7109375" style="2" customWidth="1"/>
    <col min="770" max="770" width="16.7109375" style="2" customWidth="1"/>
    <col min="771" max="771" width="4.7109375" style="2" customWidth="1"/>
    <col min="772" max="772" width="13.7109375" style="2" customWidth="1"/>
    <col min="773" max="773" width="4.7109375" style="2" customWidth="1"/>
    <col min="774" max="774" width="13.7109375" style="2" customWidth="1"/>
    <col min="775" max="775" width="4.7109375" style="2" customWidth="1"/>
    <col min="776" max="1023" width="9.140625" style="2"/>
    <col min="1024" max="1024" width="10.7109375" style="2" customWidth="1"/>
    <col min="1025" max="1025" width="4.7109375" style="2" customWidth="1"/>
    <col min="1026" max="1026" width="16.7109375" style="2" customWidth="1"/>
    <col min="1027" max="1027" width="4.7109375" style="2" customWidth="1"/>
    <col min="1028" max="1028" width="13.7109375" style="2" customWidth="1"/>
    <col min="1029" max="1029" width="4.7109375" style="2" customWidth="1"/>
    <col min="1030" max="1030" width="13.7109375" style="2" customWidth="1"/>
    <col min="1031" max="1031" width="4.7109375" style="2" customWidth="1"/>
    <col min="1032" max="1279" width="9.140625" style="2"/>
    <col min="1280" max="1280" width="10.7109375" style="2" customWidth="1"/>
    <col min="1281" max="1281" width="4.7109375" style="2" customWidth="1"/>
    <col min="1282" max="1282" width="16.7109375" style="2" customWidth="1"/>
    <col min="1283" max="1283" width="4.7109375" style="2" customWidth="1"/>
    <col min="1284" max="1284" width="13.7109375" style="2" customWidth="1"/>
    <col min="1285" max="1285" width="4.7109375" style="2" customWidth="1"/>
    <col min="1286" max="1286" width="13.7109375" style="2" customWidth="1"/>
    <col min="1287" max="1287" width="4.7109375" style="2" customWidth="1"/>
    <col min="1288" max="1535" width="9.140625" style="2"/>
    <col min="1536" max="1536" width="10.7109375" style="2" customWidth="1"/>
    <col min="1537" max="1537" width="4.7109375" style="2" customWidth="1"/>
    <col min="1538" max="1538" width="16.7109375" style="2" customWidth="1"/>
    <col min="1539" max="1539" width="4.7109375" style="2" customWidth="1"/>
    <col min="1540" max="1540" width="13.7109375" style="2" customWidth="1"/>
    <col min="1541" max="1541" width="4.7109375" style="2" customWidth="1"/>
    <col min="1542" max="1542" width="13.7109375" style="2" customWidth="1"/>
    <col min="1543" max="1543" width="4.7109375" style="2" customWidth="1"/>
    <col min="1544" max="1791" width="9.140625" style="2"/>
    <col min="1792" max="1792" width="10.7109375" style="2" customWidth="1"/>
    <col min="1793" max="1793" width="4.7109375" style="2" customWidth="1"/>
    <col min="1794" max="1794" width="16.7109375" style="2" customWidth="1"/>
    <col min="1795" max="1795" width="4.7109375" style="2" customWidth="1"/>
    <col min="1796" max="1796" width="13.7109375" style="2" customWidth="1"/>
    <col min="1797" max="1797" width="4.7109375" style="2" customWidth="1"/>
    <col min="1798" max="1798" width="13.7109375" style="2" customWidth="1"/>
    <col min="1799" max="1799" width="4.7109375" style="2" customWidth="1"/>
    <col min="1800" max="2047" width="9.140625" style="2"/>
    <col min="2048" max="2048" width="10.7109375" style="2" customWidth="1"/>
    <col min="2049" max="2049" width="4.7109375" style="2" customWidth="1"/>
    <col min="2050" max="2050" width="16.7109375" style="2" customWidth="1"/>
    <col min="2051" max="2051" width="4.7109375" style="2" customWidth="1"/>
    <col min="2052" max="2052" width="13.7109375" style="2" customWidth="1"/>
    <col min="2053" max="2053" width="4.7109375" style="2" customWidth="1"/>
    <col min="2054" max="2054" width="13.7109375" style="2" customWidth="1"/>
    <col min="2055" max="2055" width="4.7109375" style="2" customWidth="1"/>
    <col min="2056" max="2303" width="9.140625" style="2"/>
    <col min="2304" max="2304" width="10.7109375" style="2" customWidth="1"/>
    <col min="2305" max="2305" width="4.7109375" style="2" customWidth="1"/>
    <col min="2306" max="2306" width="16.7109375" style="2" customWidth="1"/>
    <col min="2307" max="2307" width="4.7109375" style="2" customWidth="1"/>
    <col min="2308" max="2308" width="13.7109375" style="2" customWidth="1"/>
    <col min="2309" max="2309" width="4.7109375" style="2" customWidth="1"/>
    <col min="2310" max="2310" width="13.7109375" style="2" customWidth="1"/>
    <col min="2311" max="2311" width="4.7109375" style="2" customWidth="1"/>
    <col min="2312" max="2559" width="9.140625" style="2"/>
    <col min="2560" max="2560" width="10.7109375" style="2" customWidth="1"/>
    <col min="2561" max="2561" width="4.7109375" style="2" customWidth="1"/>
    <col min="2562" max="2562" width="16.7109375" style="2" customWidth="1"/>
    <col min="2563" max="2563" width="4.7109375" style="2" customWidth="1"/>
    <col min="2564" max="2564" width="13.7109375" style="2" customWidth="1"/>
    <col min="2565" max="2565" width="4.7109375" style="2" customWidth="1"/>
    <col min="2566" max="2566" width="13.7109375" style="2" customWidth="1"/>
    <col min="2567" max="2567" width="4.7109375" style="2" customWidth="1"/>
    <col min="2568" max="2815" width="9.140625" style="2"/>
    <col min="2816" max="2816" width="10.7109375" style="2" customWidth="1"/>
    <col min="2817" max="2817" width="4.7109375" style="2" customWidth="1"/>
    <col min="2818" max="2818" width="16.7109375" style="2" customWidth="1"/>
    <col min="2819" max="2819" width="4.7109375" style="2" customWidth="1"/>
    <col min="2820" max="2820" width="13.7109375" style="2" customWidth="1"/>
    <col min="2821" max="2821" width="4.7109375" style="2" customWidth="1"/>
    <col min="2822" max="2822" width="13.7109375" style="2" customWidth="1"/>
    <col min="2823" max="2823" width="4.7109375" style="2" customWidth="1"/>
    <col min="2824" max="3071" width="9.140625" style="2"/>
    <col min="3072" max="3072" width="10.7109375" style="2" customWidth="1"/>
    <col min="3073" max="3073" width="4.7109375" style="2" customWidth="1"/>
    <col min="3074" max="3074" width="16.7109375" style="2" customWidth="1"/>
    <col min="3075" max="3075" width="4.7109375" style="2" customWidth="1"/>
    <col min="3076" max="3076" width="13.7109375" style="2" customWidth="1"/>
    <col min="3077" max="3077" width="4.7109375" style="2" customWidth="1"/>
    <col min="3078" max="3078" width="13.7109375" style="2" customWidth="1"/>
    <col min="3079" max="3079" width="4.7109375" style="2" customWidth="1"/>
    <col min="3080" max="3327" width="9.140625" style="2"/>
    <col min="3328" max="3328" width="10.7109375" style="2" customWidth="1"/>
    <col min="3329" max="3329" width="4.7109375" style="2" customWidth="1"/>
    <col min="3330" max="3330" width="16.7109375" style="2" customWidth="1"/>
    <col min="3331" max="3331" width="4.7109375" style="2" customWidth="1"/>
    <col min="3332" max="3332" width="13.7109375" style="2" customWidth="1"/>
    <col min="3333" max="3333" width="4.7109375" style="2" customWidth="1"/>
    <col min="3334" max="3334" width="13.7109375" style="2" customWidth="1"/>
    <col min="3335" max="3335" width="4.7109375" style="2" customWidth="1"/>
    <col min="3336" max="3583" width="9.140625" style="2"/>
    <col min="3584" max="3584" width="10.7109375" style="2" customWidth="1"/>
    <col min="3585" max="3585" width="4.7109375" style="2" customWidth="1"/>
    <col min="3586" max="3586" width="16.7109375" style="2" customWidth="1"/>
    <col min="3587" max="3587" width="4.7109375" style="2" customWidth="1"/>
    <col min="3588" max="3588" width="13.7109375" style="2" customWidth="1"/>
    <col min="3589" max="3589" width="4.7109375" style="2" customWidth="1"/>
    <col min="3590" max="3590" width="13.7109375" style="2" customWidth="1"/>
    <col min="3591" max="3591" width="4.7109375" style="2" customWidth="1"/>
    <col min="3592" max="3839" width="9.140625" style="2"/>
    <col min="3840" max="3840" width="10.7109375" style="2" customWidth="1"/>
    <col min="3841" max="3841" width="4.7109375" style="2" customWidth="1"/>
    <col min="3842" max="3842" width="16.7109375" style="2" customWidth="1"/>
    <col min="3843" max="3843" width="4.7109375" style="2" customWidth="1"/>
    <col min="3844" max="3844" width="13.7109375" style="2" customWidth="1"/>
    <col min="3845" max="3845" width="4.7109375" style="2" customWidth="1"/>
    <col min="3846" max="3846" width="13.7109375" style="2" customWidth="1"/>
    <col min="3847" max="3847" width="4.7109375" style="2" customWidth="1"/>
    <col min="3848" max="4095" width="9.140625" style="2"/>
    <col min="4096" max="4096" width="10.7109375" style="2" customWidth="1"/>
    <col min="4097" max="4097" width="4.7109375" style="2" customWidth="1"/>
    <col min="4098" max="4098" width="16.7109375" style="2" customWidth="1"/>
    <col min="4099" max="4099" width="4.7109375" style="2" customWidth="1"/>
    <col min="4100" max="4100" width="13.7109375" style="2" customWidth="1"/>
    <col min="4101" max="4101" width="4.7109375" style="2" customWidth="1"/>
    <col min="4102" max="4102" width="13.7109375" style="2" customWidth="1"/>
    <col min="4103" max="4103" width="4.7109375" style="2" customWidth="1"/>
    <col min="4104" max="4351" width="9.140625" style="2"/>
    <col min="4352" max="4352" width="10.7109375" style="2" customWidth="1"/>
    <col min="4353" max="4353" width="4.7109375" style="2" customWidth="1"/>
    <col min="4354" max="4354" width="16.7109375" style="2" customWidth="1"/>
    <col min="4355" max="4355" width="4.7109375" style="2" customWidth="1"/>
    <col min="4356" max="4356" width="13.7109375" style="2" customWidth="1"/>
    <col min="4357" max="4357" width="4.7109375" style="2" customWidth="1"/>
    <col min="4358" max="4358" width="13.7109375" style="2" customWidth="1"/>
    <col min="4359" max="4359" width="4.7109375" style="2" customWidth="1"/>
    <col min="4360" max="4607" width="9.140625" style="2"/>
    <col min="4608" max="4608" width="10.7109375" style="2" customWidth="1"/>
    <col min="4609" max="4609" width="4.7109375" style="2" customWidth="1"/>
    <col min="4610" max="4610" width="16.7109375" style="2" customWidth="1"/>
    <col min="4611" max="4611" width="4.7109375" style="2" customWidth="1"/>
    <col min="4612" max="4612" width="13.7109375" style="2" customWidth="1"/>
    <col min="4613" max="4613" width="4.7109375" style="2" customWidth="1"/>
    <col min="4614" max="4614" width="13.7109375" style="2" customWidth="1"/>
    <col min="4615" max="4615" width="4.7109375" style="2" customWidth="1"/>
    <col min="4616" max="4863" width="9.140625" style="2"/>
    <col min="4864" max="4864" width="10.7109375" style="2" customWidth="1"/>
    <col min="4865" max="4865" width="4.7109375" style="2" customWidth="1"/>
    <col min="4866" max="4866" width="16.7109375" style="2" customWidth="1"/>
    <col min="4867" max="4867" width="4.7109375" style="2" customWidth="1"/>
    <col min="4868" max="4868" width="13.7109375" style="2" customWidth="1"/>
    <col min="4869" max="4869" width="4.7109375" style="2" customWidth="1"/>
    <col min="4870" max="4870" width="13.7109375" style="2" customWidth="1"/>
    <col min="4871" max="4871" width="4.7109375" style="2" customWidth="1"/>
    <col min="4872" max="5119" width="9.140625" style="2"/>
    <col min="5120" max="5120" width="10.7109375" style="2" customWidth="1"/>
    <col min="5121" max="5121" width="4.7109375" style="2" customWidth="1"/>
    <col min="5122" max="5122" width="16.7109375" style="2" customWidth="1"/>
    <col min="5123" max="5123" width="4.7109375" style="2" customWidth="1"/>
    <col min="5124" max="5124" width="13.7109375" style="2" customWidth="1"/>
    <col min="5125" max="5125" width="4.7109375" style="2" customWidth="1"/>
    <col min="5126" max="5126" width="13.7109375" style="2" customWidth="1"/>
    <col min="5127" max="5127" width="4.7109375" style="2" customWidth="1"/>
    <col min="5128" max="5375" width="9.140625" style="2"/>
    <col min="5376" max="5376" width="10.7109375" style="2" customWidth="1"/>
    <col min="5377" max="5377" width="4.7109375" style="2" customWidth="1"/>
    <col min="5378" max="5378" width="16.7109375" style="2" customWidth="1"/>
    <col min="5379" max="5379" width="4.7109375" style="2" customWidth="1"/>
    <col min="5380" max="5380" width="13.7109375" style="2" customWidth="1"/>
    <col min="5381" max="5381" width="4.7109375" style="2" customWidth="1"/>
    <col min="5382" max="5382" width="13.7109375" style="2" customWidth="1"/>
    <col min="5383" max="5383" width="4.7109375" style="2" customWidth="1"/>
    <col min="5384" max="5631" width="9.140625" style="2"/>
    <col min="5632" max="5632" width="10.7109375" style="2" customWidth="1"/>
    <col min="5633" max="5633" width="4.7109375" style="2" customWidth="1"/>
    <col min="5634" max="5634" width="16.7109375" style="2" customWidth="1"/>
    <col min="5635" max="5635" width="4.7109375" style="2" customWidth="1"/>
    <col min="5636" max="5636" width="13.7109375" style="2" customWidth="1"/>
    <col min="5637" max="5637" width="4.7109375" style="2" customWidth="1"/>
    <col min="5638" max="5638" width="13.7109375" style="2" customWidth="1"/>
    <col min="5639" max="5639" width="4.7109375" style="2" customWidth="1"/>
    <col min="5640" max="5887" width="9.140625" style="2"/>
    <col min="5888" max="5888" width="10.7109375" style="2" customWidth="1"/>
    <col min="5889" max="5889" width="4.7109375" style="2" customWidth="1"/>
    <col min="5890" max="5890" width="16.7109375" style="2" customWidth="1"/>
    <col min="5891" max="5891" width="4.7109375" style="2" customWidth="1"/>
    <col min="5892" max="5892" width="13.7109375" style="2" customWidth="1"/>
    <col min="5893" max="5893" width="4.7109375" style="2" customWidth="1"/>
    <col min="5894" max="5894" width="13.7109375" style="2" customWidth="1"/>
    <col min="5895" max="5895" width="4.7109375" style="2" customWidth="1"/>
    <col min="5896" max="6143" width="9.140625" style="2"/>
    <col min="6144" max="6144" width="10.7109375" style="2" customWidth="1"/>
    <col min="6145" max="6145" width="4.7109375" style="2" customWidth="1"/>
    <col min="6146" max="6146" width="16.7109375" style="2" customWidth="1"/>
    <col min="6147" max="6147" width="4.7109375" style="2" customWidth="1"/>
    <col min="6148" max="6148" width="13.7109375" style="2" customWidth="1"/>
    <col min="6149" max="6149" width="4.7109375" style="2" customWidth="1"/>
    <col min="6150" max="6150" width="13.7109375" style="2" customWidth="1"/>
    <col min="6151" max="6151" width="4.7109375" style="2" customWidth="1"/>
    <col min="6152" max="6399" width="9.140625" style="2"/>
    <col min="6400" max="6400" width="10.7109375" style="2" customWidth="1"/>
    <col min="6401" max="6401" width="4.7109375" style="2" customWidth="1"/>
    <col min="6402" max="6402" width="16.7109375" style="2" customWidth="1"/>
    <col min="6403" max="6403" width="4.7109375" style="2" customWidth="1"/>
    <col min="6404" max="6404" width="13.7109375" style="2" customWidth="1"/>
    <col min="6405" max="6405" width="4.7109375" style="2" customWidth="1"/>
    <col min="6406" max="6406" width="13.7109375" style="2" customWidth="1"/>
    <col min="6407" max="6407" width="4.7109375" style="2" customWidth="1"/>
    <col min="6408" max="6655" width="9.140625" style="2"/>
    <col min="6656" max="6656" width="10.7109375" style="2" customWidth="1"/>
    <col min="6657" max="6657" width="4.7109375" style="2" customWidth="1"/>
    <col min="6658" max="6658" width="16.7109375" style="2" customWidth="1"/>
    <col min="6659" max="6659" width="4.7109375" style="2" customWidth="1"/>
    <col min="6660" max="6660" width="13.7109375" style="2" customWidth="1"/>
    <col min="6661" max="6661" width="4.7109375" style="2" customWidth="1"/>
    <col min="6662" max="6662" width="13.7109375" style="2" customWidth="1"/>
    <col min="6663" max="6663" width="4.7109375" style="2" customWidth="1"/>
    <col min="6664" max="6911" width="9.140625" style="2"/>
    <col min="6912" max="6912" width="10.7109375" style="2" customWidth="1"/>
    <col min="6913" max="6913" width="4.7109375" style="2" customWidth="1"/>
    <col min="6914" max="6914" width="16.7109375" style="2" customWidth="1"/>
    <col min="6915" max="6915" width="4.7109375" style="2" customWidth="1"/>
    <col min="6916" max="6916" width="13.7109375" style="2" customWidth="1"/>
    <col min="6917" max="6917" width="4.7109375" style="2" customWidth="1"/>
    <col min="6918" max="6918" width="13.7109375" style="2" customWidth="1"/>
    <col min="6919" max="6919" width="4.7109375" style="2" customWidth="1"/>
    <col min="6920" max="7167" width="9.140625" style="2"/>
    <col min="7168" max="7168" width="10.7109375" style="2" customWidth="1"/>
    <col min="7169" max="7169" width="4.7109375" style="2" customWidth="1"/>
    <col min="7170" max="7170" width="16.7109375" style="2" customWidth="1"/>
    <col min="7171" max="7171" width="4.7109375" style="2" customWidth="1"/>
    <col min="7172" max="7172" width="13.7109375" style="2" customWidth="1"/>
    <col min="7173" max="7173" width="4.7109375" style="2" customWidth="1"/>
    <col min="7174" max="7174" width="13.7109375" style="2" customWidth="1"/>
    <col min="7175" max="7175" width="4.7109375" style="2" customWidth="1"/>
    <col min="7176" max="7423" width="9.140625" style="2"/>
    <col min="7424" max="7424" width="10.7109375" style="2" customWidth="1"/>
    <col min="7425" max="7425" width="4.7109375" style="2" customWidth="1"/>
    <col min="7426" max="7426" width="16.7109375" style="2" customWidth="1"/>
    <col min="7427" max="7427" width="4.7109375" style="2" customWidth="1"/>
    <col min="7428" max="7428" width="13.7109375" style="2" customWidth="1"/>
    <col min="7429" max="7429" width="4.7109375" style="2" customWidth="1"/>
    <col min="7430" max="7430" width="13.7109375" style="2" customWidth="1"/>
    <col min="7431" max="7431" width="4.7109375" style="2" customWidth="1"/>
    <col min="7432" max="7679" width="9.140625" style="2"/>
    <col min="7680" max="7680" width="10.7109375" style="2" customWidth="1"/>
    <col min="7681" max="7681" width="4.7109375" style="2" customWidth="1"/>
    <col min="7682" max="7682" width="16.7109375" style="2" customWidth="1"/>
    <col min="7683" max="7683" width="4.7109375" style="2" customWidth="1"/>
    <col min="7684" max="7684" width="13.7109375" style="2" customWidth="1"/>
    <col min="7685" max="7685" width="4.7109375" style="2" customWidth="1"/>
    <col min="7686" max="7686" width="13.7109375" style="2" customWidth="1"/>
    <col min="7687" max="7687" width="4.7109375" style="2" customWidth="1"/>
    <col min="7688" max="7935" width="9.140625" style="2"/>
    <col min="7936" max="7936" width="10.7109375" style="2" customWidth="1"/>
    <col min="7937" max="7937" width="4.7109375" style="2" customWidth="1"/>
    <col min="7938" max="7938" width="16.7109375" style="2" customWidth="1"/>
    <col min="7939" max="7939" width="4.7109375" style="2" customWidth="1"/>
    <col min="7940" max="7940" width="13.7109375" style="2" customWidth="1"/>
    <col min="7941" max="7941" width="4.7109375" style="2" customWidth="1"/>
    <col min="7942" max="7942" width="13.7109375" style="2" customWidth="1"/>
    <col min="7943" max="7943" width="4.7109375" style="2" customWidth="1"/>
    <col min="7944" max="8191" width="9.140625" style="2"/>
    <col min="8192" max="8192" width="10.7109375" style="2" customWidth="1"/>
    <col min="8193" max="8193" width="4.7109375" style="2" customWidth="1"/>
    <col min="8194" max="8194" width="16.7109375" style="2" customWidth="1"/>
    <col min="8195" max="8195" width="4.7109375" style="2" customWidth="1"/>
    <col min="8196" max="8196" width="13.7109375" style="2" customWidth="1"/>
    <col min="8197" max="8197" width="4.7109375" style="2" customWidth="1"/>
    <col min="8198" max="8198" width="13.7109375" style="2" customWidth="1"/>
    <col min="8199" max="8199" width="4.7109375" style="2" customWidth="1"/>
    <col min="8200" max="8447" width="9.140625" style="2"/>
    <col min="8448" max="8448" width="10.7109375" style="2" customWidth="1"/>
    <col min="8449" max="8449" width="4.7109375" style="2" customWidth="1"/>
    <col min="8450" max="8450" width="16.7109375" style="2" customWidth="1"/>
    <col min="8451" max="8451" width="4.7109375" style="2" customWidth="1"/>
    <col min="8452" max="8452" width="13.7109375" style="2" customWidth="1"/>
    <col min="8453" max="8453" width="4.7109375" style="2" customWidth="1"/>
    <col min="8454" max="8454" width="13.7109375" style="2" customWidth="1"/>
    <col min="8455" max="8455" width="4.7109375" style="2" customWidth="1"/>
    <col min="8456" max="8703" width="9.140625" style="2"/>
    <col min="8704" max="8704" width="10.7109375" style="2" customWidth="1"/>
    <col min="8705" max="8705" width="4.7109375" style="2" customWidth="1"/>
    <col min="8706" max="8706" width="16.7109375" style="2" customWidth="1"/>
    <col min="8707" max="8707" width="4.7109375" style="2" customWidth="1"/>
    <col min="8708" max="8708" width="13.7109375" style="2" customWidth="1"/>
    <col min="8709" max="8709" width="4.7109375" style="2" customWidth="1"/>
    <col min="8710" max="8710" width="13.7109375" style="2" customWidth="1"/>
    <col min="8711" max="8711" width="4.7109375" style="2" customWidth="1"/>
    <col min="8712" max="8959" width="9.140625" style="2"/>
    <col min="8960" max="8960" width="10.7109375" style="2" customWidth="1"/>
    <col min="8961" max="8961" width="4.7109375" style="2" customWidth="1"/>
    <col min="8962" max="8962" width="16.7109375" style="2" customWidth="1"/>
    <col min="8963" max="8963" width="4.7109375" style="2" customWidth="1"/>
    <col min="8964" max="8964" width="13.7109375" style="2" customWidth="1"/>
    <col min="8965" max="8965" width="4.7109375" style="2" customWidth="1"/>
    <col min="8966" max="8966" width="13.7109375" style="2" customWidth="1"/>
    <col min="8967" max="8967" width="4.7109375" style="2" customWidth="1"/>
    <col min="8968" max="9215" width="9.140625" style="2"/>
    <col min="9216" max="9216" width="10.7109375" style="2" customWidth="1"/>
    <col min="9217" max="9217" width="4.7109375" style="2" customWidth="1"/>
    <col min="9218" max="9218" width="16.7109375" style="2" customWidth="1"/>
    <col min="9219" max="9219" width="4.7109375" style="2" customWidth="1"/>
    <col min="9220" max="9220" width="13.7109375" style="2" customWidth="1"/>
    <col min="9221" max="9221" width="4.7109375" style="2" customWidth="1"/>
    <col min="9222" max="9222" width="13.7109375" style="2" customWidth="1"/>
    <col min="9223" max="9223" width="4.7109375" style="2" customWidth="1"/>
    <col min="9224" max="9471" width="9.140625" style="2"/>
    <col min="9472" max="9472" width="10.7109375" style="2" customWidth="1"/>
    <col min="9473" max="9473" width="4.7109375" style="2" customWidth="1"/>
    <col min="9474" max="9474" width="16.7109375" style="2" customWidth="1"/>
    <col min="9475" max="9475" width="4.7109375" style="2" customWidth="1"/>
    <col min="9476" max="9476" width="13.7109375" style="2" customWidth="1"/>
    <col min="9477" max="9477" width="4.7109375" style="2" customWidth="1"/>
    <col min="9478" max="9478" width="13.7109375" style="2" customWidth="1"/>
    <col min="9479" max="9479" width="4.7109375" style="2" customWidth="1"/>
    <col min="9480" max="9727" width="9.140625" style="2"/>
    <col min="9728" max="9728" width="10.7109375" style="2" customWidth="1"/>
    <col min="9729" max="9729" width="4.7109375" style="2" customWidth="1"/>
    <col min="9730" max="9730" width="16.7109375" style="2" customWidth="1"/>
    <col min="9731" max="9731" width="4.7109375" style="2" customWidth="1"/>
    <col min="9732" max="9732" width="13.7109375" style="2" customWidth="1"/>
    <col min="9733" max="9733" width="4.7109375" style="2" customWidth="1"/>
    <col min="9734" max="9734" width="13.7109375" style="2" customWidth="1"/>
    <col min="9735" max="9735" width="4.7109375" style="2" customWidth="1"/>
    <col min="9736" max="9983" width="9.140625" style="2"/>
    <col min="9984" max="9984" width="10.7109375" style="2" customWidth="1"/>
    <col min="9985" max="9985" width="4.7109375" style="2" customWidth="1"/>
    <col min="9986" max="9986" width="16.7109375" style="2" customWidth="1"/>
    <col min="9987" max="9987" width="4.7109375" style="2" customWidth="1"/>
    <col min="9988" max="9988" width="13.7109375" style="2" customWidth="1"/>
    <col min="9989" max="9989" width="4.7109375" style="2" customWidth="1"/>
    <col min="9990" max="9990" width="13.7109375" style="2" customWidth="1"/>
    <col min="9991" max="9991" width="4.7109375" style="2" customWidth="1"/>
    <col min="9992" max="10239" width="9.140625" style="2"/>
    <col min="10240" max="10240" width="10.7109375" style="2" customWidth="1"/>
    <col min="10241" max="10241" width="4.7109375" style="2" customWidth="1"/>
    <col min="10242" max="10242" width="16.7109375" style="2" customWidth="1"/>
    <col min="10243" max="10243" width="4.7109375" style="2" customWidth="1"/>
    <col min="10244" max="10244" width="13.7109375" style="2" customWidth="1"/>
    <col min="10245" max="10245" width="4.7109375" style="2" customWidth="1"/>
    <col min="10246" max="10246" width="13.7109375" style="2" customWidth="1"/>
    <col min="10247" max="10247" width="4.7109375" style="2" customWidth="1"/>
    <col min="10248" max="10495" width="9.140625" style="2"/>
    <col min="10496" max="10496" width="10.7109375" style="2" customWidth="1"/>
    <col min="10497" max="10497" width="4.7109375" style="2" customWidth="1"/>
    <col min="10498" max="10498" width="16.7109375" style="2" customWidth="1"/>
    <col min="10499" max="10499" width="4.7109375" style="2" customWidth="1"/>
    <col min="10500" max="10500" width="13.7109375" style="2" customWidth="1"/>
    <col min="10501" max="10501" width="4.7109375" style="2" customWidth="1"/>
    <col min="10502" max="10502" width="13.7109375" style="2" customWidth="1"/>
    <col min="10503" max="10503" width="4.7109375" style="2" customWidth="1"/>
    <col min="10504" max="10751" width="9.140625" style="2"/>
    <col min="10752" max="10752" width="10.7109375" style="2" customWidth="1"/>
    <col min="10753" max="10753" width="4.7109375" style="2" customWidth="1"/>
    <col min="10754" max="10754" width="16.7109375" style="2" customWidth="1"/>
    <col min="10755" max="10755" width="4.7109375" style="2" customWidth="1"/>
    <col min="10756" max="10756" width="13.7109375" style="2" customWidth="1"/>
    <col min="10757" max="10757" width="4.7109375" style="2" customWidth="1"/>
    <col min="10758" max="10758" width="13.7109375" style="2" customWidth="1"/>
    <col min="10759" max="10759" width="4.7109375" style="2" customWidth="1"/>
    <col min="10760" max="11007" width="9.140625" style="2"/>
    <col min="11008" max="11008" width="10.7109375" style="2" customWidth="1"/>
    <col min="11009" max="11009" width="4.7109375" style="2" customWidth="1"/>
    <col min="11010" max="11010" width="16.7109375" style="2" customWidth="1"/>
    <col min="11011" max="11011" width="4.7109375" style="2" customWidth="1"/>
    <col min="11012" max="11012" width="13.7109375" style="2" customWidth="1"/>
    <col min="11013" max="11013" width="4.7109375" style="2" customWidth="1"/>
    <col min="11014" max="11014" width="13.7109375" style="2" customWidth="1"/>
    <col min="11015" max="11015" width="4.7109375" style="2" customWidth="1"/>
    <col min="11016" max="11263" width="9.140625" style="2"/>
    <col min="11264" max="11264" width="10.7109375" style="2" customWidth="1"/>
    <col min="11265" max="11265" width="4.7109375" style="2" customWidth="1"/>
    <col min="11266" max="11266" width="16.7109375" style="2" customWidth="1"/>
    <col min="11267" max="11267" width="4.7109375" style="2" customWidth="1"/>
    <col min="11268" max="11268" width="13.7109375" style="2" customWidth="1"/>
    <col min="11269" max="11269" width="4.7109375" style="2" customWidth="1"/>
    <col min="11270" max="11270" width="13.7109375" style="2" customWidth="1"/>
    <col min="11271" max="11271" width="4.7109375" style="2" customWidth="1"/>
    <col min="11272" max="11519" width="9.140625" style="2"/>
    <col min="11520" max="11520" width="10.7109375" style="2" customWidth="1"/>
    <col min="11521" max="11521" width="4.7109375" style="2" customWidth="1"/>
    <col min="11522" max="11522" width="16.7109375" style="2" customWidth="1"/>
    <col min="11523" max="11523" width="4.7109375" style="2" customWidth="1"/>
    <col min="11524" max="11524" width="13.7109375" style="2" customWidth="1"/>
    <col min="11525" max="11525" width="4.7109375" style="2" customWidth="1"/>
    <col min="11526" max="11526" width="13.7109375" style="2" customWidth="1"/>
    <col min="11527" max="11527" width="4.7109375" style="2" customWidth="1"/>
    <col min="11528" max="11775" width="9.140625" style="2"/>
    <col min="11776" max="11776" width="10.7109375" style="2" customWidth="1"/>
    <col min="11777" max="11777" width="4.7109375" style="2" customWidth="1"/>
    <col min="11778" max="11778" width="16.7109375" style="2" customWidth="1"/>
    <col min="11779" max="11779" width="4.7109375" style="2" customWidth="1"/>
    <col min="11780" max="11780" width="13.7109375" style="2" customWidth="1"/>
    <col min="11781" max="11781" width="4.7109375" style="2" customWidth="1"/>
    <col min="11782" max="11782" width="13.7109375" style="2" customWidth="1"/>
    <col min="11783" max="11783" width="4.7109375" style="2" customWidth="1"/>
    <col min="11784" max="12031" width="9.140625" style="2"/>
    <col min="12032" max="12032" width="10.7109375" style="2" customWidth="1"/>
    <col min="12033" max="12033" width="4.7109375" style="2" customWidth="1"/>
    <col min="12034" max="12034" width="16.7109375" style="2" customWidth="1"/>
    <col min="12035" max="12035" width="4.7109375" style="2" customWidth="1"/>
    <col min="12036" max="12036" width="13.7109375" style="2" customWidth="1"/>
    <col min="12037" max="12037" width="4.7109375" style="2" customWidth="1"/>
    <col min="12038" max="12038" width="13.7109375" style="2" customWidth="1"/>
    <col min="12039" max="12039" width="4.7109375" style="2" customWidth="1"/>
    <col min="12040" max="12287" width="9.140625" style="2"/>
    <col min="12288" max="12288" width="10.7109375" style="2" customWidth="1"/>
    <col min="12289" max="12289" width="4.7109375" style="2" customWidth="1"/>
    <col min="12290" max="12290" width="16.7109375" style="2" customWidth="1"/>
    <col min="12291" max="12291" width="4.7109375" style="2" customWidth="1"/>
    <col min="12292" max="12292" width="13.7109375" style="2" customWidth="1"/>
    <col min="12293" max="12293" width="4.7109375" style="2" customWidth="1"/>
    <col min="12294" max="12294" width="13.7109375" style="2" customWidth="1"/>
    <col min="12295" max="12295" width="4.7109375" style="2" customWidth="1"/>
    <col min="12296" max="12543" width="9.140625" style="2"/>
    <col min="12544" max="12544" width="10.7109375" style="2" customWidth="1"/>
    <col min="12545" max="12545" width="4.7109375" style="2" customWidth="1"/>
    <col min="12546" max="12546" width="16.7109375" style="2" customWidth="1"/>
    <col min="12547" max="12547" width="4.7109375" style="2" customWidth="1"/>
    <col min="12548" max="12548" width="13.7109375" style="2" customWidth="1"/>
    <col min="12549" max="12549" width="4.7109375" style="2" customWidth="1"/>
    <col min="12550" max="12550" width="13.7109375" style="2" customWidth="1"/>
    <col min="12551" max="12551" width="4.7109375" style="2" customWidth="1"/>
    <col min="12552" max="12799" width="9.140625" style="2"/>
    <col min="12800" max="12800" width="10.7109375" style="2" customWidth="1"/>
    <col min="12801" max="12801" width="4.7109375" style="2" customWidth="1"/>
    <col min="12802" max="12802" width="16.7109375" style="2" customWidth="1"/>
    <col min="12803" max="12803" width="4.7109375" style="2" customWidth="1"/>
    <col min="12804" max="12804" width="13.7109375" style="2" customWidth="1"/>
    <col min="12805" max="12805" width="4.7109375" style="2" customWidth="1"/>
    <col min="12806" max="12806" width="13.7109375" style="2" customWidth="1"/>
    <col min="12807" max="12807" width="4.7109375" style="2" customWidth="1"/>
    <col min="12808" max="13055" width="9.140625" style="2"/>
    <col min="13056" max="13056" width="10.7109375" style="2" customWidth="1"/>
    <col min="13057" max="13057" width="4.7109375" style="2" customWidth="1"/>
    <col min="13058" max="13058" width="16.7109375" style="2" customWidth="1"/>
    <col min="13059" max="13059" width="4.7109375" style="2" customWidth="1"/>
    <col min="13060" max="13060" width="13.7109375" style="2" customWidth="1"/>
    <col min="13061" max="13061" width="4.7109375" style="2" customWidth="1"/>
    <col min="13062" max="13062" width="13.7109375" style="2" customWidth="1"/>
    <col min="13063" max="13063" width="4.7109375" style="2" customWidth="1"/>
    <col min="13064" max="13311" width="9.140625" style="2"/>
    <col min="13312" max="13312" width="10.7109375" style="2" customWidth="1"/>
    <col min="13313" max="13313" width="4.7109375" style="2" customWidth="1"/>
    <col min="13314" max="13314" width="16.7109375" style="2" customWidth="1"/>
    <col min="13315" max="13315" width="4.7109375" style="2" customWidth="1"/>
    <col min="13316" max="13316" width="13.7109375" style="2" customWidth="1"/>
    <col min="13317" max="13317" width="4.7109375" style="2" customWidth="1"/>
    <col min="13318" max="13318" width="13.7109375" style="2" customWidth="1"/>
    <col min="13319" max="13319" width="4.7109375" style="2" customWidth="1"/>
    <col min="13320" max="13567" width="9.140625" style="2"/>
    <col min="13568" max="13568" width="10.7109375" style="2" customWidth="1"/>
    <col min="13569" max="13569" width="4.7109375" style="2" customWidth="1"/>
    <col min="13570" max="13570" width="16.7109375" style="2" customWidth="1"/>
    <col min="13571" max="13571" width="4.7109375" style="2" customWidth="1"/>
    <col min="13572" max="13572" width="13.7109375" style="2" customWidth="1"/>
    <col min="13573" max="13573" width="4.7109375" style="2" customWidth="1"/>
    <col min="13574" max="13574" width="13.7109375" style="2" customWidth="1"/>
    <col min="13575" max="13575" width="4.7109375" style="2" customWidth="1"/>
    <col min="13576" max="13823" width="9.140625" style="2"/>
    <col min="13824" max="13824" width="10.7109375" style="2" customWidth="1"/>
    <col min="13825" max="13825" width="4.7109375" style="2" customWidth="1"/>
    <col min="13826" max="13826" width="16.7109375" style="2" customWidth="1"/>
    <col min="13827" max="13827" width="4.7109375" style="2" customWidth="1"/>
    <col min="13828" max="13828" width="13.7109375" style="2" customWidth="1"/>
    <col min="13829" max="13829" width="4.7109375" style="2" customWidth="1"/>
    <col min="13830" max="13830" width="13.7109375" style="2" customWidth="1"/>
    <col min="13831" max="13831" width="4.7109375" style="2" customWidth="1"/>
    <col min="13832" max="14079" width="9.140625" style="2"/>
    <col min="14080" max="14080" width="10.7109375" style="2" customWidth="1"/>
    <col min="14081" max="14081" width="4.7109375" style="2" customWidth="1"/>
    <col min="14082" max="14082" width="16.7109375" style="2" customWidth="1"/>
    <col min="14083" max="14083" width="4.7109375" style="2" customWidth="1"/>
    <col min="14084" max="14084" width="13.7109375" style="2" customWidth="1"/>
    <col min="14085" max="14085" width="4.7109375" style="2" customWidth="1"/>
    <col min="14086" max="14086" width="13.7109375" style="2" customWidth="1"/>
    <col min="14087" max="14087" width="4.7109375" style="2" customWidth="1"/>
    <col min="14088" max="14335" width="9.140625" style="2"/>
    <col min="14336" max="14336" width="10.7109375" style="2" customWidth="1"/>
    <col min="14337" max="14337" width="4.7109375" style="2" customWidth="1"/>
    <col min="14338" max="14338" width="16.7109375" style="2" customWidth="1"/>
    <col min="14339" max="14339" width="4.7109375" style="2" customWidth="1"/>
    <col min="14340" max="14340" width="13.7109375" style="2" customWidth="1"/>
    <col min="14341" max="14341" width="4.7109375" style="2" customWidth="1"/>
    <col min="14342" max="14342" width="13.7109375" style="2" customWidth="1"/>
    <col min="14343" max="14343" width="4.7109375" style="2" customWidth="1"/>
    <col min="14344" max="14591" width="9.140625" style="2"/>
    <col min="14592" max="14592" width="10.7109375" style="2" customWidth="1"/>
    <col min="14593" max="14593" width="4.7109375" style="2" customWidth="1"/>
    <col min="14594" max="14594" width="16.7109375" style="2" customWidth="1"/>
    <col min="14595" max="14595" width="4.7109375" style="2" customWidth="1"/>
    <col min="14596" max="14596" width="13.7109375" style="2" customWidth="1"/>
    <col min="14597" max="14597" width="4.7109375" style="2" customWidth="1"/>
    <col min="14598" max="14598" width="13.7109375" style="2" customWidth="1"/>
    <col min="14599" max="14599" width="4.7109375" style="2" customWidth="1"/>
    <col min="14600" max="14847" width="9.140625" style="2"/>
    <col min="14848" max="14848" width="10.7109375" style="2" customWidth="1"/>
    <col min="14849" max="14849" width="4.7109375" style="2" customWidth="1"/>
    <col min="14850" max="14850" width="16.7109375" style="2" customWidth="1"/>
    <col min="14851" max="14851" width="4.7109375" style="2" customWidth="1"/>
    <col min="14852" max="14852" width="13.7109375" style="2" customWidth="1"/>
    <col min="14853" max="14853" width="4.7109375" style="2" customWidth="1"/>
    <col min="14854" max="14854" width="13.7109375" style="2" customWidth="1"/>
    <col min="14855" max="14855" width="4.7109375" style="2" customWidth="1"/>
    <col min="14856" max="15103" width="9.140625" style="2"/>
    <col min="15104" max="15104" width="10.7109375" style="2" customWidth="1"/>
    <col min="15105" max="15105" width="4.7109375" style="2" customWidth="1"/>
    <col min="15106" max="15106" width="16.7109375" style="2" customWidth="1"/>
    <col min="15107" max="15107" width="4.7109375" style="2" customWidth="1"/>
    <col min="15108" max="15108" width="13.7109375" style="2" customWidth="1"/>
    <col min="15109" max="15109" width="4.7109375" style="2" customWidth="1"/>
    <col min="15110" max="15110" width="13.7109375" style="2" customWidth="1"/>
    <col min="15111" max="15111" width="4.7109375" style="2" customWidth="1"/>
    <col min="15112" max="15359" width="9.140625" style="2"/>
    <col min="15360" max="15360" width="10.7109375" style="2" customWidth="1"/>
    <col min="15361" max="15361" width="4.7109375" style="2" customWidth="1"/>
    <col min="15362" max="15362" width="16.7109375" style="2" customWidth="1"/>
    <col min="15363" max="15363" width="4.7109375" style="2" customWidth="1"/>
    <col min="15364" max="15364" width="13.7109375" style="2" customWidth="1"/>
    <col min="15365" max="15365" width="4.7109375" style="2" customWidth="1"/>
    <col min="15366" max="15366" width="13.7109375" style="2" customWidth="1"/>
    <col min="15367" max="15367" width="4.7109375" style="2" customWidth="1"/>
    <col min="15368" max="15615" width="9.140625" style="2"/>
    <col min="15616" max="15616" width="10.7109375" style="2" customWidth="1"/>
    <col min="15617" max="15617" width="4.7109375" style="2" customWidth="1"/>
    <col min="15618" max="15618" width="16.7109375" style="2" customWidth="1"/>
    <col min="15619" max="15619" width="4.7109375" style="2" customWidth="1"/>
    <col min="15620" max="15620" width="13.7109375" style="2" customWidth="1"/>
    <col min="15621" max="15621" width="4.7109375" style="2" customWidth="1"/>
    <col min="15622" max="15622" width="13.7109375" style="2" customWidth="1"/>
    <col min="15623" max="15623" width="4.7109375" style="2" customWidth="1"/>
    <col min="15624" max="15871" width="9.140625" style="2"/>
    <col min="15872" max="15872" width="10.7109375" style="2" customWidth="1"/>
    <col min="15873" max="15873" width="4.7109375" style="2" customWidth="1"/>
    <col min="15874" max="15874" width="16.7109375" style="2" customWidth="1"/>
    <col min="15875" max="15875" width="4.7109375" style="2" customWidth="1"/>
    <col min="15876" max="15876" width="13.7109375" style="2" customWidth="1"/>
    <col min="15877" max="15877" width="4.7109375" style="2" customWidth="1"/>
    <col min="15878" max="15878" width="13.7109375" style="2" customWidth="1"/>
    <col min="15879" max="15879" width="4.7109375" style="2" customWidth="1"/>
    <col min="15880" max="16127" width="9.140625" style="2"/>
    <col min="16128" max="16128" width="10.7109375" style="2" customWidth="1"/>
    <col min="16129" max="16129" width="4.7109375" style="2" customWidth="1"/>
    <col min="16130" max="16130" width="16.7109375" style="2" customWidth="1"/>
    <col min="16131" max="16131" width="4.7109375" style="2" customWidth="1"/>
    <col min="16132" max="16132" width="13.7109375" style="2" customWidth="1"/>
    <col min="16133" max="16133" width="4.7109375" style="2" customWidth="1"/>
    <col min="16134" max="16134" width="13.7109375" style="2" customWidth="1"/>
    <col min="16135" max="16135" width="4.7109375" style="2" customWidth="1"/>
    <col min="16136" max="16384" width="9.140625" style="2"/>
  </cols>
  <sheetData>
    <row r="1" spans="1:7" ht="20.25" x14ac:dyDescent="0.25">
      <c r="A1" s="1" t="s">
        <v>25</v>
      </c>
      <c r="B1" s="1"/>
      <c r="C1" s="1"/>
      <c r="D1" s="1"/>
      <c r="E1" s="1"/>
      <c r="F1" s="1"/>
    </row>
    <row r="2" spans="1:7" ht="15.75" x14ac:dyDescent="0.25">
      <c r="A2" s="3" t="s">
        <v>11</v>
      </c>
      <c r="B2" s="3"/>
      <c r="C2" s="3"/>
      <c r="D2" s="3"/>
      <c r="E2" s="3"/>
      <c r="F2" s="3"/>
    </row>
    <row r="4" spans="1:7" x14ac:dyDescent="0.25">
      <c r="B4" s="4"/>
      <c r="C4" s="4"/>
      <c r="D4" s="5" t="s">
        <v>18</v>
      </c>
      <c r="E4" s="5"/>
      <c r="F4" s="5"/>
      <c r="G4" s="6"/>
    </row>
    <row r="5" spans="1:7" x14ac:dyDescent="0.25">
      <c r="A5" s="7" t="s">
        <v>19</v>
      </c>
      <c r="B5" s="7" t="s">
        <v>20</v>
      </c>
      <c r="C5" s="8"/>
      <c r="D5" s="7" t="s">
        <v>8</v>
      </c>
      <c r="E5" s="9"/>
      <c r="F5" s="7" t="s">
        <v>9</v>
      </c>
      <c r="G5" s="10"/>
    </row>
    <row r="6" spans="1:7" ht="2.25" customHeight="1" x14ac:dyDescent="0.25">
      <c r="A6" s="8"/>
      <c r="B6" s="8"/>
      <c r="C6" s="8"/>
      <c r="D6" s="8"/>
      <c r="E6" s="8"/>
      <c r="F6" s="8"/>
      <c r="G6" s="6"/>
    </row>
    <row r="7" spans="1:7" ht="12.75" customHeight="1" x14ac:dyDescent="0.25">
      <c r="A7" s="11">
        <v>2019</v>
      </c>
      <c r="B7" s="12">
        <v>37325.9</v>
      </c>
      <c r="C7" s="42" t="s">
        <v>21</v>
      </c>
      <c r="D7" s="13">
        <f t="shared" ref="D7:D70" si="0">B7-B8</f>
        <v>2655.5999999999985</v>
      </c>
      <c r="E7" s="13"/>
      <c r="F7" s="14">
        <f>D7/B8</f>
        <v>7.6595818322887269E-2</v>
      </c>
      <c r="G7" s="6"/>
    </row>
    <row r="8" spans="1:7" ht="12.75" customHeight="1" x14ac:dyDescent="0.25">
      <c r="A8" s="11">
        <v>2018</v>
      </c>
      <c r="B8" s="15">
        <v>34670.300000000003</v>
      </c>
      <c r="C8" s="42" t="s">
        <v>22</v>
      </c>
      <c r="D8" s="13">
        <f t="shared" si="0"/>
        <v>160.90000000000146</v>
      </c>
      <c r="E8" s="13"/>
      <c r="F8" s="14">
        <f>D8/B9</f>
        <v>4.6624977542351204E-3</v>
      </c>
      <c r="G8" s="6"/>
    </row>
    <row r="9" spans="1:7" ht="12.75" customHeight="1" x14ac:dyDescent="0.25">
      <c r="A9" s="11">
        <v>2017</v>
      </c>
      <c r="B9" s="15">
        <v>34509.4</v>
      </c>
      <c r="C9" s="16"/>
      <c r="D9" s="13">
        <f t="shared" si="0"/>
        <v>724.19200000000274</v>
      </c>
      <c r="E9" s="13"/>
      <c r="F9" s="14">
        <f t="shared" ref="F9:F72" si="1">(D9/B10)*100</f>
        <v>2.1435179561422348</v>
      </c>
      <c r="G9" s="6"/>
    </row>
    <row r="10" spans="1:7" ht="12.75" customHeight="1" x14ac:dyDescent="0.25">
      <c r="A10" s="11">
        <v>2016</v>
      </c>
      <c r="B10" s="15">
        <v>33785.207999999999</v>
      </c>
      <c r="C10" s="16"/>
      <c r="D10" s="13">
        <f t="shared" si="0"/>
        <v>1247.4429999999993</v>
      </c>
      <c r="E10" s="13"/>
      <c r="F10" s="14">
        <f t="shared" si="1"/>
        <v>3.8338312419430141</v>
      </c>
      <c r="G10" s="6"/>
    </row>
    <row r="11" spans="1:7" ht="12.75" customHeight="1" x14ac:dyDescent="0.25">
      <c r="A11" s="4">
        <v>2015</v>
      </c>
      <c r="B11" s="17">
        <v>32537.764999999999</v>
      </c>
      <c r="C11" s="18"/>
      <c r="D11" s="19">
        <f t="shared" si="0"/>
        <v>-439.23500000000058</v>
      </c>
      <c r="E11" s="19"/>
      <c r="F11" s="20">
        <f t="shared" si="1"/>
        <v>-1.3319434757558317</v>
      </c>
      <c r="G11" s="6"/>
    </row>
    <row r="12" spans="1:7" ht="12.75" customHeight="1" x14ac:dyDescent="0.25">
      <c r="A12" s="11">
        <v>2014</v>
      </c>
      <c r="B12" s="15">
        <v>32977</v>
      </c>
      <c r="C12" s="18"/>
      <c r="D12" s="13">
        <f t="shared" si="0"/>
        <v>1322</v>
      </c>
      <c r="E12" s="13"/>
      <c r="F12" s="14">
        <f t="shared" si="1"/>
        <v>4.1762754699099665</v>
      </c>
      <c r="G12" s="21"/>
    </row>
    <row r="13" spans="1:7" ht="12.75" customHeight="1" x14ac:dyDescent="0.25">
      <c r="A13" s="11">
        <v>2013</v>
      </c>
      <c r="B13" s="15">
        <v>31655</v>
      </c>
      <c r="C13" s="18"/>
      <c r="D13" s="13">
        <f t="shared" si="0"/>
        <v>1490.4000000000015</v>
      </c>
      <c r="E13" s="13"/>
      <c r="F13" s="14">
        <f t="shared" si="1"/>
        <v>4.9408909781664647</v>
      </c>
      <c r="G13" s="22"/>
    </row>
    <row r="14" spans="1:7" ht="12.75" customHeight="1" x14ac:dyDescent="0.25">
      <c r="A14" s="11">
        <v>2012</v>
      </c>
      <c r="B14" s="15">
        <f>29696.6+468</f>
        <v>30164.6</v>
      </c>
      <c r="C14" s="42" t="s">
        <v>23</v>
      </c>
      <c r="D14" s="13">
        <f t="shared" si="0"/>
        <v>767.09999999999854</v>
      </c>
      <c r="E14" s="13"/>
      <c r="F14" s="14">
        <f t="shared" si="1"/>
        <v>2.6094055616974181</v>
      </c>
      <c r="G14" s="22"/>
    </row>
    <row r="15" spans="1:7" ht="12.75" customHeight="1" x14ac:dyDescent="0.25">
      <c r="A15" s="4">
        <v>2011</v>
      </c>
      <c r="B15" s="23">
        <f>28364.4+1033.1</f>
        <v>29397.5</v>
      </c>
      <c r="C15" s="18" t="s">
        <v>24</v>
      </c>
      <c r="D15" s="19">
        <f t="shared" si="0"/>
        <v>-1848.2999999999993</v>
      </c>
      <c r="E15" s="19"/>
      <c r="F15" s="20">
        <f t="shared" si="1"/>
        <v>-5.9153550237151853</v>
      </c>
      <c r="G15" s="24"/>
    </row>
    <row r="16" spans="1:7" s="25" customFormat="1" ht="12.75" customHeight="1" x14ac:dyDescent="0.25">
      <c r="A16" s="4">
        <v>2010</v>
      </c>
      <c r="B16" s="23">
        <f>28990.5+2255.3</f>
        <v>31245.8</v>
      </c>
      <c r="C16" s="18" t="s">
        <v>24</v>
      </c>
      <c r="D16" s="19">
        <f t="shared" si="0"/>
        <v>-1622.7000000000007</v>
      </c>
      <c r="E16" s="19"/>
      <c r="F16" s="20">
        <f t="shared" si="1"/>
        <v>-4.936945707896621</v>
      </c>
      <c r="G16" s="24"/>
    </row>
    <row r="17" spans="1:7" s="25" customFormat="1" ht="12.75" customHeight="1" x14ac:dyDescent="0.25">
      <c r="A17" s="4">
        <v>2009</v>
      </c>
      <c r="B17" s="17">
        <v>32868.5</v>
      </c>
      <c r="C17" s="17"/>
      <c r="D17" s="19">
        <f t="shared" si="0"/>
        <v>-602.40000000000146</v>
      </c>
      <c r="E17" s="19"/>
      <c r="F17" s="20">
        <f t="shared" si="1"/>
        <v>-1.7997723395546623</v>
      </c>
      <c r="G17" s="24"/>
    </row>
    <row r="18" spans="1:7" ht="12.75" customHeight="1" x14ac:dyDescent="0.25">
      <c r="A18" s="11">
        <v>2008</v>
      </c>
      <c r="B18" s="15">
        <v>33470.9</v>
      </c>
      <c r="C18" s="15"/>
      <c r="D18" s="13">
        <f t="shared" si="0"/>
        <v>2652.2000000000007</v>
      </c>
      <c r="E18" s="13"/>
      <c r="F18" s="14">
        <f t="shared" si="1"/>
        <v>8.6058140025374215</v>
      </c>
      <c r="G18" s="22"/>
    </row>
    <row r="19" spans="1:7" ht="12.75" customHeight="1" x14ac:dyDescent="0.25">
      <c r="A19" s="11">
        <v>2007</v>
      </c>
      <c r="B19" s="15">
        <v>30818.7</v>
      </c>
      <c r="C19" s="15"/>
      <c r="D19" s="13">
        <f t="shared" si="0"/>
        <v>2898.7999999999993</v>
      </c>
      <c r="E19" s="13"/>
      <c r="F19" s="14">
        <f t="shared" si="1"/>
        <v>10.382558676786088</v>
      </c>
      <c r="G19" s="22"/>
    </row>
    <row r="20" spans="1:7" s="25" customFormat="1" ht="12.75" customHeight="1" x14ac:dyDescent="0.25">
      <c r="A20" s="4">
        <v>2006</v>
      </c>
      <c r="B20" s="17">
        <v>27919.9</v>
      </c>
      <c r="C20" s="17"/>
      <c r="D20" s="19">
        <f t="shared" si="0"/>
        <v>-107.39999999999782</v>
      </c>
      <c r="E20" s="19"/>
      <c r="F20" s="20">
        <f t="shared" si="1"/>
        <v>-0.38319781070598241</v>
      </c>
      <c r="G20" s="24"/>
    </row>
    <row r="21" spans="1:7" ht="12.75" customHeight="1" x14ac:dyDescent="0.25">
      <c r="A21" s="11">
        <v>2005</v>
      </c>
      <c r="B21" s="15">
        <v>28027.3</v>
      </c>
      <c r="C21" s="15"/>
      <c r="D21" s="13">
        <f t="shared" si="0"/>
        <v>4024.0999999999985</v>
      </c>
      <c r="E21" s="13"/>
      <c r="F21" s="14">
        <f t="shared" si="1"/>
        <v>16.764848020263958</v>
      </c>
      <c r="G21" s="22"/>
    </row>
    <row r="22" spans="1:7" ht="12.75" customHeight="1" x14ac:dyDescent="0.25">
      <c r="A22" s="11">
        <v>2004</v>
      </c>
      <c r="B22" s="15">
        <v>24003.200000000001</v>
      </c>
      <c r="C22" s="15"/>
      <c r="D22" s="13">
        <f t="shared" si="0"/>
        <v>601.5</v>
      </c>
      <c r="E22" s="13"/>
      <c r="F22" s="14">
        <f t="shared" si="1"/>
        <v>2.570326087420999</v>
      </c>
      <c r="G22" s="22"/>
    </row>
    <row r="23" spans="1:7" ht="12.75" customHeight="1" x14ac:dyDescent="0.25">
      <c r="A23" s="11">
        <v>2003</v>
      </c>
      <c r="B23" s="15">
        <v>23401.7</v>
      </c>
      <c r="C23" s="15"/>
      <c r="D23" s="13">
        <f t="shared" si="0"/>
        <v>481</v>
      </c>
      <c r="E23" s="13"/>
      <c r="F23" s="14">
        <f t="shared" si="1"/>
        <v>2.098539747913458</v>
      </c>
      <c r="G23" s="22"/>
    </row>
    <row r="24" spans="1:7" ht="12.75" customHeight="1" x14ac:dyDescent="0.25">
      <c r="A24" s="11">
        <v>2002</v>
      </c>
      <c r="B24" s="15">
        <v>22920.7</v>
      </c>
      <c r="C24" s="15"/>
      <c r="D24" s="13">
        <f t="shared" si="0"/>
        <v>1501</v>
      </c>
      <c r="E24" s="13"/>
      <c r="F24" s="14">
        <f t="shared" si="1"/>
        <v>7.0075677997357575</v>
      </c>
      <c r="G24" s="22"/>
    </row>
    <row r="25" spans="1:7" ht="12.75" customHeight="1" x14ac:dyDescent="0.25">
      <c r="A25" s="11">
        <v>2001</v>
      </c>
      <c r="B25" s="15">
        <v>21419.7</v>
      </c>
      <c r="C25" s="15"/>
      <c r="D25" s="13">
        <f t="shared" si="0"/>
        <v>1905.2999999999993</v>
      </c>
      <c r="E25" s="13"/>
      <c r="F25" s="14">
        <f t="shared" si="1"/>
        <v>9.7635592178083837</v>
      </c>
      <c r="G25" s="22"/>
    </row>
    <row r="26" spans="1:7" ht="12.75" customHeight="1" x14ac:dyDescent="0.25">
      <c r="A26" s="11">
        <v>2000</v>
      </c>
      <c r="B26" s="15">
        <v>19514.400000000001</v>
      </c>
      <c r="C26" s="15"/>
      <c r="D26" s="13">
        <f t="shared" si="0"/>
        <v>1390.6000000000022</v>
      </c>
      <c r="E26" s="13"/>
      <c r="F26" s="14">
        <f t="shared" si="1"/>
        <v>7.6727838532758152</v>
      </c>
      <c r="G26" s="22"/>
    </row>
    <row r="27" spans="1:7" ht="12.75" customHeight="1" x14ac:dyDescent="0.25">
      <c r="A27" s="11">
        <v>1999</v>
      </c>
      <c r="B27" s="15">
        <v>18123.8</v>
      </c>
      <c r="C27" s="15"/>
      <c r="D27" s="13">
        <f t="shared" si="0"/>
        <v>1337.2000000000007</v>
      </c>
      <c r="E27" s="13"/>
      <c r="F27" s="14">
        <f t="shared" si="1"/>
        <v>7.9658775451848545</v>
      </c>
      <c r="G27" s="22"/>
    </row>
    <row r="28" spans="1:7" ht="12.75" customHeight="1" x14ac:dyDescent="0.25">
      <c r="A28" s="11">
        <v>1998</v>
      </c>
      <c r="B28" s="15">
        <v>16786.599999999999</v>
      </c>
      <c r="C28" s="15"/>
      <c r="D28" s="13">
        <f t="shared" si="0"/>
        <v>808.79999999999927</v>
      </c>
      <c r="E28" s="13"/>
      <c r="F28" s="14">
        <f t="shared" si="1"/>
        <v>5.0620235576862855</v>
      </c>
      <c r="G28" s="22"/>
    </row>
    <row r="29" spans="1:7" s="25" customFormat="1" ht="12.75" customHeight="1" x14ac:dyDescent="0.25">
      <c r="A29" s="4">
        <v>1997</v>
      </c>
      <c r="B29" s="17">
        <v>15977.8</v>
      </c>
      <c r="C29" s="17"/>
      <c r="D29" s="19">
        <f t="shared" si="0"/>
        <v>-16.800000000001091</v>
      </c>
      <c r="E29" s="19"/>
      <c r="F29" s="20">
        <f t="shared" si="1"/>
        <v>-0.105035449464201</v>
      </c>
      <c r="G29" s="24"/>
    </row>
    <row r="30" spans="1:7" ht="12.75" customHeight="1" x14ac:dyDescent="0.25">
      <c r="A30" s="11">
        <v>1996</v>
      </c>
      <c r="B30" s="15">
        <v>15994.6</v>
      </c>
      <c r="C30" s="15"/>
      <c r="D30" s="13">
        <f t="shared" si="0"/>
        <v>713.89999999999964</v>
      </c>
      <c r="E30" s="13"/>
      <c r="F30" s="14">
        <f t="shared" si="1"/>
        <v>4.6719063917228896</v>
      </c>
      <c r="G30" s="22"/>
    </row>
    <row r="31" spans="1:7" s="25" customFormat="1" ht="12.75" customHeight="1" x14ac:dyDescent="0.25">
      <c r="A31" s="4">
        <v>1995</v>
      </c>
      <c r="B31" s="17">
        <v>15280.7</v>
      </c>
      <c r="C31" s="17"/>
      <c r="D31" s="19">
        <f t="shared" si="0"/>
        <v>-186.19999999999891</v>
      </c>
      <c r="E31" s="19"/>
      <c r="F31" s="20">
        <f t="shared" si="1"/>
        <v>-1.2038611486464572</v>
      </c>
      <c r="G31" s="24"/>
    </row>
    <row r="32" spans="1:7" ht="12.75" customHeight="1" x14ac:dyDescent="0.25">
      <c r="A32" s="11">
        <v>1994</v>
      </c>
      <c r="B32" s="15">
        <v>15466.9</v>
      </c>
      <c r="C32" s="15"/>
      <c r="D32" s="13">
        <f t="shared" si="0"/>
        <v>841.39999999999964</v>
      </c>
      <c r="E32" s="13"/>
      <c r="F32" s="14">
        <f t="shared" si="1"/>
        <v>5.7529657105739949</v>
      </c>
      <c r="G32" s="22"/>
    </row>
    <row r="33" spans="1:7" s="25" customFormat="1" ht="12.75" customHeight="1" x14ac:dyDescent="0.25">
      <c r="A33" s="4">
        <v>1993</v>
      </c>
      <c r="B33" s="17">
        <v>14625.5</v>
      </c>
      <c r="C33" s="17"/>
      <c r="D33" s="19">
        <f t="shared" si="0"/>
        <v>-26</v>
      </c>
      <c r="E33" s="19"/>
      <c r="F33" s="20">
        <f t="shared" si="1"/>
        <v>-0.17745623315018941</v>
      </c>
      <c r="G33" s="24"/>
    </row>
    <row r="34" spans="1:7" ht="12.75" customHeight="1" x14ac:dyDescent="0.25">
      <c r="A34" s="11">
        <v>1992</v>
      </c>
      <c r="B34" s="15">
        <v>14651.5</v>
      </c>
      <c r="C34" s="15"/>
      <c r="D34" s="13">
        <f t="shared" si="0"/>
        <v>2227.7000000000007</v>
      </c>
      <c r="E34" s="13"/>
      <c r="F34" s="14">
        <f t="shared" si="1"/>
        <v>17.930906807900971</v>
      </c>
      <c r="G34" s="22"/>
    </row>
    <row r="35" spans="1:7" ht="12.75" customHeight="1" x14ac:dyDescent="0.25">
      <c r="A35" s="11">
        <v>1991</v>
      </c>
      <c r="B35" s="15">
        <v>12423.8</v>
      </c>
      <c r="C35" s="15"/>
      <c r="D35" s="13">
        <f t="shared" si="0"/>
        <v>428.79999999999927</v>
      </c>
      <c r="E35" s="13"/>
      <c r="F35" s="14">
        <f t="shared" si="1"/>
        <v>3.5748228428511815</v>
      </c>
      <c r="G35" s="22"/>
    </row>
    <row r="36" spans="1:7" ht="12.75" customHeight="1" x14ac:dyDescent="0.25">
      <c r="A36" s="11">
        <v>1990</v>
      </c>
      <c r="B36" s="15">
        <v>11995</v>
      </c>
      <c r="C36" s="15"/>
      <c r="D36" s="13">
        <f t="shared" si="0"/>
        <v>219.89999999999964</v>
      </c>
      <c r="E36" s="13"/>
      <c r="F36" s="14">
        <f t="shared" si="1"/>
        <v>1.8675000636937233</v>
      </c>
      <c r="G36" s="22"/>
    </row>
    <row r="37" spans="1:7" ht="12.75" customHeight="1" x14ac:dyDescent="0.25">
      <c r="A37" s="11">
        <v>1989</v>
      </c>
      <c r="B37" s="15">
        <v>11775.1</v>
      </c>
      <c r="C37" s="15"/>
      <c r="D37" s="13">
        <f t="shared" si="0"/>
        <v>1378.6000000000004</v>
      </c>
      <c r="E37" s="13"/>
      <c r="F37" s="14">
        <f t="shared" si="1"/>
        <v>13.260231808781805</v>
      </c>
      <c r="G37" s="22"/>
    </row>
    <row r="38" spans="1:7" ht="12.75" customHeight="1" x14ac:dyDescent="0.25">
      <c r="A38" s="11">
        <v>1988</v>
      </c>
      <c r="B38" s="15">
        <v>10396.5</v>
      </c>
      <c r="C38" s="15"/>
      <c r="D38" s="13">
        <f t="shared" si="0"/>
        <v>1117.1000000000004</v>
      </c>
      <c r="E38" s="13"/>
      <c r="F38" s="14">
        <f t="shared" si="1"/>
        <v>12.038493868138032</v>
      </c>
      <c r="G38" s="22"/>
    </row>
    <row r="39" spans="1:7" ht="12.75" customHeight="1" x14ac:dyDescent="0.25">
      <c r="A39" s="11">
        <v>1987</v>
      </c>
      <c r="B39" s="15">
        <v>9279.4</v>
      </c>
      <c r="C39" s="15"/>
      <c r="D39" s="13">
        <f t="shared" si="0"/>
        <v>598.19999999999891</v>
      </c>
      <c r="E39" s="13"/>
      <c r="F39" s="14">
        <f t="shared" si="1"/>
        <v>6.8907524305395444</v>
      </c>
      <c r="G39" s="22"/>
    </row>
    <row r="40" spans="1:7" ht="12.75" customHeight="1" x14ac:dyDescent="0.25">
      <c r="A40" s="11">
        <v>1986</v>
      </c>
      <c r="B40" s="15">
        <v>8681.2000000000007</v>
      </c>
      <c r="C40" s="15"/>
      <c r="D40" s="13">
        <f t="shared" si="0"/>
        <v>987.90000000000055</v>
      </c>
      <c r="E40" s="13"/>
      <c r="F40" s="14">
        <f t="shared" si="1"/>
        <v>12.841043505387811</v>
      </c>
      <c r="G40" s="22"/>
    </row>
    <row r="41" spans="1:7" ht="12.75" customHeight="1" x14ac:dyDescent="0.25">
      <c r="A41" s="11">
        <v>1985</v>
      </c>
      <c r="B41" s="15">
        <v>7693.3</v>
      </c>
      <c r="C41" s="15"/>
      <c r="D41" s="13">
        <f t="shared" si="0"/>
        <v>921.5</v>
      </c>
      <c r="E41" s="13"/>
      <c r="F41" s="14">
        <f t="shared" si="1"/>
        <v>13.607903363950498</v>
      </c>
      <c r="G41" s="22"/>
    </row>
    <row r="42" spans="1:7" ht="12.75" customHeight="1" x14ac:dyDescent="0.25">
      <c r="A42" s="11">
        <v>1984</v>
      </c>
      <c r="B42" s="15">
        <v>6771.8</v>
      </c>
      <c r="C42" s="15"/>
      <c r="D42" s="13">
        <f t="shared" si="0"/>
        <v>590.10000000000036</v>
      </c>
      <c r="E42" s="13"/>
      <c r="F42" s="14">
        <f t="shared" si="1"/>
        <v>9.5459177896048075</v>
      </c>
      <c r="G42" s="22"/>
    </row>
    <row r="43" spans="1:7" ht="12.75" customHeight="1" x14ac:dyDescent="0.25">
      <c r="A43" s="11">
        <v>1983</v>
      </c>
      <c r="B43" s="15">
        <v>6181.7</v>
      </c>
      <c r="C43" s="15"/>
      <c r="D43" s="13">
        <f t="shared" si="0"/>
        <v>490.39999999999964</v>
      </c>
      <c r="E43" s="13"/>
      <c r="F43" s="14">
        <f t="shared" si="1"/>
        <v>8.6166605169293415</v>
      </c>
      <c r="G43" s="22"/>
    </row>
    <row r="44" spans="1:7" ht="12.75" customHeight="1" x14ac:dyDescent="0.25">
      <c r="A44" s="11">
        <v>1982</v>
      </c>
      <c r="B44" s="15">
        <v>5691.3</v>
      </c>
      <c r="C44" s="15"/>
      <c r="D44" s="13">
        <f t="shared" si="0"/>
        <v>584.19999999999982</v>
      </c>
      <c r="E44" s="13"/>
      <c r="F44" s="14">
        <f t="shared" si="1"/>
        <v>11.438977110297424</v>
      </c>
      <c r="G44" s="22"/>
    </row>
    <row r="45" spans="1:7" ht="12.75" customHeight="1" x14ac:dyDescent="0.25">
      <c r="A45" s="11">
        <v>1981</v>
      </c>
      <c r="B45" s="15">
        <v>5107.1000000000004</v>
      </c>
      <c r="C45" s="15"/>
      <c r="D45" s="13">
        <f t="shared" si="0"/>
        <v>455</v>
      </c>
      <c r="E45" s="13"/>
      <c r="F45" s="14">
        <f t="shared" si="1"/>
        <v>9.7805292233614924</v>
      </c>
      <c r="G45" s="22"/>
    </row>
    <row r="46" spans="1:7" ht="12.75" customHeight="1" x14ac:dyDescent="0.25">
      <c r="A46" s="11">
        <v>1980</v>
      </c>
      <c r="B46" s="15">
        <v>4652.1000000000004</v>
      </c>
      <c r="C46" s="15"/>
      <c r="D46" s="13">
        <f t="shared" si="0"/>
        <v>257.70000000000073</v>
      </c>
      <c r="E46" s="13"/>
      <c r="F46" s="14">
        <f t="shared" si="1"/>
        <v>5.8642818132168388</v>
      </c>
      <c r="G46" s="22"/>
    </row>
    <row r="47" spans="1:7" ht="12.75" customHeight="1" x14ac:dyDescent="0.25">
      <c r="A47" s="11">
        <v>1979</v>
      </c>
      <c r="B47" s="15">
        <v>4394.3999999999996</v>
      </c>
      <c r="C47" s="15"/>
      <c r="D47" s="13">
        <f t="shared" si="0"/>
        <v>383.79999999999973</v>
      </c>
      <c r="E47" s="13"/>
      <c r="F47" s="14">
        <f t="shared" si="1"/>
        <v>9.5696404528000727</v>
      </c>
      <c r="G47" s="22"/>
    </row>
    <row r="48" spans="1:7" ht="12.75" customHeight="1" x14ac:dyDescent="0.25">
      <c r="A48" s="11">
        <v>1978</v>
      </c>
      <c r="B48" s="15">
        <v>4010.6</v>
      </c>
      <c r="C48" s="15"/>
      <c r="D48" s="13">
        <f t="shared" si="0"/>
        <v>1157.2999999999997</v>
      </c>
      <c r="E48" s="13"/>
      <c r="F48" s="14">
        <f t="shared" si="1"/>
        <v>40.560053271650361</v>
      </c>
      <c r="G48" s="22"/>
    </row>
    <row r="49" spans="1:7" ht="12.75" customHeight="1" x14ac:dyDescent="0.25">
      <c r="A49" s="11">
        <v>1977</v>
      </c>
      <c r="B49" s="15">
        <v>2853.3</v>
      </c>
      <c r="C49" s="15"/>
      <c r="D49" s="13">
        <f t="shared" si="0"/>
        <v>155.20000000000027</v>
      </c>
      <c r="E49" s="13"/>
      <c r="F49" s="14">
        <f t="shared" si="1"/>
        <v>5.7521959897705894</v>
      </c>
      <c r="G49" s="22"/>
    </row>
    <row r="50" spans="1:7" s="25" customFormat="1" ht="12.75" customHeight="1" x14ac:dyDescent="0.25">
      <c r="A50" s="4">
        <v>1976</v>
      </c>
      <c r="B50" s="17">
        <v>2698.1</v>
      </c>
      <c r="C50" s="17"/>
      <c r="D50" s="19">
        <f t="shared" si="0"/>
        <v>-58</v>
      </c>
      <c r="E50" s="19"/>
      <c r="F50" s="20">
        <f t="shared" si="1"/>
        <v>-2.1044229164398973</v>
      </c>
      <c r="G50" s="24"/>
    </row>
    <row r="51" spans="1:7" ht="12.75" customHeight="1" x14ac:dyDescent="0.25">
      <c r="A51" s="11">
        <v>1975</v>
      </c>
      <c r="B51" s="15">
        <v>2756.1</v>
      </c>
      <c r="C51" s="15"/>
      <c r="D51" s="13">
        <f t="shared" si="0"/>
        <v>370.40000000000009</v>
      </c>
      <c r="E51" s="13"/>
      <c r="F51" s="14">
        <f t="shared" si="1"/>
        <v>15.525841472104629</v>
      </c>
      <c r="G51" s="22"/>
    </row>
    <row r="52" spans="1:7" ht="12.75" customHeight="1" x14ac:dyDescent="0.25">
      <c r="A52" s="11">
        <v>1974</v>
      </c>
      <c r="B52" s="15">
        <v>2385.6999999999998</v>
      </c>
      <c r="C52" s="15"/>
      <c r="D52" s="13">
        <f t="shared" si="0"/>
        <v>337.99999999999977</v>
      </c>
      <c r="E52" s="13"/>
      <c r="F52" s="14">
        <f t="shared" si="1"/>
        <v>16.506324168579368</v>
      </c>
      <c r="G52" s="22"/>
    </row>
    <row r="53" spans="1:7" ht="12.75" customHeight="1" x14ac:dyDescent="0.25">
      <c r="A53" s="11">
        <v>1973</v>
      </c>
      <c r="B53" s="15">
        <v>2047.7</v>
      </c>
      <c r="C53" s="15"/>
      <c r="D53" s="13">
        <f t="shared" si="0"/>
        <v>268.40000000000009</v>
      </c>
      <c r="E53" s="13"/>
      <c r="F53" s="14">
        <f t="shared" si="1"/>
        <v>15.084583825099765</v>
      </c>
      <c r="G53" s="22"/>
    </row>
    <row r="54" spans="1:7" ht="12.75" customHeight="1" x14ac:dyDescent="0.25">
      <c r="A54" s="11">
        <v>1972</v>
      </c>
      <c r="B54" s="15">
        <v>1779.3</v>
      </c>
      <c r="C54" s="15"/>
      <c r="D54" s="13">
        <f t="shared" si="0"/>
        <v>221.79999999999995</v>
      </c>
      <c r="E54" s="13"/>
      <c r="F54" s="14">
        <f t="shared" si="1"/>
        <v>14.240770465489563</v>
      </c>
      <c r="G54" s="22"/>
    </row>
    <row r="55" spans="1:7" ht="12.75" customHeight="1" x14ac:dyDescent="0.25">
      <c r="A55" s="11">
        <v>1971</v>
      </c>
      <c r="B55" s="15">
        <v>1557.5</v>
      </c>
      <c r="C55" s="15"/>
      <c r="D55" s="13">
        <f t="shared" si="0"/>
        <v>223.09999999999991</v>
      </c>
      <c r="E55" s="13"/>
      <c r="F55" s="14">
        <f t="shared" si="1"/>
        <v>16.719124700239803</v>
      </c>
      <c r="G55" s="22"/>
    </row>
    <row r="56" spans="1:7" ht="12.75" customHeight="1" x14ac:dyDescent="0.25">
      <c r="A56" s="11">
        <v>1970</v>
      </c>
      <c r="B56" s="15">
        <v>1334.4</v>
      </c>
      <c r="C56" s="15"/>
      <c r="D56" s="13">
        <f t="shared" si="0"/>
        <v>245.90000000000009</v>
      </c>
      <c r="E56" s="13"/>
      <c r="F56" s="14">
        <f t="shared" si="1"/>
        <v>22.590721175930188</v>
      </c>
      <c r="G56" s="22"/>
    </row>
    <row r="57" spans="1:7" ht="12.75" customHeight="1" x14ac:dyDescent="0.25">
      <c r="A57" s="11">
        <v>1969</v>
      </c>
      <c r="B57" s="15">
        <v>1088.5</v>
      </c>
      <c r="C57" s="15"/>
      <c r="D57" s="13">
        <f t="shared" si="0"/>
        <v>95.799999999999955</v>
      </c>
      <c r="E57" s="13"/>
      <c r="F57" s="14">
        <f t="shared" si="1"/>
        <v>9.6504482723884308</v>
      </c>
      <c r="G57" s="22"/>
    </row>
    <row r="58" spans="1:7" ht="12.75" customHeight="1" x14ac:dyDescent="0.25">
      <c r="A58" s="11">
        <v>1968</v>
      </c>
      <c r="B58" s="15">
        <v>992.7</v>
      </c>
      <c r="C58" s="15"/>
      <c r="D58" s="13">
        <f t="shared" si="0"/>
        <v>116.10000000000002</v>
      </c>
      <c r="E58" s="13"/>
      <c r="F58" s="14">
        <f t="shared" si="1"/>
        <v>13.244353182751542</v>
      </c>
      <c r="G58" s="22"/>
    </row>
    <row r="59" spans="1:7" ht="12.75" customHeight="1" x14ac:dyDescent="0.25">
      <c r="A59" s="26">
        <v>1967</v>
      </c>
      <c r="B59" s="15">
        <v>876.6</v>
      </c>
      <c r="C59" s="15"/>
      <c r="D59" s="13">
        <f t="shared" si="0"/>
        <v>237.20000000000005</v>
      </c>
      <c r="E59" s="13"/>
      <c r="F59" s="14">
        <f t="shared" si="1"/>
        <v>37.097278698780116</v>
      </c>
      <c r="G59" s="22"/>
    </row>
    <row r="60" spans="1:7" ht="12.75" customHeight="1" x14ac:dyDescent="0.25">
      <c r="A60" s="26">
        <v>1966</v>
      </c>
      <c r="B60" s="15">
        <v>639.4</v>
      </c>
      <c r="C60" s="15"/>
      <c r="D60" s="13">
        <f t="shared" si="0"/>
        <v>55.299999999999955</v>
      </c>
      <c r="E60" s="13"/>
      <c r="F60" s="14">
        <f t="shared" si="1"/>
        <v>9.4675569251840361</v>
      </c>
      <c r="G60" s="22"/>
    </row>
    <row r="61" spans="1:7" ht="12.75" customHeight="1" x14ac:dyDescent="0.25">
      <c r="A61" s="26">
        <v>1965</v>
      </c>
      <c r="B61" s="15">
        <v>584.1</v>
      </c>
      <c r="C61" s="15"/>
      <c r="D61" s="13">
        <f t="shared" si="0"/>
        <v>40.300000000000068</v>
      </c>
      <c r="E61" s="13"/>
      <c r="F61" s="14">
        <f t="shared" si="1"/>
        <v>7.4108127988231107</v>
      </c>
      <c r="G61" s="22"/>
    </row>
    <row r="62" spans="1:7" ht="12.75" customHeight="1" x14ac:dyDescent="0.25">
      <c r="A62" s="11">
        <v>1964</v>
      </c>
      <c r="B62" s="15">
        <v>543.79999999999995</v>
      </c>
      <c r="C62" s="15"/>
      <c r="D62" s="13">
        <f t="shared" si="0"/>
        <v>44.399999999999977</v>
      </c>
      <c r="E62" s="13"/>
      <c r="F62" s="14">
        <f t="shared" si="1"/>
        <v>8.8906688025630718</v>
      </c>
      <c r="G62" s="22"/>
    </row>
    <row r="63" spans="1:7" ht="12.75" customHeight="1" x14ac:dyDescent="0.25">
      <c r="A63" s="26">
        <v>1963</v>
      </c>
      <c r="B63" s="15">
        <v>499.4</v>
      </c>
      <c r="C63" s="15"/>
      <c r="D63" s="13">
        <f t="shared" si="0"/>
        <v>32.199999999999989</v>
      </c>
      <c r="E63" s="13"/>
      <c r="F63" s="14">
        <f t="shared" si="1"/>
        <v>6.8921232876712315</v>
      </c>
      <c r="G63" s="22"/>
    </row>
    <row r="64" spans="1:7" ht="12.75" customHeight="1" x14ac:dyDescent="0.25">
      <c r="A64" s="11">
        <v>1962</v>
      </c>
      <c r="B64" s="15">
        <v>467.2</v>
      </c>
      <c r="C64" s="15"/>
      <c r="D64" s="13">
        <f t="shared" si="0"/>
        <v>35.399999999999977</v>
      </c>
      <c r="E64" s="13"/>
      <c r="F64" s="14">
        <f t="shared" si="1"/>
        <v>8.1982399258916114</v>
      </c>
      <c r="G64" s="22"/>
    </row>
    <row r="65" spans="1:8" ht="12.75" customHeight="1" x14ac:dyDescent="0.25">
      <c r="A65" s="26">
        <v>1961</v>
      </c>
      <c r="B65" s="15">
        <v>431.8</v>
      </c>
      <c r="C65" s="15"/>
      <c r="D65" s="13">
        <f t="shared" si="0"/>
        <v>26.699999999999989</v>
      </c>
      <c r="E65" s="13"/>
      <c r="F65" s="14">
        <f t="shared" si="1"/>
        <v>6.5909651937793106</v>
      </c>
      <c r="G65" s="22"/>
    </row>
    <row r="66" spans="1:8" ht="12.75" customHeight="1" x14ac:dyDescent="0.25">
      <c r="A66" s="11">
        <v>1960</v>
      </c>
      <c r="B66" s="15">
        <v>405.1</v>
      </c>
      <c r="C66" s="15"/>
      <c r="D66" s="13">
        <f t="shared" si="0"/>
        <v>16.5</v>
      </c>
      <c r="E66" s="13"/>
      <c r="F66" s="14">
        <f t="shared" si="1"/>
        <v>4.2460113226968605</v>
      </c>
      <c r="G66" s="22"/>
    </row>
    <row r="67" spans="1:8" ht="12.75" customHeight="1" x14ac:dyDescent="0.25">
      <c r="A67" s="11">
        <v>1959</v>
      </c>
      <c r="B67" s="15">
        <v>388.6</v>
      </c>
      <c r="C67" s="15"/>
      <c r="D67" s="13">
        <f t="shared" si="0"/>
        <v>46.100000000000023</v>
      </c>
      <c r="E67" s="13"/>
      <c r="F67" s="14">
        <f t="shared" si="1"/>
        <v>13.459854014598546</v>
      </c>
      <c r="G67" s="22"/>
    </row>
    <row r="68" spans="1:8" ht="12.75" customHeight="1" x14ac:dyDescent="0.25">
      <c r="A68" s="26">
        <v>1958</v>
      </c>
      <c r="B68" s="15">
        <v>342.5</v>
      </c>
      <c r="C68" s="15"/>
      <c r="D68" s="13">
        <f t="shared" si="0"/>
        <v>21.699999999999989</v>
      </c>
      <c r="E68" s="13"/>
      <c r="F68" s="14">
        <f t="shared" si="1"/>
        <v>6.7643391521196969</v>
      </c>
      <c r="G68" s="22"/>
    </row>
    <row r="69" spans="1:8" ht="12.75" customHeight="1" x14ac:dyDescent="0.25">
      <c r="A69" s="26">
        <v>1957</v>
      </c>
      <c r="B69" s="15">
        <v>320.8</v>
      </c>
      <c r="C69" s="15"/>
      <c r="D69" s="13">
        <f t="shared" si="0"/>
        <v>36.400000000000034</v>
      </c>
      <c r="E69" s="13"/>
      <c r="F69" s="14">
        <f t="shared" si="1"/>
        <v>12.798874824191293</v>
      </c>
      <c r="G69" s="22"/>
    </row>
    <row r="70" spans="1:8" ht="12.75" customHeight="1" x14ac:dyDescent="0.25">
      <c r="A70" s="26">
        <v>1956</v>
      </c>
      <c r="B70" s="15">
        <v>284.39999999999998</v>
      </c>
      <c r="C70" s="15"/>
      <c r="D70" s="13">
        <f t="shared" si="0"/>
        <v>49.599999999999966</v>
      </c>
      <c r="E70" s="13"/>
      <c r="F70" s="14">
        <f t="shared" si="1"/>
        <v>21.124361158432691</v>
      </c>
      <c r="G70" s="22"/>
    </row>
    <row r="71" spans="1:8" ht="12.75" customHeight="1" x14ac:dyDescent="0.25">
      <c r="A71" s="26">
        <v>1955</v>
      </c>
      <c r="B71" s="15">
        <v>234.8</v>
      </c>
      <c r="C71" s="15"/>
      <c r="D71" s="13">
        <f t="shared" ref="D71:D74" si="2">B71-B72</f>
        <v>15.100000000000023</v>
      </c>
      <c r="E71" s="13"/>
      <c r="F71" s="14">
        <f t="shared" si="1"/>
        <v>6.8730086481565884</v>
      </c>
      <c r="G71" s="22"/>
    </row>
    <row r="72" spans="1:8" ht="12.75" customHeight="1" x14ac:dyDescent="0.25">
      <c r="A72" s="26">
        <v>1954</v>
      </c>
      <c r="B72" s="15">
        <v>219.7</v>
      </c>
      <c r="C72" s="15"/>
      <c r="D72" s="13">
        <f t="shared" si="2"/>
        <v>9</v>
      </c>
      <c r="E72" s="13"/>
      <c r="F72" s="14">
        <f t="shared" si="1"/>
        <v>4.2714760322733749</v>
      </c>
      <c r="G72" s="22"/>
    </row>
    <row r="73" spans="1:8" ht="12.75" customHeight="1" x14ac:dyDescent="0.25">
      <c r="A73" s="11">
        <v>1953</v>
      </c>
      <c r="B73" s="15">
        <v>210.7</v>
      </c>
      <c r="C73" s="15"/>
      <c r="D73" s="13">
        <f t="shared" si="2"/>
        <v>33.899999999999977</v>
      </c>
      <c r="E73" s="13"/>
      <c r="F73" s="14">
        <f t="shared" ref="F73:F74" si="3">(D73/B74)*100</f>
        <v>19.174208144796363</v>
      </c>
      <c r="G73" s="22"/>
    </row>
    <row r="74" spans="1:8" ht="12.75" customHeight="1" x14ac:dyDescent="0.25">
      <c r="A74" s="26">
        <v>1952</v>
      </c>
      <c r="B74" s="15">
        <v>176.8</v>
      </c>
      <c r="C74" s="15"/>
      <c r="D74" s="13">
        <f t="shared" si="2"/>
        <v>12.700000000000017</v>
      </c>
      <c r="E74" s="13"/>
      <c r="F74" s="14">
        <f t="shared" si="3"/>
        <v>7.7391834247410225</v>
      </c>
      <c r="G74" s="13"/>
    </row>
    <row r="75" spans="1:8" ht="12.75" customHeight="1" x14ac:dyDescent="0.25">
      <c r="A75" s="26">
        <v>1951</v>
      </c>
      <c r="B75" s="15">
        <v>164.1</v>
      </c>
      <c r="C75" s="15"/>
      <c r="D75" s="27"/>
      <c r="E75" s="27"/>
      <c r="F75" s="28"/>
      <c r="G75" s="27"/>
    </row>
    <row r="76" spans="1:8" ht="12.75" customHeight="1" x14ac:dyDescent="0.25"/>
    <row r="78" spans="1:8" x14ac:dyDescent="0.25">
      <c r="A78" s="29" t="s">
        <v>26</v>
      </c>
      <c r="B78" s="30"/>
      <c r="C78" s="30"/>
      <c r="D78" s="31"/>
      <c r="E78" s="31"/>
      <c r="F78" s="31"/>
      <c r="G78" s="31"/>
      <c r="H78" s="31"/>
    </row>
    <row r="79" spans="1:8" x14ac:dyDescent="0.25">
      <c r="A79" s="29" t="s">
        <v>27</v>
      </c>
      <c r="B79" s="30"/>
      <c r="C79" s="30"/>
      <c r="D79" s="31"/>
      <c r="E79" s="31"/>
      <c r="F79" s="31"/>
      <c r="G79" s="31"/>
      <c r="H79" s="31"/>
    </row>
    <row r="80" spans="1:8" x14ac:dyDescent="0.25">
      <c r="A80" s="29" t="s">
        <v>28</v>
      </c>
      <c r="B80" s="30"/>
      <c r="C80" s="30"/>
      <c r="D80" s="31"/>
      <c r="E80" s="31"/>
      <c r="F80" s="31"/>
      <c r="G80" s="31"/>
      <c r="H80" s="31"/>
    </row>
    <row r="81" spans="1:8" x14ac:dyDescent="0.25">
      <c r="A81" s="29" t="s">
        <v>29</v>
      </c>
      <c r="B81" s="30"/>
      <c r="C81" s="30"/>
      <c r="D81" s="31"/>
      <c r="E81" s="31"/>
      <c r="F81" s="31"/>
      <c r="G81" s="31"/>
      <c r="H81" s="31"/>
    </row>
  </sheetData>
  <mergeCells count="3">
    <mergeCell ref="D4:F4"/>
    <mergeCell ref="A1:F1"/>
    <mergeCell ref="A2:F2"/>
  </mergeCells>
  <pageMargins left="1.95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tabSelected="1" topLeftCell="A31" workbookViewId="0">
      <selection activeCell="B6" sqref="B6"/>
    </sheetView>
  </sheetViews>
  <sheetFormatPr defaultRowHeight="15" x14ac:dyDescent="0.25"/>
  <cols>
    <col min="1" max="1" width="11.42578125" style="33" customWidth="1"/>
    <col min="2" max="2" width="9" style="33" bestFit="1" customWidth="1"/>
    <col min="3" max="3" width="7.140625" style="33" bestFit="1" customWidth="1"/>
    <col min="4" max="4" width="9.42578125" style="33" bestFit="1" customWidth="1"/>
    <col min="5" max="5" width="4.28515625" style="33" bestFit="1" customWidth="1"/>
    <col min="6" max="6" width="11" style="33" customWidth="1"/>
    <col min="7" max="7" width="1.85546875" style="33" customWidth="1"/>
    <col min="8" max="8" width="4.5703125" style="33" bestFit="1" customWidth="1"/>
    <col min="9" max="16384" width="9.140625" style="33"/>
  </cols>
  <sheetData>
    <row r="1" spans="1:8" ht="43.5" customHeight="1" x14ac:dyDescent="0.25">
      <c r="A1" s="32" t="s">
        <v>10</v>
      </c>
      <c r="B1" s="32"/>
      <c r="C1" s="32"/>
      <c r="D1" s="32"/>
      <c r="E1" s="32"/>
      <c r="F1" s="32"/>
      <c r="G1" s="32"/>
      <c r="H1" s="32"/>
    </row>
    <row r="2" spans="1:8" ht="15.75" x14ac:dyDescent="0.25">
      <c r="A2" s="34" t="s">
        <v>11</v>
      </c>
      <c r="B2" s="34"/>
      <c r="C2" s="34"/>
      <c r="D2" s="34"/>
      <c r="E2" s="34"/>
      <c r="F2" s="34"/>
      <c r="G2" s="34"/>
      <c r="H2" s="34"/>
    </row>
    <row r="3" spans="1:8" ht="18.75" x14ac:dyDescent="0.25">
      <c r="A3" s="35"/>
      <c r="B3" s="35"/>
      <c r="C3" s="35"/>
      <c r="D3" s="35"/>
      <c r="E3" s="35"/>
      <c r="F3" s="35"/>
      <c r="G3" s="35"/>
      <c r="H3" s="35"/>
    </row>
    <row r="4" spans="1:8" x14ac:dyDescent="0.25">
      <c r="A4" s="2"/>
      <c r="B4" s="2"/>
      <c r="C4" s="2"/>
      <c r="D4" s="4" t="s">
        <v>0</v>
      </c>
      <c r="E4" s="25"/>
      <c r="F4" s="2"/>
      <c r="G4" s="2"/>
      <c r="H4" s="2"/>
    </row>
    <row r="5" spans="1:8" x14ac:dyDescent="0.25">
      <c r="A5" s="4" t="s">
        <v>1</v>
      </c>
      <c r="B5" s="4" t="s">
        <v>2</v>
      </c>
      <c r="C5" s="36"/>
      <c r="D5" s="4" t="s">
        <v>3</v>
      </c>
      <c r="E5" s="25"/>
      <c r="F5" s="37" t="s">
        <v>4</v>
      </c>
      <c r="G5" s="37"/>
      <c r="H5" s="37"/>
    </row>
    <row r="6" spans="1:8" x14ac:dyDescent="0.25">
      <c r="A6" s="7" t="s">
        <v>5</v>
      </c>
      <c r="B6" s="7" t="s">
        <v>6</v>
      </c>
      <c r="C6" s="9"/>
      <c r="D6" s="7" t="s">
        <v>7</v>
      </c>
      <c r="E6" s="9"/>
      <c r="F6" s="7" t="s">
        <v>8</v>
      </c>
      <c r="G6" s="38"/>
      <c r="H6" s="39" t="s">
        <v>9</v>
      </c>
    </row>
    <row r="7" spans="1:8" ht="12.75" customHeight="1" x14ac:dyDescent="0.25">
      <c r="A7" s="11">
        <v>2019</v>
      </c>
      <c r="B7" s="40">
        <v>37325.9</v>
      </c>
      <c r="C7" s="41" t="s">
        <v>30</v>
      </c>
      <c r="D7" s="40">
        <v>35988.699999999997</v>
      </c>
      <c r="E7" s="42" t="s">
        <v>24</v>
      </c>
      <c r="F7" s="43">
        <f t="shared" ref="F7:F70" si="0">B7-D7</f>
        <v>1337.2000000000044</v>
      </c>
      <c r="G7" s="16"/>
      <c r="H7" s="44">
        <f t="shared" ref="H7:H70" si="1">(F7/D7)*100</f>
        <v>3.7156107333690978</v>
      </c>
    </row>
    <row r="8" spans="1:8" ht="12.75" customHeight="1" x14ac:dyDescent="0.25">
      <c r="A8" s="4">
        <v>2018</v>
      </c>
      <c r="B8" s="17">
        <v>34670.300000000003</v>
      </c>
      <c r="C8" s="18" t="s">
        <v>31</v>
      </c>
      <c r="D8" s="45">
        <v>34679.5</v>
      </c>
      <c r="E8" s="18"/>
      <c r="F8" s="46">
        <f t="shared" si="0"/>
        <v>-9.1999999999970896</v>
      </c>
      <c r="G8" s="8"/>
      <c r="H8" s="47">
        <f t="shared" si="1"/>
        <v>-2.6528640839680762E-2</v>
      </c>
    </row>
    <row r="9" spans="1:8" ht="12.75" customHeight="1" x14ac:dyDescent="0.25">
      <c r="A9" s="11">
        <v>2017</v>
      </c>
      <c r="B9" s="15">
        <v>34509.4</v>
      </c>
      <c r="C9" s="42"/>
      <c r="D9" s="48">
        <v>33945.800000000003</v>
      </c>
      <c r="E9" s="42"/>
      <c r="F9" s="43">
        <f t="shared" si="0"/>
        <v>563.59999999999854</v>
      </c>
      <c r="G9" s="16"/>
      <c r="H9" s="14">
        <f t="shared" si="1"/>
        <v>1.6602937624094836</v>
      </c>
    </row>
    <row r="10" spans="1:8" ht="12.75" customHeight="1" x14ac:dyDescent="0.25">
      <c r="A10" s="11">
        <v>2016</v>
      </c>
      <c r="B10" s="15">
        <v>33785.199999999997</v>
      </c>
      <c r="C10" s="42"/>
      <c r="D10" s="48">
        <f>33134.561</f>
        <v>33134.561000000002</v>
      </c>
      <c r="E10" s="42" t="s">
        <v>24</v>
      </c>
      <c r="F10" s="43">
        <f t="shared" si="0"/>
        <v>650.63899999999558</v>
      </c>
      <c r="G10" s="16"/>
      <c r="H10" s="14">
        <f t="shared" si="1"/>
        <v>1.9636264382678725</v>
      </c>
    </row>
    <row r="11" spans="1:8" ht="12.75" customHeight="1" x14ac:dyDescent="0.25">
      <c r="A11" s="4">
        <v>2015</v>
      </c>
      <c r="B11" s="17">
        <v>32537.764999999999</v>
      </c>
      <c r="C11" s="18"/>
      <c r="D11" s="45">
        <v>33229.599999999999</v>
      </c>
      <c r="E11" s="18" t="s">
        <v>32</v>
      </c>
      <c r="F11" s="46">
        <f t="shared" si="0"/>
        <v>-691.83499999999913</v>
      </c>
      <c r="G11" s="46"/>
      <c r="H11" s="20">
        <f t="shared" si="1"/>
        <v>-2.0819841346269565</v>
      </c>
    </row>
    <row r="12" spans="1:8" ht="12.75" customHeight="1" x14ac:dyDescent="0.25">
      <c r="A12" s="11">
        <v>2014</v>
      </c>
      <c r="B12" s="15">
        <v>32977</v>
      </c>
      <c r="C12" s="42"/>
      <c r="D12" s="48">
        <v>31728.787</v>
      </c>
      <c r="E12" s="42"/>
      <c r="F12" s="43">
        <f t="shared" si="0"/>
        <v>1248.2129999999997</v>
      </c>
      <c r="G12" s="43"/>
      <c r="H12" s="14">
        <f t="shared" si="1"/>
        <v>3.9340079404863468</v>
      </c>
    </row>
    <row r="13" spans="1:8" ht="12.75" customHeight="1" x14ac:dyDescent="0.25">
      <c r="A13" s="11">
        <v>2013</v>
      </c>
      <c r="B13" s="15">
        <v>31655</v>
      </c>
      <c r="C13" s="42"/>
      <c r="D13" s="48">
        <f>30332.5+468</f>
        <v>30800.5</v>
      </c>
      <c r="E13" s="42" t="s">
        <v>33</v>
      </c>
      <c r="F13" s="43">
        <f t="shared" si="0"/>
        <v>854.5</v>
      </c>
      <c r="G13" s="43"/>
      <c r="H13" s="14">
        <f t="shared" si="1"/>
        <v>2.7743056119218847</v>
      </c>
    </row>
    <row r="14" spans="1:8" ht="12.75" customHeight="1" x14ac:dyDescent="0.25">
      <c r="A14" s="4">
        <v>2012</v>
      </c>
      <c r="B14" s="17">
        <f>29696.6+468</f>
        <v>30164.6</v>
      </c>
      <c r="C14" s="18" t="s">
        <v>33</v>
      </c>
      <c r="D14" s="45">
        <f>29447.2+886.3</f>
        <v>30333.5</v>
      </c>
      <c r="E14" s="18" t="s">
        <v>34</v>
      </c>
      <c r="F14" s="46">
        <f t="shared" si="0"/>
        <v>-168.90000000000146</v>
      </c>
      <c r="G14" s="46"/>
      <c r="H14" s="20">
        <f t="shared" si="1"/>
        <v>-0.55681012741688718</v>
      </c>
    </row>
    <row r="15" spans="1:8" ht="12.75" customHeight="1" x14ac:dyDescent="0.25">
      <c r="A15" s="4">
        <v>2011</v>
      </c>
      <c r="B15" s="23">
        <f>28364.4+1033.1</f>
        <v>29397.5</v>
      </c>
      <c r="C15" s="18" t="s">
        <v>34</v>
      </c>
      <c r="D15" s="49">
        <f>28842.5+2357.3</f>
        <v>31199.8</v>
      </c>
      <c r="E15" s="18" t="s">
        <v>34</v>
      </c>
      <c r="F15" s="46">
        <f t="shared" si="0"/>
        <v>-1802.2999999999993</v>
      </c>
      <c r="G15" s="50"/>
      <c r="H15" s="20">
        <f t="shared" si="1"/>
        <v>-5.776639593843548</v>
      </c>
    </row>
    <row r="16" spans="1:8" ht="12.75" customHeight="1" x14ac:dyDescent="0.25">
      <c r="A16" s="4">
        <v>2010</v>
      </c>
      <c r="B16" s="23">
        <f>28990.5+2255.3</f>
        <v>31245.8</v>
      </c>
      <c r="C16" s="18" t="s">
        <v>34</v>
      </c>
      <c r="D16" s="49">
        <v>33060.6</v>
      </c>
      <c r="E16" s="18" t="s">
        <v>34</v>
      </c>
      <c r="F16" s="46">
        <f t="shared" si="0"/>
        <v>-1814.7999999999993</v>
      </c>
      <c r="G16" s="50"/>
      <c r="H16" s="20">
        <f t="shared" si="1"/>
        <v>-5.4893135635771868</v>
      </c>
    </row>
    <row r="17" spans="1:8" ht="12.75" customHeight="1" x14ac:dyDescent="0.25">
      <c r="A17" s="4">
        <v>2009</v>
      </c>
      <c r="B17" s="17">
        <v>32868.5</v>
      </c>
      <c r="C17" s="4"/>
      <c r="D17" s="49">
        <v>34580.6</v>
      </c>
      <c r="E17" s="51"/>
      <c r="F17" s="46">
        <f t="shared" si="0"/>
        <v>-1712.0999999999985</v>
      </c>
      <c r="G17" s="46"/>
      <c r="H17" s="20">
        <f t="shared" si="1"/>
        <v>-4.9510419136741373</v>
      </c>
    </row>
    <row r="18" spans="1:8" ht="12.75" customHeight="1" x14ac:dyDescent="0.25">
      <c r="A18" s="11">
        <v>2008</v>
      </c>
      <c r="B18" s="52">
        <v>33470.9</v>
      </c>
      <c r="C18" s="11"/>
      <c r="D18" s="52">
        <v>31020.5</v>
      </c>
      <c r="E18" s="53"/>
      <c r="F18" s="43">
        <f t="shared" si="0"/>
        <v>2450.4000000000015</v>
      </c>
      <c r="G18" s="43"/>
      <c r="H18" s="14">
        <f t="shared" si="1"/>
        <v>7.8992924034106533</v>
      </c>
    </row>
    <row r="19" spans="1:8" ht="12.75" customHeight="1" x14ac:dyDescent="0.25">
      <c r="A19" s="11">
        <v>2007</v>
      </c>
      <c r="B19" s="52">
        <v>30818.7</v>
      </c>
      <c r="C19" s="11"/>
      <c r="D19" s="52">
        <v>28087.7</v>
      </c>
      <c r="E19" s="53"/>
      <c r="F19" s="43">
        <f t="shared" si="0"/>
        <v>2731</v>
      </c>
      <c r="G19" s="43"/>
      <c r="H19" s="14">
        <f t="shared" si="1"/>
        <v>9.7231172363703688</v>
      </c>
    </row>
    <row r="20" spans="1:8" ht="12.75" customHeight="1" x14ac:dyDescent="0.25">
      <c r="A20" s="4">
        <v>2006</v>
      </c>
      <c r="B20" s="49">
        <v>27919.9</v>
      </c>
      <c r="C20" s="4"/>
      <c r="D20" s="49">
        <v>28644.799999999999</v>
      </c>
      <c r="E20" s="51"/>
      <c r="F20" s="46">
        <f t="shared" si="0"/>
        <v>-724.89999999999782</v>
      </c>
      <c r="G20" s="46"/>
      <c r="H20" s="20">
        <f t="shared" si="1"/>
        <v>-2.5306512874937086</v>
      </c>
    </row>
    <row r="21" spans="1:8" ht="12.75" customHeight="1" x14ac:dyDescent="0.25">
      <c r="A21" s="11">
        <v>2005</v>
      </c>
      <c r="B21" s="52">
        <v>28027.3</v>
      </c>
      <c r="C21" s="11"/>
      <c r="D21" s="52">
        <v>24569.1</v>
      </c>
      <c r="E21" s="53"/>
      <c r="F21" s="43">
        <f t="shared" si="0"/>
        <v>3458.2000000000007</v>
      </c>
      <c r="G21" s="43"/>
      <c r="H21" s="14">
        <f t="shared" si="1"/>
        <v>14.075403657439633</v>
      </c>
    </row>
    <row r="22" spans="1:8" ht="12.75" customHeight="1" x14ac:dyDescent="0.25">
      <c r="A22" s="11">
        <v>2004</v>
      </c>
      <c r="B22" s="52">
        <v>24003.200000000001</v>
      </c>
      <c r="C22" s="11"/>
      <c r="D22" s="52">
        <v>23726.400000000001</v>
      </c>
      <c r="E22" s="53"/>
      <c r="F22" s="43">
        <f t="shared" si="0"/>
        <v>276.79999999999927</v>
      </c>
      <c r="G22" s="43"/>
      <c r="H22" s="14">
        <f t="shared" si="1"/>
        <v>1.1666329489513758</v>
      </c>
    </row>
    <row r="23" spans="1:8" ht="12.75" customHeight="1" x14ac:dyDescent="0.25">
      <c r="A23" s="11">
        <v>2003</v>
      </c>
      <c r="B23" s="52">
        <v>23401.7</v>
      </c>
      <c r="C23" s="11"/>
      <c r="D23" s="52">
        <v>23218.6</v>
      </c>
      <c r="E23" s="53"/>
      <c r="F23" s="43">
        <f t="shared" si="0"/>
        <v>183.10000000000218</v>
      </c>
      <c r="G23" s="43"/>
      <c r="H23" s="14">
        <f t="shared" si="1"/>
        <v>0.78859190476601604</v>
      </c>
    </row>
    <row r="24" spans="1:8" ht="12.75" customHeight="1" x14ac:dyDescent="0.25">
      <c r="A24" s="11">
        <v>2002</v>
      </c>
      <c r="B24" s="52">
        <v>22920.7</v>
      </c>
      <c r="C24" s="11"/>
      <c r="D24" s="52">
        <v>21842.799999999999</v>
      </c>
      <c r="E24" s="53"/>
      <c r="F24" s="43">
        <f t="shared" si="0"/>
        <v>1077.9000000000015</v>
      </c>
      <c r="G24" s="43"/>
      <c r="H24" s="14">
        <f t="shared" si="1"/>
        <v>4.9348068928891964</v>
      </c>
    </row>
    <row r="25" spans="1:8" ht="12.75" customHeight="1" x14ac:dyDescent="0.25">
      <c r="A25" s="11">
        <v>2001</v>
      </c>
      <c r="B25" s="52">
        <v>21419.7</v>
      </c>
      <c r="C25" s="11"/>
      <c r="D25" s="52">
        <v>20163.5</v>
      </c>
      <c r="E25" s="53"/>
      <c r="F25" s="43">
        <f t="shared" si="0"/>
        <v>1256.2000000000007</v>
      </c>
      <c r="G25" s="43"/>
      <c r="H25" s="14">
        <f t="shared" si="1"/>
        <v>6.2300691844173919</v>
      </c>
    </row>
    <row r="26" spans="1:8" ht="12.75" customHeight="1" x14ac:dyDescent="0.25">
      <c r="A26" s="11">
        <v>2000</v>
      </c>
      <c r="B26" s="52">
        <v>19514.400000000001</v>
      </c>
      <c r="C26" s="11"/>
      <c r="D26" s="52">
        <v>18482.3</v>
      </c>
      <c r="E26" s="53"/>
      <c r="F26" s="43">
        <f t="shared" si="0"/>
        <v>1032.1000000000022</v>
      </c>
      <c r="G26" s="43"/>
      <c r="H26" s="14">
        <f t="shared" si="1"/>
        <v>5.5842616990309768</v>
      </c>
    </row>
    <row r="27" spans="1:8" ht="12.75" customHeight="1" x14ac:dyDescent="0.25">
      <c r="A27" s="11">
        <v>1999</v>
      </c>
      <c r="B27" s="52">
        <v>18123.8</v>
      </c>
      <c r="C27" s="11"/>
      <c r="D27" s="52">
        <v>17141.3</v>
      </c>
      <c r="E27" s="53"/>
      <c r="F27" s="43">
        <f t="shared" si="0"/>
        <v>982.5</v>
      </c>
      <c r="G27" s="43"/>
      <c r="H27" s="14">
        <f t="shared" si="1"/>
        <v>5.7317706358327554</v>
      </c>
    </row>
    <row r="28" spans="1:8" ht="12.75" customHeight="1" x14ac:dyDescent="0.25">
      <c r="A28" s="11">
        <v>1998</v>
      </c>
      <c r="B28" s="52">
        <v>16786.599999999999</v>
      </c>
      <c r="C28" s="11"/>
      <c r="D28" s="52">
        <v>16256.7</v>
      </c>
      <c r="E28" s="53"/>
      <c r="F28" s="43">
        <f t="shared" si="0"/>
        <v>529.89999999999782</v>
      </c>
      <c r="G28" s="43"/>
      <c r="H28" s="14">
        <f t="shared" si="1"/>
        <v>3.2595791273751611</v>
      </c>
    </row>
    <row r="29" spans="1:8" ht="12.75" customHeight="1" x14ac:dyDescent="0.25">
      <c r="A29" s="4">
        <v>1997</v>
      </c>
      <c r="B29" s="49">
        <v>15977.8</v>
      </c>
      <c r="C29" s="15"/>
      <c r="D29" s="49">
        <v>16297.3</v>
      </c>
      <c r="E29" s="48"/>
      <c r="F29" s="46">
        <f t="shared" si="0"/>
        <v>-319.5</v>
      </c>
      <c r="G29" s="46"/>
      <c r="H29" s="20">
        <f t="shared" si="1"/>
        <v>-1.9604474360783688</v>
      </c>
    </row>
    <row r="30" spans="1:8" ht="12.75" customHeight="1" x14ac:dyDescent="0.25">
      <c r="A30" s="11">
        <v>1996</v>
      </c>
      <c r="B30" s="52">
        <v>15994.6</v>
      </c>
      <c r="C30" s="11"/>
      <c r="D30" s="52">
        <v>15528.7</v>
      </c>
      <c r="E30" s="53"/>
      <c r="F30" s="43">
        <f t="shared" si="0"/>
        <v>465.89999999999964</v>
      </c>
      <c r="G30" s="43"/>
      <c r="H30" s="14">
        <f t="shared" si="1"/>
        <v>3.0002511478745784</v>
      </c>
    </row>
    <row r="31" spans="1:8" ht="12.75" customHeight="1" x14ac:dyDescent="0.25">
      <c r="A31" s="4">
        <v>1995</v>
      </c>
      <c r="B31" s="49">
        <v>15280.7</v>
      </c>
      <c r="C31" s="4"/>
      <c r="D31" s="49">
        <v>15608.7</v>
      </c>
      <c r="E31" s="51"/>
      <c r="F31" s="46">
        <f t="shared" si="0"/>
        <v>-328</v>
      </c>
      <c r="G31" s="46"/>
      <c r="H31" s="20">
        <f t="shared" si="1"/>
        <v>-2.1013921723141578</v>
      </c>
    </row>
    <row r="32" spans="1:8" ht="12.75" customHeight="1" x14ac:dyDescent="0.25">
      <c r="A32" s="11">
        <v>1994</v>
      </c>
      <c r="B32" s="52">
        <v>15466.9</v>
      </c>
      <c r="C32" s="11"/>
      <c r="D32" s="52">
        <v>14737.5</v>
      </c>
      <c r="E32" s="53"/>
      <c r="F32" s="43">
        <f t="shared" si="0"/>
        <v>729.39999999999964</v>
      </c>
      <c r="G32" s="43"/>
      <c r="H32" s="14">
        <f t="shared" si="1"/>
        <v>4.9492790500424064</v>
      </c>
    </row>
    <row r="33" spans="1:8" ht="12.75" customHeight="1" x14ac:dyDescent="0.25">
      <c r="A33" s="4">
        <v>1993</v>
      </c>
      <c r="B33" s="49">
        <v>14625.5</v>
      </c>
      <c r="C33" s="4"/>
      <c r="D33" s="49">
        <v>14955.7</v>
      </c>
      <c r="E33" s="51"/>
      <c r="F33" s="46">
        <f t="shared" si="0"/>
        <v>-330.20000000000073</v>
      </c>
      <c r="G33" s="46"/>
      <c r="H33" s="20">
        <f t="shared" si="1"/>
        <v>-2.2078538617383385</v>
      </c>
    </row>
    <row r="34" spans="1:8" ht="12.75" customHeight="1" x14ac:dyDescent="0.25">
      <c r="A34" s="11">
        <v>1992</v>
      </c>
      <c r="B34" s="52">
        <v>14651.5</v>
      </c>
      <c r="C34" s="11"/>
      <c r="D34" s="52">
        <v>12638.8</v>
      </c>
      <c r="E34" s="53"/>
      <c r="F34" s="43">
        <f t="shared" si="0"/>
        <v>2012.7000000000007</v>
      </c>
      <c r="G34" s="43"/>
      <c r="H34" s="14">
        <f t="shared" si="1"/>
        <v>15.924771339051183</v>
      </c>
    </row>
    <row r="35" spans="1:8" ht="12.75" customHeight="1" x14ac:dyDescent="0.25">
      <c r="A35" s="11">
        <v>1991</v>
      </c>
      <c r="B35" s="52">
        <v>12423.8</v>
      </c>
      <c r="C35" s="11"/>
      <c r="D35" s="52">
        <v>12165.9</v>
      </c>
      <c r="E35" s="53"/>
      <c r="F35" s="43">
        <f t="shared" si="0"/>
        <v>257.89999999999964</v>
      </c>
      <c r="G35" s="43"/>
      <c r="H35" s="14">
        <f t="shared" si="1"/>
        <v>2.119859607591708</v>
      </c>
    </row>
    <row r="36" spans="1:8" ht="12.75" customHeight="1" x14ac:dyDescent="0.25">
      <c r="A36" s="11">
        <v>1990</v>
      </c>
      <c r="B36" s="52">
        <v>11995</v>
      </c>
      <c r="C36" s="11"/>
      <c r="D36" s="52">
        <v>11904.1</v>
      </c>
      <c r="E36" s="53"/>
      <c r="F36" s="43">
        <f t="shared" si="0"/>
        <v>90.899999999999636</v>
      </c>
      <c r="G36" s="43"/>
      <c r="H36" s="14">
        <f t="shared" si="1"/>
        <v>0.76360245629656698</v>
      </c>
    </row>
    <row r="37" spans="1:8" ht="12.75" customHeight="1" x14ac:dyDescent="0.25">
      <c r="A37" s="11">
        <v>1989</v>
      </c>
      <c r="B37" s="52">
        <v>11775.1</v>
      </c>
      <c r="C37" s="11"/>
      <c r="D37" s="52">
        <v>10569.4</v>
      </c>
      <c r="E37" s="53"/>
      <c r="F37" s="43">
        <f t="shared" si="0"/>
        <v>1205.7000000000007</v>
      </c>
      <c r="G37" s="43"/>
      <c r="H37" s="14">
        <f t="shared" si="1"/>
        <v>11.407459269211126</v>
      </c>
    </row>
    <row r="38" spans="1:8" ht="12.75" customHeight="1" x14ac:dyDescent="0.25">
      <c r="A38" s="11">
        <v>1988</v>
      </c>
      <c r="B38" s="52">
        <v>10396.5</v>
      </c>
      <c r="C38" s="11"/>
      <c r="D38" s="52">
        <v>9355.9</v>
      </c>
      <c r="E38" s="53"/>
      <c r="F38" s="43">
        <f t="shared" si="0"/>
        <v>1040.6000000000004</v>
      </c>
      <c r="G38" s="43"/>
      <c r="H38" s="14">
        <f t="shared" si="1"/>
        <v>11.122393356064093</v>
      </c>
    </row>
    <row r="39" spans="1:8" ht="12.75" customHeight="1" x14ac:dyDescent="0.25">
      <c r="A39" s="11">
        <v>1987</v>
      </c>
      <c r="B39" s="52">
        <v>9279.4</v>
      </c>
      <c r="C39" s="11"/>
      <c r="D39" s="52">
        <v>8959.2000000000007</v>
      </c>
      <c r="E39" s="53"/>
      <c r="F39" s="43">
        <f t="shared" si="0"/>
        <v>320.19999999999891</v>
      </c>
      <c r="G39" s="43"/>
      <c r="H39" s="14">
        <f t="shared" si="1"/>
        <v>3.5739798196267403</v>
      </c>
    </row>
    <row r="40" spans="1:8" ht="12.75" customHeight="1" x14ac:dyDescent="0.25">
      <c r="A40" s="11">
        <v>1986</v>
      </c>
      <c r="B40" s="52">
        <v>8681.2000000000007</v>
      </c>
      <c r="C40" s="11"/>
      <c r="D40" s="52">
        <v>7946.1</v>
      </c>
      <c r="E40" s="53"/>
      <c r="F40" s="43">
        <f t="shared" si="0"/>
        <v>735.10000000000036</v>
      </c>
      <c r="G40" s="43"/>
      <c r="H40" s="14">
        <f t="shared" si="1"/>
        <v>9.2510791457444572</v>
      </c>
    </row>
    <row r="41" spans="1:8" ht="12.75" customHeight="1" x14ac:dyDescent="0.25">
      <c r="A41" s="11">
        <v>1985</v>
      </c>
      <c r="B41" s="52">
        <v>7693.3</v>
      </c>
      <c r="C41" s="11"/>
      <c r="D41" s="52">
        <v>6865.2</v>
      </c>
      <c r="E41" s="53"/>
      <c r="F41" s="43">
        <f t="shared" si="0"/>
        <v>828.10000000000036</v>
      </c>
      <c r="G41" s="43"/>
      <c r="H41" s="14">
        <f t="shared" si="1"/>
        <v>12.062285148284104</v>
      </c>
    </row>
    <row r="42" spans="1:8" ht="12.75" customHeight="1" x14ac:dyDescent="0.25">
      <c r="A42" s="11">
        <v>1984</v>
      </c>
      <c r="B42" s="52">
        <v>6771.8</v>
      </c>
      <c r="C42" s="11"/>
      <c r="D42" s="52">
        <v>6289.5</v>
      </c>
      <c r="E42" s="53"/>
      <c r="F42" s="43">
        <f t="shared" si="0"/>
        <v>482.30000000000018</v>
      </c>
      <c r="G42" s="43"/>
      <c r="H42" s="14">
        <f t="shared" si="1"/>
        <v>7.6683361157484722</v>
      </c>
    </row>
    <row r="43" spans="1:8" ht="12.75" customHeight="1" x14ac:dyDescent="0.25">
      <c r="A43" s="11">
        <v>1983</v>
      </c>
      <c r="B43" s="52">
        <v>6181.7</v>
      </c>
      <c r="C43" s="11"/>
      <c r="D43" s="52">
        <v>5741.5</v>
      </c>
      <c r="E43" s="53"/>
      <c r="F43" s="43">
        <f t="shared" si="0"/>
        <v>440.19999999999982</v>
      </c>
      <c r="G43" s="43"/>
      <c r="H43" s="14">
        <f t="shared" si="1"/>
        <v>7.6669859792737061</v>
      </c>
    </row>
    <row r="44" spans="1:8" ht="12.75" customHeight="1" x14ac:dyDescent="0.25">
      <c r="A44" s="11">
        <v>1982</v>
      </c>
      <c r="B44" s="52">
        <v>5691.3</v>
      </c>
      <c r="C44" s="11"/>
      <c r="D44" s="52">
        <v>5151.3</v>
      </c>
      <c r="E44" s="53"/>
      <c r="F44" s="43">
        <f t="shared" si="0"/>
        <v>540</v>
      </c>
      <c r="G44" s="43"/>
      <c r="H44" s="14">
        <f t="shared" si="1"/>
        <v>10.482790751849047</v>
      </c>
    </row>
    <row r="45" spans="1:8" ht="12.75" customHeight="1" x14ac:dyDescent="0.25">
      <c r="A45" s="11">
        <v>1981</v>
      </c>
      <c r="B45" s="52">
        <v>5107.1000000000004</v>
      </c>
      <c r="C45" s="11"/>
      <c r="D45" s="52">
        <v>4739.6000000000004</v>
      </c>
      <c r="E45" s="53"/>
      <c r="F45" s="43">
        <f t="shared" si="0"/>
        <v>367.5</v>
      </c>
      <c r="G45" s="43"/>
      <c r="H45" s="14">
        <f t="shared" si="1"/>
        <v>7.7538188876698442</v>
      </c>
    </row>
    <row r="46" spans="1:8" ht="12.75" customHeight="1" x14ac:dyDescent="0.25">
      <c r="A46" s="11">
        <v>1980</v>
      </c>
      <c r="B46" s="52">
        <v>4652.1000000000004</v>
      </c>
      <c r="C46" s="11"/>
      <c r="D46" s="52">
        <v>4436.6000000000004</v>
      </c>
      <c r="E46" s="53"/>
      <c r="F46" s="43">
        <f t="shared" si="0"/>
        <v>215.5</v>
      </c>
      <c r="G46" s="43"/>
      <c r="H46" s="14">
        <f t="shared" si="1"/>
        <v>4.8573231754045887</v>
      </c>
    </row>
    <row r="47" spans="1:8" ht="12.75" customHeight="1" x14ac:dyDescent="0.25">
      <c r="A47" s="11">
        <v>1979</v>
      </c>
      <c r="B47" s="52">
        <v>4394.3999999999996</v>
      </c>
      <c r="C47" s="11"/>
      <c r="D47" s="52">
        <v>4066.5</v>
      </c>
      <c r="E47" s="53"/>
      <c r="F47" s="43">
        <f t="shared" si="0"/>
        <v>327.89999999999964</v>
      </c>
      <c r="G47" s="43"/>
      <c r="H47" s="14">
        <f t="shared" si="1"/>
        <v>8.0634452231648748</v>
      </c>
    </row>
    <row r="48" spans="1:8" ht="12.75" customHeight="1" x14ac:dyDescent="0.25">
      <c r="A48" s="11">
        <v>1978</v>
      </c>
      <c r="B48" s="52">
        <v>4010.6</v>
      </c>
      <c r="C48" s="11"/>
      <c r="D48" s="52">
        <v>3486.2</v>
      </c>
      <c r="E48" s="53"/>
      <c r="F48" s="43">
        <f t="shared" si="0"/>
        <v>524.40000000000009</v>
      </c>
      <c r="G48" s="43"/>
      <c r="H48" s="14">
        <f t="shared" si="1"/>
        <v>15.042166255521774</v>
      </c>
    </row>
    <row r="49" spans="1:8" ht="12.75" customHeight="1" x14ac:dyDescent="0.25">
      <c r="A49" s="11">
        <v>1977</v>
      </c>
      <c r="B49" s="52">
        <v>2853.3</v>
      </c>
      <c r="C49" s="11"/>
      <c r="D49" s="52">
        <v>2674.6</v>
      </c>
      <c r="E49" s="53"/>
      <c r="F49" s="43">
        <f t="shared" si="0"/>
        <v>178.70000000000027</v>
      </c>
      <c r="G49" s="43"/>
      <c r="H49" s="14">
        <f t="shared" si="1"/>
        <v>6.681372915576171</v>
      </c>
    </row>
    <row r="50" spans="1:8" ht="12.75" customHeight="1" x14ac:dyDescent="0.25">
      <c r="A50" s="4">
        <v>1976</v>
      </c>
      <c r="B50" s="49">
        <v>2698.1</v>
      </c>
      <c r="C50" s="4"/>
      <c r="D50" s="49">
        <v>2794.4</v>
      </c>
      <c r="E50" s="51"/>
      <c r="F50" s="46">
        <f t="shared" si="0"/>
        <v>-96.300000000000182</v>
      </c>
      <c r="G50" s="46"/>
      <c r="H50" s="20">
        <f t="shared" si="1"/>
        <v>-3.4461780704265741</v>
      </c>
    </row>
    <row r="51" spans="1:8" ht="12.75" customHeight="1" x14ac:dyDescent="0.25">
      <c r="A51" s="11">
        <v>1975</v>
      </c>
      <c r="B51" s="52">
        <v>2756.1</v>
      </c>
      <c r="C51" s="11"/>
      <c r="D51" s="52">
        <v>2406.9</v>
      </c>
      <c r="E51" s="53"/>
      <c r="F51" s="43">
        <f t="shared" si="0"/>
        <v>349.19999999999982</v>
      </c>
      <c r="G51" s="43"/>
      <c r="H51" s="14">
        <f t="shared" si="1"/>
        <v>14.508288670073529</v>
      </c>
    </row>
    <row r="52" spans="1:8" ht="12.75" customHeight="1" x14ac:dyDescent="0.25">
      <c r="A52" s="11">
        <v>1974</v>
      </c>
      <c r="B52" s="52">
        <v>2385.6999999999998</v>
      </c>
      <c r="C52" s="11"/>
      <c r="D52" s="52">
        <v>2090.5</v>
      </c>
      <c r="E52" s="53"/>
      <c r="F52" s="43">
        <f t="shared" si="0"/>
        <v>295.19999999999982</v>
      </c>
      <c r="G52" s="43"/>
      <c r="H52" s="14">
        <f t="shared" si="1"/>
        <v>14.121023678545793</v>
      </c>
    </row>
    <row r="53" spans="1:8" ht="12.75" customHeight="1" x14ac:dyDescent="0.25">
      <c r="A53" s="11">
        <v>1973</v>
      </c>
      <c r="B53" s="52">
        <v>2047.7</v>
      </c>
      <c r="C53" s="11"/>
      <c r="D53" s="52">
        <v>1822.4</v>
      </c>
      <c r="E53" s="53"/>
      <c r="F53" s="43">
        <f t="shared" si="0"/>
        <v>225.29999999999995</v>
      </c>
      <c r="G53" s="43"/>
      <c r="H53" s="14">
        <f t="shared" si="1"/>
        <v>12.362818261633009</v>
      </c>
    </row>
    <row r="54" spans="1:8" ht="12.75" customHeight="1" x14ac:dyDescent="0.25">
      <c r="A54" s="11">
        <v>1972</v>
      </c>
      <c r="B54" s="52">
        <v>1779.3</v>
      </c>
      <c r="C54" s="11"/>
      <c r="D54" s="52">
        <v>1616.6</v>
      </c>
      <c r="E54" s="53"/>
      <c r="F54" s="43">
        <f t="shared" si="0"/>
        <v>162.70000000000005</v>
      </c>
      <c r="G54" s="43"/>
      <c r="H54" s="14">
        <f t="shared" si="1"/>
        <v>10.064332549795871</v>
      </c>
    </row>
    <row r="55" spans="1:8" ht="12.75" customHeight="1" x14ac:dyDescent="0.25">
      <c r="A55" s="11">
        <v>1971</v>
      </c>
      <c r="B55" s="52">
        <v>1557.5</v>
      </c>
      <c r="C55" s="11"/>
      <c r="D55" s="52">
        <v>1370</v>
      </c>
      <c r="E55" s="53"/>
      <c r="F55" s="43">
        <f t="shared" si="0"/>
        <v>187.5</v>
      </c>
      <c r="G55" s="43"/>
      <c r="H55" s="14">
        <f t="shared" si="1"/>
        <v>13.686131386861314</v>
      </c>
    </row>
    <row r="56" spans="1:8" ht="12.75" customHeight="1" x14ac:dyDescent="0.25">
      <c r="A56" s="11">
        <v>1970</v>
      </c>
      <c r="B56" s="52">
        <v>1334.4</v>
      </c>
      <c r="C56" s="11"/>
      <c r="D56" s="54">
        <v>1136.8</v>
      </c>
      <c r="E56" s="55"/>
      <c r="F56" s="43">
        <f t="shared" si="0"/>
        <v>197.60000000000014</v>
      </c>
      <c r="G56" s="43"/>
      <c r="H56" s="14">
        <f t="shared" si="1"/>
        <v>17.382125263898676</v>
      </c>
    </row>
    <row r="57" spans="1:8" ht="12.75" customHeight="1" x14ac:dyDescent="0.25">
      <c r="A57" s="11">
        <v>1969</v>
      </c>
      <c r="B57" s="52">
        <v>1088.5</v>
      </c>
      <c r="C57" s="11"/>
      <c r="D57" s="54">
        <v>1021</v>
      </c>
      <c r="E57" s="55"/>
      <c r="F57" s="43">
        <f t="shared" si="0"/>
        <v>67.5</v>
      </c>
      <c r="G57" s="43"/>
      <c r="H57" s="14">
        <f t="shared" si="1"/>
        <v>6.6111655239960818</v>
      </c>
    </row>
    <row r="58" spans="1:8" ht="12.75" customHeight="1" x14ac:dyDescent="0.25">
      <c r="A58" s="11">
        <v>1968</v>
      </c>
      <c r="B58" s="52">
        <v>992.7</v>
      </c>
      <c r="C58" s="11"/>
      <c r="D58" s="54">
        <v>888.2</v>
      </c>
      <c r="E58" s="55"/>
      <c r="F58" s="43">
        <f t="shared" si="0"/>
        <v>104.5</v>
      </c>
      <c r="G58" s="43"/>
      <c r="H58" s="14">
        <f t="shared" si="1"/>
        <v>11.76536816032425</v>
      </c>
    </row>
    <row r="59" spans="1:8" ht="12.75" customHeight="1" x14ac:dyDescent="0.25">
      <c r="A59" s="11">
        <v>1967</v>
      </c>
      <c r="B59" s="52">
        <v>876.6</v>
      </c>
      <c r="C59" s="11"/>
      <c r="D59" s="54">
        <v>654.9</v>
      </c>
      <c r="E59" s="55"/>
      <c r="F59" s="43">
        <f t="shared" si="0"/>
        <v>221.70000000000005</v>
      </c>
      <c r="G59" s="43"/>
      <c r="H59" s="14">
        <f t="shared" si="1"/>
        <v>33.852496564360976</v>
      </c>
    </row>
    <row r="60" spans="1:8" ht="12.75" customHeight="1" x14ac:dyDescent="0.25">
      <c r="A60" s="11">
        <v>1966</v>
      </c>
      <c r="B60" s="52">
        <v>639.4</v>
      </c>
      <c r="C60" s="11"/>
      <c r="D60" s="54">
        <v>592.9</v>
      </c>
      <c r="E60" s="55"/>
      <c r="F60" s="43">
        <f t="shared" si="0"/>
        <v>46.5</v>
      </c>
      <c r="G60" s="43"/>
      <c r="H60" s="14">
        <f t="shared" si="1"/>
        <v>7.8428065441052466</v>
      </c>
    </row>
    <row r="61" spans="1:8" ht="12.75" customHeight="1" x14ac:dyDescent="0.25">
      <c r="A61" s="11">
        <v>1965</v>
      </c>
      <c r="B61" s="52">
        <v>584.1</v>
      </c>
      <c r="C61" s="11"/>
      <c r="D61" s="54">
        <v>554.9</v>
      </c>
      <c r="E61" s="55"/>
      <c r="F61" s="43">
        <f t="shared" si="0"/>
        <v>29.200000000000045</v>
      </c>
      <c r="G61" s="43"/>
      <c r="H61" s="14">
        <f t="shared" si="1"/>
        <v>5.2622094071003866</v>
      </c>
    </row>
    <row r="62" spans="1:8" ht="12.75" customHeight="1" x14ac:dyDescent="0.25">
      <c r="A62" s="11">
        <v>1964</v>
      </c>
      <c r="B62" s="52">
        <v>543.79999999999995</v>
      </c>
      <c r="C62" s="11"/>
      <c r="D62" s="54">
        <v>505.9</v>
      </c>
      <c r="E62" s="55"/>
      <c r="F62" s="43">
        <f t="shared" si="0"/>
        <v>37.899999999999977</v>
      </c>
      <c r="G62" s="43"/>
      <c r="H62" s="14">
        <f t="shared" si="1"/>
        <v>7.4915991302628937</v>
      </c>
    </row>
    <row r="63" spans="1:8" ht="12.75" customHeight="1" x14ac:dyDescent="0.25">
      <c r="A63" s="11">
        <v>1963</v>
      </c>
      <c r="B63" s="52">
        <v>499.4</v>
      </c>
      <c r="C63" s="11"/>
      <c r="D63" s="54">
        <v>469.3</v>
      </c>
      <c r="E63" s="55"/>
      <c r="F63" s="43">
        <f t="shared" si="0"/>
        <v>30.099999999999966</v>
      </c>
      <c r="G63" s="43"/>
      <c r="H63" s="14">
        <f t="shared" si="1"/>
        <v>6.4138077988493425</v>
      </c>
    </row>
    <row r="64" spans="1:8" ht="12.75" customHeight="1" x14ac:dyDescent="0.25">
      <c r="A64" s="11">
        <v>1962</v>
      </c>
      <c r="B64" s="52">
        <v>467.2</v>
      </c>
      <c r="C64" s="11"/>
      <c r="D64" s="54">
        <v>437.2</v>
      </c>
      <c r="E64" s="55"/>
      <c r="F64" s="43">
        <f t="shared" si="0"/>
        <v>30</v>
      </c>
      <c r="G64" s="43"/>
      <c r="H64" s="14">
        <f t="shared" si="1"/>
        <v>6.8618481244281799</v>
      </c>
    </row>
    <row r="65" spans="1:9" ht="12.75" customHeight="1" x14ac:dyDescent="0.25">
      <c r="A65" s="11">
        <v>1961</v>
      </c>
      <c r="B65" s="52">
        <v>431.8</v>
      </c>
      <c r="C65" s="11"/>
      <c r="D65" s="54">
        <v>412.3</v>
      </c>
      <c r="E65" s="55"/>
      <c r="F65" s="43">
        <f t="shared" si="0"/>
        <v>19.5</v>
      </c>
      <c r="G65" s="43"/>
      <c r="H65" s="14">
        <f t="shared" si="1"/>
        <v>4.729565850109144</v>
      </c>
    </row>
    <row r="66" spans="1:9" ht="12.75" customHeight="1" x14ac:dyDescent="0.25">
      <c r="A66" s="11">
        <v>1960</v>
      </c>
      <c r="B66" s="52">
        <v>405.1</v>
      </c>
      <c r="C66" s="11"/>
      <c r="D66" s="54">
        <v>395.9</v>
      </c>
      <c r="E66" s="55"/>
      <c r="F66" s="43">
        <f t="shared" si="0"/>
        <v>9.2000000000000455</v>
      </c>
      <c r="G66" s="43"/>
      <c r="H66" s="14">
        <f t="shared" si="1"/>
        <v>2.3238191462490643</v>
      </c>
    </row>
    <row r="67" spans="1:9" ht="12.75" customHeight="1" x14ac:dyDescent="0.25">
      <c r="A67" s="11">
        <v>1959</v>
      </c>
      <c r="B67" s="52">
        <v>388.6</v>
      </c>
      <c r="C67" s="11"/>
      <c r="D67" s="54">
        <v>340.7</v>
      </c>
      <c r="E67" s="55"/>
      <c r="F67" s="43">
        <f t="shared" si="0"/>
        <v>47.900000000000034</v>
      </c>
      <c r="G67" s="43"/>
      <c r="H67" s="14">
        <f t="shared" si="1"/>
        <v>14.059289697681255</v>
      </c>
    </row>
    <row r="68" spans="1:9" ht="12.75" customHeight="1" x14ac:dyDescent="0.25">
      <c r="A68" s="11">
        <v>1958</v>
      </c>
      <c r="B68" s="52">
        <v>342.5</v>
      </c>
      <c r="C68" s="11"/>
      <c r="D68" s="54">
        <v>324.2</v>
      </c>
      <c r="E68" s="55"/>
      <c r="F68" s="43">
        <f t="shared" si="0"/>
        <v>18.300000000000011</v>
      </c>
      <c r="G68" s="43"/>
      <c r="H68" s="14">
        <f t="shared" si="1"/>
        <v>5.6446637877853219</v>
      </c>
    </row>
    <row r="69" spans="1:9" ht="12.75" customHeight="1" x14ac:dyDescent="0.25">
      <c r="A69" s="11">
        <v>1957</v>
      </c>
      <c r="B69" s="52">
        <v>320.8</v>
      </c>
      <c r="C69" s="11"/>
      <c r="D69" s="54">
        <v>299.8</v>
      </c>
      <c r="E69" s="55"/>
      <c r="F69" s="43">
        <f t="shared" si="0"/>
        <v>21</v>
      </c>
      <c r="G69" s="43"/>
      <c r="H69" s="14">
        <f t="shared" si="1"/>
        <v>7.004669779853236</v>
      </c>
    </row>
    <row r="70" spans="1:9" ht="12.75" customHeight="1" x14ac:dyDescent="0.25">
      <c r="A70" s="11">
        <v>1956</v>
      </c>
      <c r="B70" s="52">
        <v>284.39999999999998</v>
      </c>
      <c r="C70" s="11"/>
      <c r="D70" s="54">
        <v>247.7</v>
      </c>
      <c r="E70" s="55"/>
      <c r="F70" s="43">
        <f t="shared" si="0"/>
        <v>36.699999999999989</v>
      </c>
      <c r="G70" s="43"/>
      <c r="H70" s="14">
        <f t="shared" si="1"/>
        <v>14.816310052482839</v>
      </c>
    </row>
    <row r="71" spans="1:9" ht="12.75" customHeight="1" x14ac:dyDescent="0.25">
      <c r="A71" s="11">
        <v>1955</v>
      </c>
      <c r="B71" s="52">
        <v>234.8</v>
      </c>
      <c r="C71" s="11"/>
      <c r="D71" s="54">
        <v>185.2</v>
      </c>
      <c r="E71" s="55"/>
      <c r="F71" s="43">
        <f t="shared" ref="F71:F75" si="2">B71-D71</f>
        <v>49.600000000000023</v>
      </c>
      <c r="G71" s="43"/>
      <c r="H71" s="14">
        <f t="shared" ref="H71:H75" si="3">(F71/D71)*100</f>
        <v>26.781857451403901</v>
      </c>
    </row>
    <row r="72" spans="1:9" ht="12.75" customHeight="1" x14ac:dyDescent="0.25">
      <c r="A72" s="11">
        <v>1954</v>
      </c>
      <c r="B72" s="52">
        <v>219.7</v>
      </c>
      <c r="C72" s="11"/>
      <c r="D72" s="54">
        <v>211.9</v>
      </c>
      <c r="E72" s="55"/>
      <c r="F72" s="43">
        <f t="shared" si="2"/>
        <v>7.7999999999999829</v>
      </c>
      <c r="G72" s="43"/>
      <c r="H72" s="14">
        <f t="shared" si="3"/>
        <v>3.6809815950920166</v>
      </c>
    </row>
    <row r="73" spans="1:9" ht="12.75" customHeight="1" x14ac:dyDescent="0.25">
      <c r="A73" s="11">
        <v>1953</v>
      </c>
      <c r="B73" s="52">
        <v>210.7</v>
      </c>
      <c r="C73" s="11"/>
      <c r="D73" s="54">
        <v>179.2</v>
      </c>
      <c r="E73" s="55"/>
      <c r="F73" s="43">
        <f t="shared" si="2"/>
        <v>31.5</v>
      </c>
      <c r="G73" s="43"/>
      <c r="H73" s="14">
        <f t="shared" si="3"/>
        <v>17.578125</v>
      </c>
    </row>
    <row r="74" spans="1:9" ht="12.75" customHeight="1" x14ac:dyDescent="0.25">
      <c r="A74" s="11">
        <v>1952</v>
      </c>
      <c r="B74" s="52">
        <v>176.8</v>
      </c>
      <c r="C74" s="11"/>
      <c r="D74" s="54">
        <v>168.6</v>
      </c>
      <c r="E74" s="55"/>
      <c r="F74" s="43">
        <f t="shared" si="2"/>
        <v>8.2000000000000171</v>
      </c>
      <c r="G74" s="43"/>
      <c r="H74" s="14">
        <f t="shared" si="3"/>
        <v>4.8635824436536277</v>
      </c>
    </row>
    <row r="75" spans="1:9" ht="12.75" customHeight="1" x14ac:dyDescent="0.25">
      <c r="A75" s="4">
        <v>1951</v>
      </c>
      <c r="B75" s="49">
        <v>164.1</v>
      </c>
      <c r="C75" s="4"/>
      <c r="D75" s="56">
        <v>164.5</v>
      </c>
      <c r="E75" s="57"/>
      <c r="F75" s="46">
        <f t="shared" si="2"/>
        <v>-0.40000000000000568</v>
      </c>
      <c r="G75" s="46"/>
      <c r="H75" s="20">
        <f t="shared" si="3"/>
        <v>-0.24316109422492746</v>
      </c>
    </row>
    <row r="77" spans="1:9" x14ac:dyDescent="0.25">
      <c r="A77" s="29" t="s">
        <v>12</v>
      </c>
      <c r="B77" s="58"/>
      <c r="C77" s="58"/>
      <c r="D77" s="58"/>
      <c r="E77" s="58"/>
      <c r="F77" s="58"/>
      <c r="G77" s="58"/>
      <c r="H77" s="58"/>
      <c r="I77" s="58"/>
    </row>
    <row r="78" spans="1:9" x14ac:dyDescent="0.25">
      <c r="A78" s="29" t="s">
        <v>13</v>
      </c>
      <c r="B78" s="58"/>
      <c r="C78" s="58"/>
      <c r="D78" s="58"/>
      <c r="E78" s="58"/>
      <c r="F78" s="58"/>
      <c r="G78" s="58"/>
      <c r="H78" s="58"/>
      <c r="I78" s="58"/>
    </row>
    <row r="79" spans="1:9" x14ac:dyDescent="0.25">
      <c r="A79" s="29" t="s">
        <v>14</v>
      </c>
      <c r="B79" s="58"/>
      <c r="C79" s="58"/>
      <c r="D79" s="58"/>
      <c r="E79" s="58"/>
      <c r="F79" s="58"/>
      <c r="G79" s="58"/>
      <c r="H79" s="58"/>
      <c r="I79" s="58"/>
    </row>
    <row r="80" spans="1:9" x14ac:dyDescent="0.25">
      <c r="A80" s="29" t="s">
        <v>15</v>
      </c>
      <c r="B80" s="58"/>
      <c r="C80" s="58"/>
      <c r="D80" s="58"/>
      <c r="E80" s="58"/>
      <c r="F80" s="58"/>
      <c r="G80" s="58"/>
      <c r="H80" s="58"/>
      <c r="I80" s="58"/>
    </row>
    <row r="81" spans="1:9" x14ac:dyDescent="0.25">
      <c r="A81" s="29" t="s">
        <v>16</v>
      </c>
      <c r="B81" s="58"/>
      <c r="C81" s="58"/>
      <c r="D81" s="58"/>
      <c r="E81" s="58"/>
      <c r="F81" s="58"/>
      <c r="G81" s="58"/>
      <c r="H81" s="58"/>
      <c r="I81" s="58"/>
    </row>
    <row r="82" spans="1:9" x14ac:dyDescent="0.25">
      <c r="A82" s="29" t="s">
        <v>17</v>
      </c>
      <c r="B82" s="58"/>
      <c r="C82" s="58"/>
      <c r="D82" s="58"/>
      <c r="E82" s="58"/>
      <c r="F82" s="58"/>
      <c r="G82" s="58"/>
      <c r="H82" s="58"/>
      <c r="I82" s="58"/>
    </row>
    <row r="83" spans="1:9" x14ac:dyDescent="0.25">
      <c r="A83" s="29" t="s">
        <v>35</v>
      </c>
      <c r="B83" s="58"/>
      <c r="C83" s="58"/>
      <c r="D83" s="58"/>
      <c r="E83" s="58"/>
      <c r="F83" s="58"/>
      <c r="G83" s="58"/>
      <c r="H83" s="58"/>
      <c r="I83" s="58"/>
    </row>
  </sheetData>
  <mergeCells count="3">
    <mergeCell ref="A1:H1"/>
    <mergeCell ref="A2:H2"/>
    <mergeCell ref="F5:H5"/>
  </mergeCells>
  <pageMargins left="1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Approp Act History</vt:lpstr>
      <vt:lpstr>Approp Act v PY Adj Approp</vt:lpstr>
      <vt:lpstr>'Approp Act History'!Print_Area</vt:lpstr>
      <vt:lpstr>'Approp Act v PY Adj Approp'!Print_Area</vt:lpstr>
      <vt:lpstr>'Approp Act History'!Print_Titles</vt:lpstr>
      <vt:lpstr>'Approp Act v PY Adj Approp'!Print_Titles</vt:lpstr>
    </vt:vector>
  </TitlesOfParts>
  <Company>Division of Revenue and Enterprise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Barby, Trish</dc:creator>
  <cp:lastModifiedBy>Barby, Trish</cp:lastModifiedBy>
  <cp:lastPrinted>2018-12-14T16:26:35Z</cp:lastPrinted>
  <dcterms:created xsi:type="dcterms:W3CDTF">2018-11-26T16:16:05Z</dcterms:created>
  <dcterms:modified xsi:type="dcterms:W3CDTF">2018-12-14T16:42:45Z</dcterms:modified>
</cp:coreProperties>
</file>