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ebshares\Liberty\sos-root\assets\pdf\volunteer\"/>
    </mc:Choice>
  </mc:AlternateContent>
  <bookViews>
    <workbookView xWindow="28680" yWindow="-120" windowWidth="25440" windowHeight="15390"/>
  </bookViews>
  <sheets>
    <sheet name="Sample Budget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8" i="1" l="1"/>
  <c r="B72" i="1" s="1"/>
  <c r="D68" i="1"/>
  <c r="D67" i="1"/>
  <c r="D106" i="1"/>
  <c r="C88" i="1"/>
  <c r="D87" i="1"/>
  <c r="C78" i="1"/>
  <c r="D77" i="1"/>
  <c r="D76" i="1"/>
  <c r="C72" i="1"/>
  <c r="D71" i="1"/>
  <c r="D70" i="1"/>
  <c r="D69" i="1"/>
  <c r="C60" i="1"/>
  <c r="B60" i="1"/>
  <c r="B62" i="1" s="1"/>
  <c r="D59" i="1"/>
  <c r="D58" i="1"/>
  <c r="D57" i="1"/>
  <c r="D56" i="1"/>
  <c r="D55" i="1"/>
  <c r="C50" i="1"/>
  <c r="B50" i="1"/>
  <c r="D50" i="1" s="1"/>
  <c r="D49" i="1"/>
  <c r="C46" i="1"/>
  <c r="B46" i="1"/>
  <c r="D45" i="1"/>
  <c r="C41" i="1"/>
  <c r="B41" i="1"/>
  <c r="D39" i="1"/>
  <c r="D41" i="1" s="1"/>
  <c r="C37" i="1"/>
  <c r="B37" i="1"/>
  <c r="D36" i="1"/>
  <c r="D35" i="1"/>
  <c r="D34" i="1"/>
  <c r="D37" i="1" s="1"/>
  <c r="D33" i="1"/>
  <c r="D32" i="1"/>
  <c r="D29" i="1"/>
  <c r="D27" i="1"/>
  <c r="C25" i="1"/>
  <c r="B25" i="1"/>
  <c r="D25" i="1" s="1"/>
  <c r="D24" i="1"/>
  <c r="D23" i="1"/>
  <c r="D22" i="1"/>
  <c r="C19" i="1"/>
  <c r="B19" i="1"/>
  <c r="D18" i="1"/>
  <c r="D16" i="1"/>
  <c r="C13" i="1"/>
  <c r="B13" i="1"/>
  <c r="D11" i="1"/>
  <c r="D13" i="1" s="1"/>
  <c r="D17" i="1" s="1"/>
  <c r="D72" i="1" l="1"/>
  <c r="B75" i="1" s="1"/>
  <c r="D60" i="1"/>
  <c r="D46" i="1"/>
  <c r="C80" i="1"/>
  <c r="C62" i="1"/>
  <c r="B78" i="1"/>
  <c r="B80" i="1" s="1"/>
  <c r="B85" i="1" s="1"/>
  <c r="D75" i="1"/>
  <c r="D78" i="1" s="1"/>
  <c r="D80" i="1" s="1"/>
  <c r="C81" i="1" s="1"/>
  <c r="D15" i="1"/>
  <c r="D19" i="1" s="1"/>
  <c r="D62" i="1" s="1"/>
  <c r="C91" i="1" l="1"/>
  <c r="B86" i="1"/>
  <c r="D86" i="1" s="1"/>
  <c r="B63" i="1"/>
  <c r="C63" i="1"/>
  <c r="D85" i="1"/>
  <c r="B81" i="1"/>
  <c r="D88" i="1" l="1"/>
  <c r="B88" i="1"/>
  <c r="B91" i="1" s="1"/>
  <c r="B98" i="1" s="1"/>
  <c r="D91" i="1" l="1"/>
  <c r="C92" i="1" s="1"/>
  <c r="B92" i="1" l="1"/>
</calcChain>
</file>

<file path=xl/sharedStrings.xml><?xml version="1.0" encoding="utf-8"?>
<sst xmlns="http://schemas.openxmlformats.org/spreadsheetml/2006/main" count="121" uniqueCount="121">
  <si>
    <t>Applicant:  ABC COMMUNITY ACTION</t>
  </si>
  <si>
    <t>Project Name:  AMERICORPS COMMUNITY IMPACT</t>
  </si>
  <si>
    <t>Categories and Line Items</t>
  </si>
  <si>
    <t>CNCS Share</t>
  </si>
  <si>
    <t>Grantee Share</t>
  </si>
  <si>
    <t>Total Cost
of Program</t>
  </si>
  <si>
    <t>Budget Narrative</t>
  </si>
  <si>
    <t>Section I. Program Operating Costs</t>
  </si>
  <si>
    <t>A. Personnel Expenses (list each employee)</t>
  </si>
  <si>
    <t>1.  Program Director</t>
  </si>
  <si>
    <t>1 FTE @ $50,000 annually</t>
  </si>
  <si>
    <t>2. Program Assistant</t>
  </si>
  <si>
    <t>1 FTE @ $38,000 annually</t>
  </si>
  <si>
    <t>Line A. Subtotal Salaries and Wages</t>
  </si>
  <si>
    <t>B. Personnel Fringe Benefits (enter fringe benefits' calculations in budget narrative)</t>
  </si>
  <si>
    <t>1. FICA</t>
  </si>
  <si>
    <t>7.65% of total salaries (round up if .50 and above, round down if .49 and lower)</t>
  </si>
  <si>
    <t>2. Health Insurance</t>
  </si>
  <si>
    <t>$330/month x 12 months x 2 FTE</t>
  </si>
  <si>
    <t>3. Other (please itemize/specify each cost in narrative)</t>
  </si>
  <si>
    <t>3% of salaries, includes WC; Dental; Life Insurance</t>
  </si>
  <si>
    <t>Line. B. Subtotal Personnel Fringe Benefits</t>
  </si>
  <si>
    <t>C. Travel</t>
  </si>
  <si>
    <t>1. Staff Travel</t>
  </si>
  <si>
    <t>Staff Local Travel: $0.445 x 50 miles per month x 12 months x 2 staff; travel to Commission meetings/trainings &amp; local travel between sites</t>
  </si>
  <si>
    <t>2. Travel to CNCS Sponsored Meetings</t>
  </si>
  <si>
    <t>Lodging ($130 night x 2 nights x 2 staff x 2 trainings); Per Diem ($36 per day x 3 days x 2 staff x 2 trainings); Rental ($30 per day x 4 days x 2 trainings)</t>
  </si>
  <si>
    <t>3. Member Travel</t>
  </si>
  <si>
    <t>100 miles/member x 26 members x $0.445 per mile; member travel is only for travel between service sites or for Commission trainings.</t>
  </si>
  <si>
    <t>Line C. Subtotal Travel</t>
  </si>
  <si>
    <t>D. Equipment</t>
  </si>
  <si>
    <t xml:space="preserve">     Line D. Subtotal Equipment</t>
  </si>
  <si>
    <r>
      <t xml:space="preserve">E.  Supplies </t>
    </r>
    <r>
      <rPr>
        <i/>
        <sz val="12"/>
        <rFont val="Arial"/>
        <family val="2"/>
      </rPr>
      <t>(itemize each category of supplies)</t>
    </r>
  </si>
  <si>
    <t>1. Office Supplies</t>
  </si>
  <si>
    <t>Consumable Office Supplies (pens, paper, toner, etc. ) at $50 per month for 12 months for 20 members and 2 staff</t>
  </si>
  <si>
    <t>2. Member Gear/Uniform</t>
  </si>
  <si>
    <t>Member Service Gear/Uniform - 20 x $45 each (# members x $45 each)</t>
  </si>
  <si>
    <t>3. Laptops for Program Manager and Program Assistant</t>
  </si>
  <si>
    <t xml:space="preserve">2 laptops @ $800 ea. </t>
  </si>
  <si>
    <t>4  Printers</t>
  </si>
  <si>
    <t>2 printers @ $600 ea.</t>
  </si>
  <si>
    <t>Line E. Subtotal Supplies</t>
  </si>
  <si>
    <t>F. Contractual and Consultant Services</t>
  </si>
  <si>
    <t xml:space="preserve">     Line F.  Subtotal Contractual and Consultants</t>
  </si>
  <si>
    <t>G. Training</t>
  </si>
  <si>
    <t>1. Staff Training</t>
  </si>
  <si>
    <t xml:space="preserve">Starting Strong (1 staff overnight est. $150 x 2 nights; dinner x 2 nights @ $30) = $300 + $60 = $360; </t>
  </si>
  <si>
    <t>2. Member Training</t>
  </si>
  <si>
    <t xml:space="preserve">Lunch for 3 full days of content training (specify topics) to be held during first half of program year.  20 members x $15.00 x 3 </t>
  </si>
  <si>
    <t>Line G. Subtotal Training</t>
  </si>
  <si>
    <t>H. Evaluation</t>
  </si>
  <si>
    <t>Refer to CNCS Requirements</t>
  </si>
  <si>
    <t>Line H. Subtotal Evalution</t>
  </si>
  <si>
    <t>I. Other Program Operating Costs</t>
  </si>
  <si>
    <t>1. Background Checks</t>
  </si>
  <si>
    <t>2. Telephone (Office) &amp; Internet</t>
  </si>
  <si>
    <t>$75 per month for 12 months (indicate if this is only for the program based on an agencywide allocation plan)</t>
  </si>
  <si>
    <t>3. Telephone (Cellular)</t>
  </si>
  <si>
    <t>One cell phone at $50 per month</t>
  </si>
  <si>
    <t>4. Operational Space</t>
  </si>
  <si>
    <t>$2,083.33 per month x 12 months; includes dedicated office space for staff and meeting/planning space for members</t>
  </si>
  <si>
    <t>Line I. Subtotal Other Program Operating Costs</t>
  </si>
  <si>
    <t>Section I. Subtotal</t>
  </si>
  <si>
    <t>Section I. Percentage</t>
  </si>
  <si>
    <t>Section II. Member Costs</t>
  </si>
  <si>
    <t>A. Living Allowance</t>
  </si>
  <si>
    <t>1. Full Time (1700 hrs)</t>
  </si>
  <si>
    <t>2. 1-Year Half Time (900 hrs)</t>
  </si>
  <si>
    <t>3. Reduced Half Time (675 hrs)</t>
  </si>
  <si>
    <t>4. Quarter Time (450 hrs)</t>
  </si>
  <si>
    <t>5. Minimum Time (300 hrs)</t>
  </si>
  <si>
    <t>Line. A. Subtotal Total Living Allowance</t>
  </si>
  <si>
    <t>B. Member Support Costs</t>
  </si>
  <si>
    <t>1. FICA for Members</t>
  </si>
  <si>
    <t>FICA at 7.65% of total living allowance cost</t>
  </si>
  <si>
    <t>2. Worker's Compensation</t>
  </si>
  <si>
    <t>$100 per month x 12 months</t>
  </si>
  <si>
    <t>3. Health Care</t>
  </si>
  <si>
    <t xml:space="preserve">$200 x 10 members x 12 months (based on f/t members only) </t>
  </si>
  <si>
    <t>Line B. Subtotal for Member Support Costs</t>
  </si>
  <si>
    <t>Section II. Subtotal</t>
  </si>
  <si>
    <t>Section II. Percentages</t>
  </si>
  <si>
    <t>Section III. Administrative Costs</t>
  </si>
  <si>
    <t>A. Corporation Fixed Percentage</t>
  </si>
  <si>
    <t>1. Corporation Fixed Amount (retained by agency)</t>
  </si>
  <si>
    <t xml:space="preserve">CNCS Share = (CNCS Section I + II) x .0526 x .90 </t>
  </si>
  <si>
    <t>2. Commission Fixed Amount*</t>
  </si>
  <si>
    <t xml:space="preserve">CNCS Share = (CNCS Section I + II) x .0526 x .10 </t>
  </si>
  <si>
    <t>B. Federally Approved Indirect Cost Rate</t>
  </si>
  <si>
    <t>Section III. Subtotal</t>
  </si>
  <si>
    <t>Section III. Percentage</t>
  </si>
  <si>
    <t>Budget Totals</t>
  </si>
  <si>
    <t>Budget Total Percentages</t>
  </si>
  <si>
    <t>Required Match</t>
  </si>
  <si>
    <t># of Years Receiving CNCS Funds</t>
  </si>
  <si>
    <r>
      <t xml:space="preserve"># of MSY </t>
    </r>
    <r>
      <rPr>
        <b/>
        <sz val="10"/>
        <color indexed="10"/>
        <rFont val="Arial"/>
        <family val="2"/>
      </rPr>
      <t>(eGrants will populate once budget entered)</t>
    </r>
  </si>
  <si>
    <r>
      <t xml:space="preserve">Cost per MSY </t>
    </r>
    <r>
      <rPr>
        <b/>
        <sz val="10"/>
        <color indexed="10"/>
        <rFont val="Arial"/>
        <family val="2"/>
      </rPr>
      <t>(eGrants will calcuate once budget entered)</t>
    </r>
  </si>
  <si>
    <t>Source of Funds (top of budget section III in eGrants</t>
  </si>
  <si>
    <t>(List Revenue Sources)</t>
  </si>
  <si>
    <t>1. United Way</t>
  </si>
  <si>
    <t>Assist with Personnel Salaries and Benefits</t>
  </si>
  <si>
    <t>2. School Board of _______ County</t>
  </si>
  <si>
    <t>In-kind for program operating</t>
  </si>
  <si>
    <t>3. Victoria Foundation</t>
  </si>
  <si>
    <t>Assist with member support costs and operating costs</t>
  </si>
  <si>
    <t xml:space="preserve">4.  Host organization </t>
  </si>
  <si>
    <t>Assist with member support costs</t>
  </si>
  <si>
    <t>Total Anticipated Revenue (Must equal Grand Total of Grantee Share above)</t>
  </si>
  <si>
    <t>You will need to list all revenue sources and classify each amount as either Cash Contributions, In-kind Contributions, or Other Funding.</t>
  </si>
  <si>
    <t>Once all of the revenue sources and their related amounts have been entered, the Source of Funds Total and the Grantee Share Budget Totals should match.</t>
  </si>
  <si>
    <t xml:space="preserve">You will also need to classify each revenue source as State, Local, Federal, or Other.  Please note you may use other Federal funds with approval from that  </t>
  </si>
  <si>
    <t xml:space="preserve">     agency, but it can not be from another CNCS funded grant.</t>
  </si>
  <si>
    <t>* Section III.2. Commission Fixed Amount.   Programs will allocate a portion of their administrative funds to the NJ Commission based on the following program size:</t>
  </si>
  <si>
    <r>
      <rPr>
        <b/>
        <sz val="12"/>
        <color rgb="FFFF0000"/>
        <rFont val="Arial"/>
        <family val="2"/>
      </rPr>
      <t>8 - 12 MSY's</t>
    </r>
    <r>
      <rPr>
        <sz val="12"/>
        <color rgb="FFFF0000"/>
        <rFont val="Arial"/>
        <family val="2"/>
      </rPr>
      <t xml:space="preserve">  no deduction</t>
    </r>
  </si>
  <si>
    <r>
      <rPr>
        <b/>
        <sz val="12"/>
        <color rgb="FFFF0000"/>
        <rFont val="Arial"/>
        <family val="2"/>
      </rPr>
      <t>13-17 MSY's</t>
    </r>
    <r>
      <rPr>
        <sz val="12"/>
        <color rgb="FFFF0000"/>
        <rFont val="Arial"/>
        <family val="2"/>
      </rPr>
      <t xml:space="preserve"> .05% with a calculation of Sect. I &amp; Sect. II x 0.0526 x 0.10 for the Commission and for the agency Sect. I &amp; Sect. II x 0.0526 x 0.90</t>
    </r>
  </si>
  <si>
    <r>
      <rPr>
        <b/>
        <sz val="12"/>
        <color rgb="FFFF0000"/>
        <rFont val="Arial"/>
        <family val="2"/>
      </rPr>
      <t>18 or more MSY'</t>
    </r>
    <r>
      <rPr>
        <sz val="12"/>
        <color rgb="FFFF0000"/>
        <rFont val="Arial"/>
        <family val="2"/>
      </rPr>
      <t>s  1% with a calculation of Sect. I &amp; Sect. II x 0.0526 x 0.20 for the Commission and for the agency Sect. I &amp; Sect. II x 0.526 x 0.80</t>
    </r>
  </si>
  <si>
    <r>
      <t>Funding Period:</t>
    </r>
    <r>
      <rPr>
        <b/>
        <sz val="14"/>
        <color theme="9" tint="-0.249977111117893"/>
        <rFont val="Arial"/>
        <family val="2"/>
      </rPr>
      <t xml:space="preserve"> September 1, 2022 - August 31, 2023</t>
    </r>
  </si>
  <si>
    <t>22 background checks @  $33 each  (20 members + 2 staff)(budget more for out of state checks).</t>
  </si>
  <si>
    <t>10 Full-Time Members @ $16,502 each</t>
  </si>
  <si>
    <t>10 Half-time members @ $8,736 each</t>
  </si>
  <si>
    <t>Please note the maximum cost per MSY cannot exceed $21,600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</si>
</sst>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4"/>
      <color theme="9" tint="-0.249977111117893"/>
      <name val="Arial"/>
      <family val="2"/>
    </font>
    <font>
      <sz val="12"/>
      <name val="Arial"/>
      <family val="2"/>
    </font>
    <font>
      <b/>
      <sz val="12"/>
      <color theme="4" tint="0.39997558519241921"/>
      <name val="Arial"/>
      <family val="2"/>
    </font>
    <font>
      <sz val="12"/>
      <color theme="4" tint="0.39997558519241921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b/>
      <sz val="12"/>
      <color rgb="FFFF0000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1">
    <xf numFmtId="0" fontId="0" fillId="0" borderId="0" xfId="0"/>
    <xf numFmtId="0" fontId="5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7" fillId="2" borderId="5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 applyProtection="1">
      <alignment horizontal="left" wrapText="1"/>
      <protection locked="0"/>
    </xf>
    <xf numFmtId="0" fontId="3" fillId="0" borderId="7" xfId="0" applyFont="1" applyFill="1" applyBorder="1" applyAlignment="1" applyProtection="1">
      <alignment horizontal="center" wrapText="1"/>
      <protection locked="0"/>
    </xf>
    <xf numFmtId="0" fontId="3" fillId="0" borderId="7" xfId="0" applyFont="1" applyFill="1" applyBorder="1" applyAlignment="1" applyProtection="1">
      <alignment horizontal="left" wrapText="1" indent="2"/>
      <protection locked="0"/>
    </xf>
    <xf numFmtId="44" fontId="8" fillId="0" borderId="8" xfId="1" applyFont="1" applyFill="1" applyBorder="1" applyAlignment="1" applyProtection="1">
      <alignment horizontal="center" wrapText="1"/>
      <protection locked="0"/>
    </xf>
    <xf numFmtId="0" fontId="3" fillId="0" borderId="9" xfId="0" applyFont="1" applyFill="1" applyBorder="1" applyAlignment="1" applyProtection="1">
      <alignment horizontal="left" wrapText="1"/>
      <protection locked="0"/>
    </xf>
    <xf numFmtId="0" fontId="3" fillId="0" borderId="9" xfId="0" applyFont="1" applyFill="1" applyBorder="1" applyAlignment="1" applyProtection="1">
      <alignment horizontal="center" wrapText="1"/>
      <protection locked="0"/>
    </xf>
    <xf numFmtId="44" fontId="8" fillId="0" borderId="10" xfId="1" applyFont="1" applyFill="1" applyBorder="1" applyAlignment="1" applyProtection="1">
      <alignment horizontal="center" wrapText="1"/>
      <protection locked="0"/>
    </xf>
    <xf numFmtId="0" fontId="3" fillId="0" borderId="11" xfId="0" applyFont="1" applyFill="1" applyBorder="1" applyAlignment="1" applyProtection="1">
      <alignment horizontal="left"/>
      <protection locked="0"/>
    </xf>
    <xf numFmtId="44" fontId="5" fillId="0" borderId="11" xfId="1" applyFont="1" applyFill="1" applyBorder="1" applyAlignment="1" applyProtection="1">
      <alignment vertical="top"/>
      <protection locked="0"/>
    </xf>
    <xf numFmtId="44" fontId="8" fillId="0" borderId="12" xfId="1" applyFont="1" applyFill="1" applyBorder="1" applyAlignment="1" applyProtection="1">
      <alignment vertical="top"/>
      <protection locked="0"/>
    </xf>
    <xf numFmtId="0" fontId="5" fillId="0" borderId="11" xfId="0" quotePrefix="1" applyFont="1" applyFill="1" applyBorder="1" applyAlignment="1" applyProtection="1">
      <alignment horizontal="left" vertical="top" wrapText="1"/>
      <protection locked="0"/>
    </xf>
    <xf numFmtId="0" fontId="3" fillId="0" borderId="11" xfId="0" applyFont="1" applyFill="1" applyBorder="1" applyAlignment="1" applyProtection="1">
      <alignment vertical="top"/>
      <protection locked="0"/>
    </xf>
    <xf numFmtId="0" fontId="5" fillId="0" borderId="11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horizontal="left" vertical="top" indent="2"/>
      <protection locked="0"/>
    </xf>
    <xf numFmtId="44" fontId="3" fillId="0" borderId="12" xfId="1" applyFont="1" applyFill="1" applyBorder="1" applyAlignment="1" applyProtection="1">
      <alignment vertical="top"/>
    </xf>
    <xf numFmtId="44" fontId="8" fillId="3" borderId="13" xfId="1" applyFont="1" applyFill="1" applyBorder="1" applyAlignment="1" applyProtection="1">
      <alignment horizontal="left" vertical="top" indent="2"/>
      <protection locked="0"/>
    </xf>
    <xf numFmtId="44" fontId="8" fillId="3" borderId="13" xfId="1" applyFont="1" applyFill="1" applyBorder="1" applyAlignment="1" applyProtection="1">
      <alignment vertical="top"/>
    </xf>
    <xf numFmtId="44" fontId="8" fillId="3" borderId="3" xfId="1" applyFont="1" applyFill="1" applyBorder="1" applyAlignment="1" applyProtection="1">
      <alignment vertical="top"/>
    </xf>
    <xf numFmtId="44" fontId="9" fillId="3" borderId="13" xfId="1" applyFont="1" applyFill="1" applyBorder="1" applyAlignment="1" applyProtection="1">
      <alignment horizontal="left" vertical="top" wrapText="1"/>
      <protection locked="0"/>
    </xf>
    <xf numFmtId="0" fontId="3" fillId="4" borderId="11" xfId="0" applyFont="1" applyFill="1" applyBorder="1" applyAlignment="1" applyProtection="1">
      <alignment horizontal="left" vertical="top"/>
      <protection locked="0"/>
    </xf>
    <xf numFmtId="44" fontId="5" fillId="4" borderId="11" xfId="1" applyFont="1" applyFill="1" applyBorder="1" applyAlignment="1" applyProtection="1">
      <alignment vertical="top"/>
      <protection locked="0"/>
    </xf>
    <xf numFmtId="0" fontId="5" fillId="0" borderId="11" xfId="0" applyFont="1" applyFill="1" applyBorder="1" applyAlignment="1" applyProtection="1">
      <alignment horizontal="left" vertical="top" indent="1"/>
      <protection locked="0"/>
    </xf>
    <xf numFmtId="44" fontId="5" fillId="0" borderId="11" xfId="1" applyFont="1" applyFill="1" applyBorder="1" applyAlignment="1" applyProtection="1">
      <alignment vertical="top"/>
    </xf>
    <xf numFmtId="0" fontId="5" fillId="4" borderId="11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Fill="1" applyBorder="1" applyAlignment="1" applyProtection="1">
      <alignment horizontal="left" vertical="top" indent="1"/>
      <protection locked="0"/>
    </xf>
    <xf numFmtId="44" fontId="5" fillId="0" borderId="14" xfId="1" applyFont="1" applyFill="1" applyBorder="1" applyAlignment="1" applyProtection="1">
      <alignment vertical="top"/>
      <protection locked="0"/>
    </xf>
    <xf numFmtId="0" fontId="5" fillId="4" borderId="14" xfId="0" applyFont="1" applyFill="1" applyBorder="1" applyAlignment="1" applyProtection="1">
      <alignment horizontal="left" vertical="top" wrapText="1"/>
      <protection locked="0"/>
    </xf>
    <xf numFmtId="44" fontId="5" fillId="0" borderId="15" xfId="1" applyFont="1" applyFill="1" applyBorder="1" applyAlignment="1" applyProtection="1">
      <alignment vertical="top"/>
      <protection locked="0"/>
    </xf>
    <xf numFmtId="44" fontId="3" fillId="0" borderId="0" xfId="1" applyFont="1" applyFill="1" applyBorder="1" applyAlignment="1" applyProtection="1">
      <alignment vertical="top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0" fontId="8" fillId="3" borderId="13" xfId="0" applyFont="1" applyFill="1" applyBorder="1" applyAlignment="1" applyProtection="1">
      <alignment horizontal="left" vertical="top" indent="1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vertical="top"/>
      <protection locked="0"/>
    </xf>
    <xf numFmtId="44" fontId="5" fillId="0" borderId="9" xfId="1" applyFont="1" applyFill="1" applyBorder="1" applyAlignment="1" applyProtection="1">
      <alignment vertical="top"/>
      <protection locked="0"/>
    </xf>
    <xf numFmtId="44" fontId="8" fillId="0" borderId="10" xfId="1" applyFont="1" applyFill="1" applyBorder="1" applyAlignment="1" applyProtection="1">
      <alignment vertical="top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3" fillId="0" borderId="11" xfId="0" applyFont="1" applyFill="1" applyBorder="1" applyAlignment="1" applyProtection="1">
      <alignment horizontal="left" vertical="top"/>
      <protection locked="0"/>
    </xf>
    <xf numFmtId="0" fontId="5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top" indent="2"/>
      <protection locked="0"/>
    </xf>
    <xf numFmtId="0" fontId="5" fillId="0" borderId="14" xfId="0" applyFont="1" applyFill="1" applyBorder="1" applyAlignment="1" applyProtection="1">
      <alignment horizontal="left" vertical="top" wrapText="1"/>
      <protection locked="0"/>
    </xf>
    <xf numFmtId="44" fontId="8" fillId="3" borderId="13" xfId="1" applyFont="1" applyFill="1" applyBorder="1" applyAlignment="1" applyProtection="1">
      <alignment horizontal="left" vertical="top" wrapText="1" indent="2"/>
      <protection locked="0"/>
    </xf>
    <xf numFmtId="44" fontId="8" fillId="0" borderId="15" xfId="1" applyFont="1" applyFill="1" applyBorder="1" applyAlignment="1" applyProtection="1">
      <alignment horizontal="left" vertical="top" wrapText="1" indent="2"/>
      <protection locked="0"/>
    </xf>
    <xf numFmtId="44" fontId="8" fillId="0" borderId="15" xfId="1" applyFont="1" applyFill="1" applyBorder="1" applyAlignment="1" applyProtection="1">
      <alignment vertical="top"/>
      <protection locked="0"/>
    </xf>
    <xf numFmtId="44" fontId="8" fillId="0" borderId="0" xfId="1" applyFont="1" applyFill="1" applyBorder="1" applyAlignment="1" applyProtection="1">
      <alignment vertical="top"/>
      <protection locked="0"/>
    </xf>
    <xf numFmtId="44" fontId="9" fillId="0" borderId="15" xfId="1" applyFont="1" applyFill="1" applyBorder="1" applyAlignment="1" applyProtection="1">
      <alignment horizontal="left" vertical="top" wrapText="1"/>
      <protection locked="0"/>
    </xf>
    <xf numFmtId="0" fontId="3" fillId="0" borderId="13" xfId="0" applyFont="1" applyFill="1" applyBorder="1" applyAlignment="1" applyProtection="1">
      <alignment horizontal="left" vertical="top"/>
      <protection locked="0"/>
    </xf>
    <xf numFmtId="44" fontId="5" fillId="0" borderId="13" xfId="1" applyFont="1" applyFill="1" applyBorder="1" applyAlignment="1" applyProtection="1">
      <alignment vertical="top"/>
      <protection locked="0"/>
    </xf>
    <xf numFmtId="44" fontId="8" fillId="0" borderId="3" xfId="1" applyFont="1" applyFill="1" applyBorder="1" applyAlignment="1" applyProtection="1">
      <alignment vertical="top"/>
    </xf>
    <xf numFmtId="0" fontId="5" fillId="0" borderId="13" xfId="0" quotePrefix="1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/>
      <protection locked="0"/>
    </xf>
    <xf numFmtId="44" fontId="8" fillId="0" borderId="0" xfId="1" applyFont="1" applyFill="1" applyBorder="1" applyAlignment="1" applyProtection="1">
      <alignment vertical="top"/>
    </xf>
    <xf numFmtId="0" fontId="5" fillId="0" borderId="15" xfId="0" quotePrefix="1" applyFont="1" applyFill="1" applyBorder="1" applyAlignment="1" applyProtection="1">
      <alignment horizontal="left" vertical="top" wrapText="1"/>
      <protection locked="0"/>
    </xf>
    <xf numFmtId="0" fontId="10" fillId="5" borderId="13" xfId="0" applyFont="1" applyFill="1" applyBorder="1" applyAlignment="1" applyProtection="1">
      <alignment horizontal="left" vertical="top"/>
      <protection locked="0"/>
    </xf>
    <xf numFmtId="44" fontId="10" fillId="5" borderId="13" xfId="1" applyFont="1" applyFill="1" applyBorder="1" applyAlignment="1" applyProtection="1">
      <alignment vertical="top"/>
      <protection locked="0"/>
    </xf>
    <xf numFmtId="44" fontId="10" fillId="5" borderId="3" xfId="1" applyFont="1" applyFill="1" applyBorder="1" applyAlignment="1" applyProtection="1">
      <alignment vertical="top"/>
    </xf>
    <xf numFmtId="0" fontId="10" fillId="5" borderId="13" xfId="0" quotePrefix="1" applyFont="1" applyFill="1" applyBorder="1" applyAlignment="1" applyProtection="1">
      <alignment horizontal="left" vertical="top" wrapText="1"/>
      <protection locked="0"/>
    </xf>
    <xf numFmtId="0" fontId="3" fillId="0" borderId="11" xfId="0" applyFont="1" applyFill="1" applyBorder="1" applyAlignment="1" applyProtection="1">
      <alignment horizontal="left" vertical="top" wrapText="1"/>
      <protection locked="0"/>
    </xf>
    <xf numFmtId="0" fontId="5" fillId="0" borderId="15" xfId="0" applyFont="1" applyFill="1" applyBorder="1" applyAlignment="1" applyProtection="1">
      <alignment horizontal="left" vertical="top" wrapText="1"/>
      <protection locked="0"/>
    </xf>
    <xf numFmtId="0" fontId="5" fillId="3" borderId="13" xfId="0" quotePrefix="1" applyFont="1" applyFill="1" applyBorder="1" applyAlignment="1" applyProtection="1">
      <alignment horizontal="left" vertical="top" wrapText="1"/>
      <protection locked="0"/>
    </xf>
    <xf numFmtId="0" fontId="3" fillId="0" borderId="15" xfId="0" quotePrefix="1" applyFont="1" applyFill="1" applyBorder="1" applyAlignment="1" applyProtection="1">
      <alignment horizontal="left" vertical="top"/>
      <protection locked="0"/>
    </xf>
    <xf numFmtId="44" fontId="3" fillId="0" borderId="0" xfId="1" applyFont="1" applyFill="1" applyBorder="1" applyAlignment="1" applyProtection="1">
      <alignment vertical="top"/>
      <protection locked="0"/>
    </xf>
    <xf numFmtId="0" fontId="10" fillId="3" borderId="13" xfId="0" applyFont="1" applyFill="1" applyBorder="1" applyAlignment="1" applyProtection="1">
      <alignment vertical="top"/>
      <protection locked="0"/>
    </xf>
    <xf numFmtId="44" fontId="10" fillId="3" borderId="13" xfId="1" applyFont="1" applyFill="1" applyBorder="1" applyAlignment="1" applyProtection="1">
      <alignment vertical="top"/>
      <protection locked="0"/>
    </xf>
    <xf numFmtId="44" fontId="10" fillId="3" borderId="3" xfId="1" applyFont="1" applyFill="1" applyBorder="1" applyAlignment="1" applyProtection="1">
      <alignment vertical="top"/>
      <protection locked="0"/>
    </xf>
    <xf numFmtId="0" fontId="12" fillId="3" borderId="13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vertical="top"/>
      <protection locked="0"/>
    </xf>
    <xf numFmtId="0" fontId="5" fillId="0" borderId="11" xfId="0" applyFont="1" applyFill="1" applyBorder="1" applyAlignment="1" applyProtection="1">
      <alignment vertical="top"/>
      <protection locked="0"/>
    </xf>
    <xf numFmtId="44" fontId="9" fillId="0" borderId="0" xfId="1" applyFont="1" applyFill="1" applyBorder="1" applyAlignment="1" applyProtection="1">
      <alignment vertical="top"/>
    </xf>
    <xf numFmtId="44" fontId="3" fillId="0" borderId="12" xfId="1" applyFont="1" applyFill="1" applyBorder="1" applyAlignment="1" applyProtection="1">
      <alignment vertical="top"/>
      <protection locked="0"/>
    </xf>
    <xf numFmtId="44" fontId="8" fillId="3" borderId="13" xfId="1" applyFont="1" applyFill="1" applyBorder="1" applyAlignment="1" applyProtection="1">
      <alignment horizontal="left" vertical="top" wrapText="1" indent="1"/>
      <protection locked="0"/>
    </xf>
    <xf numFmtId="44" fontId="8" fillId="0" borderId="15" xfId="1" applyFont="1" applyFill="1" applyBorder="1" applyAlignment="1" applyProtection="1">
      <alignment horizontal="left" vertical="top" indent="1"/>
      <protection locked="0"/>
    </xf>
    <xf numFmtId="44" fontId="3" fillId="2" borderId="13" xfId="1" applyFont="1" applyFill="1" applyBorder="1" applyAlignment="1" applyProtection="1">
      <alignment horizontal="left" vertical="top"/>
      <protection locked="0"/>
    </xf>
    <xf numFmtId="44" fontId="8" fillId="2" borderId="13" xfId="1" applyFont="1" applyFill="1" applyBorder="1" applyAlignment="1" applyProtection="1">
      <alignment vertical="top"/>
    </xf>
    <xf numFmtId="44" fontId="9" fillId="2" borderId="13" xfId="1" applyFont="1" applyFill="1" applyBorder="1" applyAlignment="1" applyProtection="1">
      <alignment horizontal="left" vertical="top" wrapText="1"/>
      <protection locked="0"/>
    </xf>
    <xf numFmtId="10" fontId="3" fillId="2" borderId="13" xfId="1" applyNumberFormat="1" applyFont="1" applyFill="1" applyBorder="1" applyAlignment="1" applyProtection="1">
      <alignment vertical="top"/>
    </xf>
    <xf numFmtId="10" fontId="3" fillId="2" borderId="13" xfId="1" applyNumberFormat="1" applyFont="1" applyFill="1" applyBorder="1" applyAlignment="1" applyProtection="1">
      <alignment vertical="top"/>
      <protection locked="0"/>
    </xf>
    <xf numFmtId="44" fontId="5" fillId="0" borderId="11" xfId="1" applyFont="1" applyFill="1" applyBorder="1" applyAlignment="1" applyProtection="1">
      <alignment horizontal="left" vertical="top" indent="1"/>
      <protection locked="0"/>
    </xf>
    <xf numFmtId="44" fontId="9" fillId="0" borderId="11" xfId="1" quotePrefix="1" applyFont="1" applyFill="1" applyBorder="1" applyAlignment="1" applyProtection="1">
      <alignment horizontal="left" vertical="top" wrapText="1"/>
      <protection locked="0"/>
    </xf>
    <xf numFmtId="0" fontId="8" fillId="3" borderId="13" xfId="0" applyFont="1" applyFill="1" applyBorder="1" applyAlignment="1" applyProtection="1">
      <alignment horizontal="left" vertical="top" indent="2"/>
      <protection locked="0"/>
    </xf>
    <xf numFmtId="0" fontId="5" fillId="0" borderId="9" xfId="0" applyFont="1" applyFill="1" applyBorder="1" applyAlignment="1" applyProtection="1">
      <alignment horizontal="left" vertical="top" indent="1"/>
      <protection locked="0"/>
    </xf>
    <xf numFmtId="164" fontId="5" fillId="0" borderId="11" xfId="0" applyNumberFormat="1" applyFont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vertical="top"/>
      <protection locked="0"/>
    </xf>
    <xf numFmtId="44" fontId="8" fillId="2" borderId="16" xfId="1" applyFont="1" applyFill="1" applyBorder="1" applyAlignment="1" applyProtection="1">
      <alignment vertical="top"/>
    </xf>
    <xf numFmtId="44" fontId="8" fillId="2" borderId="17" xfId="1" applyFont="1" applyFill="1" applyBorder="1" applyAlignment="1" applyProtection="1">
      <alignment vertical="top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10" fontId="3" fillId="2" borderId="9" xfId="1" applyNumberFormat="1" applyFont="1" applyFill="1" applyBorder="1" applyAlignment="1" applyProtection="1">
      <alignment vertical="top"/>
    </xf>
    <xf numFmtId="10" fontId="3" fillId="2" borderId="10" xfId="1" applyNumberFormat="1" applyFont="1" applyFill="1" applyBorder="1" applyAlignment="1" applyProtection="1">
      <alignment vertical="top"/>
      <protection locked="0"/>
    </xf>
    <xf numFmtId="44" fontId="3" fillId="0" borderId="11" xfId="1" applyFont="1" applyFill="1" applyBorder="1" applyAlignment="1" applyProtection="1">
      <alignment vertical="top"/>
      <protection locked="0"/>
    </xf>
    <xf numFmtId="6" fontId="5" fillId="0" borderId="11" xfId="1" applyNumberFormat="1" applyFont="1" applyFill="1" applyBorder="1" applyAlignment="1" applyProtection="1">
      <alignment vertical="top"/>
    </xf>
    <xf numFmtId="6" fontId="8" fillId="0" borderId="12" xfId="1" applyNumberFormat="1" applyFont="1" applyFill="1" applyBorder="1" applyAlignment="1" applyProtection="1">
      <alignment vertical="top"/>
    </xf>
    <xf numFmtId="44" fontId="8" fillId="0" borderId="18" xfId="1" applyFont="1" applyFill="1" applyBorder="1" applyAlignment="1" applyProtection="1">
      <alignment vertical="top"/>
    </xf>
    <xf numFmtId="0" fontId="3" fillId="2" borderId="13" xfId="0" applyFont="1" applyFill="1" applyBorder="1" applyAlignment="1" applyProtection="1">
      <alignment horizontal="left" vertical="top"/>
      <protection locked="0"/>
    </xf>
    <xf numFmtId="0" fontId="5" fillId="2" borderId="13" xfId="0" applyFont="1" applyFill="1" applyBorder="1" applyAlignment="1" applyProtection="1">
      <alignment horizontal="left" vertical="top" wrapText="1"/>
      <protection locked="0"/>
    </xf>
    <xf numFmtId="44" fontId="3" fillId="2" borderId="13" xfId="1" applyFont="1" applyFill="1" applyBorder="1" applyAlignment="1" applyProtection="1">
      <alignment horizontal="left" vertical="top" indent="2"/>
      <protection locked="0"/>
    </xf>
    <xf numFmtId="0" fontId="5" fillId="0" borderId="15" xfId="0" applyFont="1" applyBorder="1" applyAlignment="1" applyProtection="1">
      <alignment vertical="top"/>
      <protection locked="0"/>
    </xf>
    <xf numFmtId="44" fontId="5" fillId="0" borderId="15" xfId="1" applyFont="1" applyBorder="1" applyAlignment="1" applyProtection="1">
      <alignment vertical="top"/>
      <protection locked="0"/>
    </xf>
    <xf numFmtId="44" fontId="8" fillId="0" borderId="0" xfId="1" applyFont="1" applyBorder="1" applyAlignment="1" applyProtection="1">
      <alignment vertical="top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3" fillId="6" borderId="13" xfId="0" applyFont="1" applyFill="1" applyBorder="1" applyAlignment="1" applyProtection="1">
      <alignment vertical="top"/>
      <protection locked="0"/>
    </xf>
    <xf numFmtId="6" fontId="3" fillId="6" borderId="13" xfId="1" applyNumberFormat="1" applyFont="1" applyFill="1" applyBorder="1" applyAlignment="1" applyProtection="1">
      <alignment vertical="top"/>
    </xf>
    <xf numFmtId="6" fontId="8" fillId="6" borderId="13" xfId="1" applyNumberFormat="1" applyFont="1" applyFill="1" applyBorder="1" applyAlignment="1" applyProtection="1">
      <alignment vertical="top"/>
    </xf>
    <xf numFmtId="0" fontId="5" fillId="6" borderId="13" xfId="0" applyFont="1" applyFill="1" applyBorder="1" applyAlignment="1" applyProtection="1">
      <alignment horizontal="left" vertical="top" wrapText="1"/>
      <protection locked="0"/>
    </xf>
    <xf numFmtId="0" fontId="3" fillId="6" borderId="13" xfId="0" applyFont="1" applyFill="1" applyBorder="1" applyAlignment="1" applyProtection="1">
      <alignment horizontal="left" vertical="top" indent="2"/>
      <protection locked="0"/>
    </xf>
    <xf numFmtId="10" fontId="3" fillId="6" borderId="13" xfId="1" applyNumberFormat="1" applyFont="1" applyFill="1" applyBorder="1" applyAlignment="1" applyProtection="1">
      <alignment vertical="top"/>
    </xf>
    <xf numFmtId="10" fontId="8" fillId="6" borderId="13" xfId="1" applyNumberFormat="1" applyFont="1" applyFill="1" applyBorder="1" applyAlignment="1" applyProtection="1">
      <alignment vertical="top"/>
      <protection locked="0"/>
    </xf>
    <xf numFmtId="0" fontId="9" fillId="0" borderId="9" xfId="0" applyFont="1" applyFill="1" applyBorder="1" applyAlignment="1" applyProtection="1">
      <alignment horizontal="left" vertical="top" wrapText="1" indent="3"/>
      <protection locked="0"/>
    </xf>
    <xf numFmtId="44" fontId="9" fillId="0" borderId="9" xfId="1" applyFont="1" applyFill="1" applyBorder="1" applyAlignment="1" applyProtection="1">
      <alignment vertical="top"/>
      <protection locked="0"/>
    </xf>
    <xf numFmtId="164" fontId="5" fillId="0" borderId="9" xfId="0" applyNumberFormat="1" applyFont="1" applyFill="1" applyBorder="1" applyAlignment="1" applyProtection="1">
      <alignment horizontal="left" vertical="top" wrapText="1"/>
      <protection locked="0"/>
    </xf>
    <xf numFmtId="44" fontId="8" fillId="0" borderId="14" xfId="1" applyFont="1" applyFill="1" applyBorder="1" applyAlignment="1" applyProtection="1">
      <alignment wrapText="1"/>
      <protection locked="0"/>
    </xf>
    <xf numFmtId="9" fontId="8" fillId="0" borderId="14" xfId="1" applyNumberFormat="1" applyFont="1" applyFill="1" applyBorder="1" applyAlignment="1" applyProtection="1">
      <alignment wrapText="1"/>
      <protection locked="0"/>
    </xf>
    <xf numFmtId="44" fontId="8" fillId="0" borderId="18" xfId="1" applyFont="1" applyFill="1" applyBorder="1" applyAlignment="1" applyProtection="1">
      <protection locked="0"/>
    </xf>
    <xf numFmtId="44" fontId="9" fillId="0" borderId="14" xfId="1" applyFont="1" applyFill="1" applyBorder="1" applyAlignment="1" applyProtection="1">
      <alignment horizontal="left" wrapText="1"/>
      <protection locked="0"/>
    </xf>
    <xf numFmtId="2" fontId="8" fillId="0" borderId="14" xfId="1" applyNumberFormat="1" applyFont="1" applyFill="1" applyBorder="1" applyAlignment="1" applyProtection="1">
      <alignment wrapText="1"/>
      <protection locked="0"/>
    </xf>
    <xf numFmtId="44" fontId="8" fillId="0" borderId="15" xfId="1" applyFont="1" applyFill="1" applyBorder="1" applyAlignment="1" applyProtection="1">
      <alignment wrapText="1"/>
      <protection locked="0"/>
    </xf>
    <xf numFmtId="44" fontId="8" fillId="0" borderId="0" xfId="1" applyFont="1" applyFill="1" applyBorder="1" applyAlignment="1" applyProtection="1">
      <protection locked="0"/>
    </xf>
    <xf numFmtId="44" fontId="9" fillId="0" borderId="15" xfId="1" applyFont="1" applyFill="1" applyBorder="1" applyAlignment="1" applyProtection="1">
      <alignment horizontal="left" wrapText="1"/>
      <protection locked="0"/>
    </xf>
    <xf numFmtId="44" fontId="8" fillId="0" borderId="11" xfId="1" applyFont="1" applyFill="1" applyBorder="1" applyAlignment="1" applyProtection="1">
      <alignment wrapText="1"/>
      <protection locked="0"/>
    </xf>
    <xf numFmtId="2" fontId="8" fillId="0" borderId="11" xfId="1" applyNumberFormat="1" applyFont="1" applyFill="1" applyBorder="1" applyAlignment="1" applyProtection="1">
      <alignment wrapText="1"/>
      <protection locked="0"/>
    </xf>
    <xf numFmtId="44" fontId="8" fillId="0" borderId="12" xfId="1" applyFont="1" applyFill="1" applyBorder="1" applyAlignment="1" applyProtection="1">
      <protection locked="0"/>
    </xf>
    <xf numFmtId="44" fontId="9" fillId="0" borderId="11" xfId="1" applyFont="1" applyFill="1" applyBorder="1" applyAlignment="1" applyProtection="1">
      <alignment horizontal="left" wrapText="1"/>
      <protection locked="0"/>
    </xf>
    <xf numFmtId="6" fontId="8" fillId="0" borderId="11" xfId="1" applyNumberFormat="1" applyFont="1" applyFill="1" applyBorder="1" applyAlignment="1" applyProtection="1">
      <alignment wrapText="1"/>
    </xf>
    <xf numFmtId="44" fontId="8" fillId="0" borderId="11" xfId="1" applyFont="1" applyFill="1" applyBorder="1" applyAlignment="1" applyProtection="1">
      <alignment horizontal="left" wrapText="1"/>
      <protection locked="0"/>
    </xf>
    <xf numFmtId="0" fontId="3" fillId="0" borderId="11" xfId="0" applyFont="1" applyFill="1" applyBorder="1" applyAlignment="1" applyProtection="1">
      <alignment wrapText="1"/>
      <protection locked="0"/>
    </xf>
    <xf numFmtId="44" fontId="3" fillId="0" borderId="11" xfId="1" applyFont="1" applyFill="1" applyBorder="1" applyAlignment="1" applyProtection="1">
      <alignment wrapText="1"/>
      <protection locked="0"/>
    </xf>
    <xf numFmtId="44" fontId="8" fillId="0" borderId="12" xfId="1" applyFont="1" applyFill="1" applyBorder="1" applyAlignment="1" applyProtection="1">
      <alignment wrapText="1"/>
      <protection locked="0"/>
    </xf>
    <xf numFmtId="0" fontId="5" fillId="0" borderId="11" xfId="0" applyFont="1" applyFill="1" applyBorder="1" applyAlignment="1" applyProtection="1">
      <alignment horizontal="left" wrapText="1"/>
      <protection locked="0"/>
    </xf>
    <xf numFmtId="0" fontId="3" fillId="0" borderId="11" xfId="0" applyFont="1" applyBorder="1" applyAlignment="1" applyProtection="1">
      <alignment wrapText="1"/>
      <protection locked="0"/>
    </xf>
    <xf numFmtId="44" fontId="5" fillId="0" borderId="11" xfId="1" applyFont="1" applyFill="1" applyBorder="1" applyAlignment="1" applyProtection="1">
      <alignment wrapText="1"/>
      <protection locked="0"/>
    </xf>
    <xf numFmtId="44" fontId="5" fillId="0" borderId="11" xfId="1" applyFont="1" applyBorder="1" applyAlignment="1" applyProtection="1">
      <alignment wrapText="1"/>
      <protection locked="0"/>
    </xf>
    <xf numFmtId="44" fontId="8" fillId="0" borderId="12" xfId="1" applyFont="1" applyBorder="1" applyAlignment="1" applyProtection="1">
      <alignment wrapText="1"/>
      <protection locked="0"/>
    </xf>
    <xf numFmtId="0" fontId="5" fillId="0" borderId="11" xfId="0" applyFont="1" applyBorder="1" applyAlignment="1" applyProtection="1">
      <alignment horizontal="left" wrapText="1"/>
      <protection locked="0"/>
    </xf>
    <xf numFmtId="0" fontId="11" fillId="0" borderId="11" xfId="0" applyFont="1" applyBorder="1" applyAlignment="1" applyProtection="1">
      <alignment horizontal="left" wrapText="1"/>
      <protection locked="0"/>
    </xf>
    <xf numFmtId="44" fontId="8" fillId="0" borderId="12" xfId="1" applyFont="1" applyFill="1" applyBorder="1" applyAlignment="1" applyProtection="1">
      <alignment vertical="top"/>
    </xf>
    <xf numFmtId="44" fontId="8" fillId="0" borderId="19" xfId="1" applyFont="1" applyBorder="1" applyAlignment="1" applyProtection="1">
      <alignment wrapText="1"/>
      <protection locked="0"/>
    </xf>
    <xf numFmtId="44" fontId="8" fillId="0" borderId="16" xfId="1" applyFont="1" applyFill="1" applyBorder="1" applyAlignment="1" applyProtection="1">
      <alignment wrapText="1"/>
    </xf>
    <xf numFmtId="44" fontId="8" fillId="0" borderId="17" xfId="1" applyFont="1" applyFill="1" applyBorder="1" applyAlignment="1" applyProtection="1"/>
    <xf numFmtId="44" fontId="9" fillId="0" borderId="19" xfId="1" applyFont="1" applyBorder="1" applyAlignment="1" applyProtection="1">
      <alignment horizontal="left" wrapText="1"/>
      <protection locked="0"/>
    </xf>
    <xf numFmtId="0" fontId="5" fillId="0" borderId="10" xfId="0" applyFont="1" applyBorder="1" applyAlignment="1" applyProtection="1">
      <alignment vertical="top"/>
      <protection locked="0"/>
    </xf>
    <xf numFmtId="0" fontId="5" fillId="0" borderId="12" xfId="0" applyFont="1" applyFill="1" applyBorder="1" applyAlignment="1" applyProtection="1">
      <alignment vertical="top"/>
      <protection locked="0"/>
    </xf>
    <xf numFmtId="0" fontId="5" fillId="0" borderId="12" xfId="0" applyFont="1" applyBorder="1" applyAlignment="1" applyProtection="1">
      <alignment vertical="top"/>
      <protection locked="0"/>
    </xf>
    <xf numFmtId="0" fontId="5" fillId="0" borderId="10" xfId="0" applyFont="1" applyBorder="1" applyAlignment="1" applyProtection="1">
      <alignment horizontal="left" vertical="top" wrapText="1" indent="1"/>
      <protection locked="0"/>
    </xf>
    <xf numFmtId="0" fontId="5" fillId="0" borderId="12" xfId="0" applyFont="1" applyBorder="1" applyAlignment="1" applyProtection="1">
      <alignment horizontal="left" vertical="top" indent="2"/>
      <protection locked="0"/>
    </xf>
    <xf numFmtId="0" fontId="5" fillId="0" borderId="12" xfId="0" applyFont="1" applyBorder="1" applyAlignment="1" applyProtection="1">
      <alignment horizontal="left" vertical="top" wrapText="1" indent="1"/>
      <protection locked="0"/>
    </xf>
    <xf numFmtId="0" fontId="12" fillId="0" borderId="0" xfId="0" applyFont="1" applyFill="1" applyBorder="1" applyAlignment="1" applyProtection="1">
      <alignment horizontal="left" vertical="top" indent="2"/>
      <protection locked="0"/>
    </xf>
    <xf numFmtId="0" fontId="2" fillId="0" borderId="0" xfId="0" applyFont="1"/>
    <xf numFmtId="44" fontId="5" fillId="0" borderId="12" xfId="1" applyFont="1" applyFill="1" applyBorder="1" applyAlignment="1" applyProtection="1">
      <alignment vertical="top"/>
    </xf>
    <xf numFmtId="0" fontId="3" fillId="0" borderId="1" xfId="0" quotePrefix="1" applyFont="1" applyBorder="1" applyAlignment="1" applyProtection="1">
      <alignment horizontal="left"/>
      <protection locked="0"/>
    </xf>
    <xf numFmtId="0" fontId="3" fillId="0" borderId="2" xfId="0" quotePrefix="1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850900</xdr:colOff>
      <xdr:row>91</xdr:row>
      <xdr:rowOff>12700</xdr:rowOff>
    </xdr:from>
    <xdr:to>
      <xdr:col>3</xdr:col>
      <xdr:colOff>736600</xdr:colOff>
      <xdr:row>105</xdr:row>
      <xdr:rowOff>139700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>
          <a:off x="6217557" y="24244300"/>
          <a:ext cx="1442357" cy="3637643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tabSelected="1" workbookViewId="0">
      <selection activeCell="I16" sqref="I16"/>
    </sheetView>
  </sheetViews>
  <sheetFormatPr defaultRowHeight="15" x14ac:dyDescent="0.25"/>
  <cols>
    <col min="1" max="1" width="56.5703125" customWidth="1"/>
    <col min="2" max="2" width="19.28515625" customWidth="1"/>
    <col min="3" max="3" width="22" customWidth="1"/>
    <col min="4" max="4" width="16.85546875" customWidth="1"/>
    <col min="5" max="5" width="39.42578125" customWidth="1"/>
  </cols>
  <sheetData>
    <row r="1" spans="1:5" ht="18" x14ac:dyDescent="0.25">
      <c r="A1" s="159" t="s">
        <v>116</v>
      </c>
      <c r="B1" s="160"/>
      <c r="C1" s="1"/>
      <c r="D1" s="2"/>
      <c r="E1" s="3"/>
    </row>
    <row r="2" spans="1:5" ht="15.75" x14ac:dyDescent="0.25">
      <c r="A2" s="4" t="s">
        <v>0</v>
      </c>
      <c r="B2" s="5"/>
      <c r="C2" s="6"/>
      <c r="D2" s="7"/>
      <c r="E2" s="8"/>
    </row>
    <row r="3" spans="1:5" ht="15.75" x14ac:dyDescent="0.25">
      <c r="A3" s="4" t="s">
        <v>1</v>
      </c>
      <c r="B3" s="5"/>
      <c r="C3" s="6"/>
      <c r="D3" s="7"/>
      <c r="E3" s="8"/>
    </row>
    <row r="4" spans="1:5" ht="15.75" x14ac:dyDescent="0.25">
      <c r="A4" s="9"/>
      <c r="B4" s="10"/>
      <c r="C4" s="10"/>
      <c r="D4" s="11"/>
      <c r="E4" s="12"/>
    </row>
    <row r="5" spans="1:5" ht="33.6" customHeight="1" thickBot="1" x14ac:dyDescent="0.3">
      <c r="A5" s="13" t="s">
        <v>2</v>
      </c>
      <c r="B5" s="14" t="s">
        <v>3</v>
      </c>
      <c r="C5" s="15" t="s">
        <v>4</v>
      </c>
      <c r="D5" s="16" t="s">
        <v>5</v>
      </c>
      <c r="E5" s="14" t="s">
        <v>6</v>
      </c>
    </row>
    <row r="6" spans="1:5" ht="3" customHeight="1" thickTop="1" x14ac:dyDescent="0.25">
      <c r="A6" s="17"/>
      <c r="B6" s="18"/>
      <c r="C6" s="18"/>
      <c r="D6" s="19"/>
      <c r="E6" s="18"/>
    </row>
    <row r="7" spans="1:5" ht="15.75" x14ac:dyDescent="0.25">
      <c r="A7" s="20" t="s">
        <v>7</v>
      </c>
      <c r="B7" s="21"/>
      <c r="C7" s="21"/>
      <c r="D7" s="22"/>
      <c r="E7" s="23"/>
    </row>
    <row r="8" spans="1:5" ht="15.75" x14ac:dyDescent="0.25">
      <c r="A8" s="24" t="s">
        <v>8</v>
      </c>
      <c r="B8" s="21"/>
      <c r="C8" s="21"/>
      <c r="D8" s="22"/>
      <c r="E8" s="25"/>
    </row>
    <row r="9" spans="1:5" ht="15.95" customHeight="1" x14ac:dyDescent="0.25">
      <c r="A9" s="26" t="s">
        <v>9</v>
      </c>
      <c r="B9" s="21">
        <v>10000</v>
      </c>
      <c r="C9" s="21">
        <v>40000</v>
      </c>
      <c r="D9" s="27">
        <v>50000</v>
      </c>
      <c r="E9" s="25" t="s">
        <v>10</v>
      </c>
    </row>
    <row r="10" spans="1:5" ht="17.45" customHeight="1" x14ac:dyDescent="0.25">
      <c r="A10" s="26" t="s">
        <v>11</v>
      </c>
      <c r="B10" s="21">
        <v>8000</v>
      </c>
      <c r="C10" s="21">
        <v>30000</v>
      </c>
      <c r="D10" s="27">
        <v>38000</v>
      </c>
      <c r="E10" s="25" t="s">
        <v>12</v>
      </c>
    </row>
    <row r="11" spans="1:5" ht="15.75" x14ac:dyDescent="0.25">
      <c r="A11" s="26">
        <v>3</v>
      </c>
      <c r="B11" s="21">
        <v>0</v>
      </c>
      <c r="C11" s="21">
        <v>0</v>
      </c>
      <c r="D11" s="27">
        <f t="shared" ref="D11" si="0">B11+C11</f>
        <v>0</v>
      </c>
      <c r="E11" s="25"/>
    </row>
    <row r="12" spans="1:5" ht="15.75" x14ac:dyDescent="0.25">
      <c r="A12" s="26">
        <v>4</v>
      </c>
      <c r="B12" s="21">
        <v>0</v>
      </c>
      <c r="C12" s="21">
        <v>0</v>
      </c>
      <c r="D12" s="27">
        <v>0</v>
      </c>
      <c r="E12" s="25"/>
    </row>
    <row r="13" spans="1:5" ht="15.75" x14ac:dyDescent="0.25">
      <c r="A13" s="28" t="s">
        <v>13</v>
      </c>
      <c r="B13" s="29">
        <f>SUM(B9:B12)</f>
        <v>18000</v>
      </c>
      <c r="C13" s="29">
        <f>SUM(C9:C12)</f>
        <v>70000</v>
      </c>
      <c r="D13" s="30">
        <f>SUM(D9:D12)</f>
        <v>88000</v>
      </c>
      <c r="E13" s="31"/>
    </row>
    <row r="14" spans="1:5" ht="15.75" x14ac:dyDescent="0.25">
      <c r="A14" s="32" t="s">
        <v>14</v>
      </c>
      <c r="B14" s="33"/>
      <c r="C14" s="33"/>
      <c r="D14" s="22"/>
      <c r="E14" s="25"/>
    </row>
    <row r="15" spans="1:5" ht="48" customHeight="1" x14ac:dyDescent="0.25">
      <c r="A15" s="34" t="s">
        <v>15</v>
      </c>
      <c r="B15" s="35">
        <v>1732</v>
      </c>
      <c r="C15" s="35">
        <v>5000</v>
      </c>
      <c r="D15" s="27">
        <f>D13*0.0765</f>
        <v>6732</v>
      </c>
      <c r="E15" s="36" t="s">
        <v>16</v>
      </c>
    </row>
    <row r="16" spans="1:5" ht="18" customHeight="1" x14ac:dyDescent="0.25">
      <c r="A16" s="34" t="s">
        <v>17</v>
      </c>
      <c r="B16" s="21">
        <v>2000</v>
      </c>
      <c r="C16" s="21">
        <v>7920</v>
      </c>
      <c r="D16" s="27">
        <f t="shared" ref="D16" si="1">B16+C16</f>
        <v>9920</v>
      </c>
      <c r="E16" s="36" t="s">
        <v>18</v>
      </c>
    </row>
    <row r="17" spans="1:5" ht="33.950000000000003" customHeight="1" x14ac:dyDescent="0.25">
      <c r="A17" s="37" t="s">
        <v>19</v>
      </c>
      <c r="B17" s="38">
        <v>2640</v>
      </c>
      <c r="C17" s="38">
        <v>0</v>
      </c>
      <c r="D17" s="27">
        <f>D13*0.03</f>
        <v>2640</v>
      </c>
      <c r="E17" s="39" t="s">
        <v>20</v>
      </c>
    </row>
    <row r="18" spans="1:5" ht="15.75" x14ac:dyDescent="0.25">
      <c r="A18" s="34">
        <v>4</v>
      </c>
      <c r="B18" s="40">
        <v>0</v>
      </c>
      <c r="C18" s="40">
        <v>0</v>
      </c>
      <c r="D18" s="41">
        <f>SUM(B18:C18)</f>
        <v>0</v>
      </c>
      <c r="E18" s="42"/>
    </row>
    <row r="19" spans="1:5" ht="15.75" x14ac:dyDescent="0.25">
      <c r="A19" s="43" t="s">
        <v>21</v>
      </c>
      <c r="B19" s="29">
        <f>SUM(B15:B17)</f>
        <v>6372</v>
      </c>
      <c r="C19" s="29">
        <f>SUM(C15:C17)</f>
        <v>12920</v>
      </c>
      <c r="D19" s="30">
        <f>SUM(D15:D18)</f>
        <v>19292</v>
      </c>
      <c r="E19" s="44"/>
    </row>
    <row r="20" spans="1:5" ht="15.75" x14ac:dyDescent="0.25">
      <c r="A20" s="45"/>
      <c r="B20" s="46"/>
      <c r="C20" s="46"/>
      <c r="D20" s="47"/>
      <c r="E20" s="48"/>
    </row>
    <row r="21" spans="1:5" ht="15.75" hidden="1" x14ac:dyDescent="0.25">
      <c r="A21" s="49" t="s">
        <v>22</v>
      </c>
      <c r="B21" s="21"/>
      <c r="C21" s="21"/>
      <c r="D21" s="22"/>
      <c r="E21" s="23"/>
    </row>
    <row r="22" spans="1:5" ht="60" x14ac:dyDescent="0.25">
      <c r="A22" s="26" t="s">
        <v>23</v>
      </c>
      <c r="B22" s="21">
        <v>534</v>
      </c>
      <c r="C22" s="21">
        <v>0</v>
      </c>
      <c r="D22" s="27">
        <f>SUM(B22:C22)</f>
        <v>534</v>
      </c>
      <c r="E22" s="50" t="s">
        <v>24</v>
      </c>
    </row>
    <row r="23" spans="1:5" ht="75" x14ac:dyDescent="0.25">
      <c r="A23" s="51" t="s">
        <v>25</v>
      </c>
      <c r="B23" s="38">
        <v>1712</v>
      </c>
      <c r="C23" s="38">
        <v>0</v>
      </c>
      <c r="D23" s="27">
        <f>SUM(B23:C23)</f>
        <v>1712</v>
      </c>
      <c r="E23" s="52" t="s">
        <v>26</v>
      </c>
    </row>
    <row r="24" spans="1:5" ht="63" customHeight="1" x14ac:dyDescent="0.25">
      <c r="A24" s="51" t="s">
        <v>27</v>
      </c>
      <c r="B24" s="38">
        <v>1157</v>
      </c>
      <c r="C24" s="38">
        <v>0</v>
      </c>
      <c r="D24" s="27">
        <f>SUM(B24:C24)</f>
        <v>1157</v>
      </c>
      <c r="E24" s="52" t="s">
        <v>28</v>
      </c>
    </row>
    <row r="25" spans="1:5" ht="17.100000000000001" customHeight="1" x14ac:dyDescent="0.25">
      <c r="A25" s="53" t="s">
        <v>29</v>
      </c>
      <c r="B25" s="29">
        <f>SUM(B22:B24)</f>
        <v>3403</v>
      </c>
      <c r="C25" s="29">
        <f>SUM(C22:C24)</f>
        <v>0</v>
      </c>
      <c r="D25" s="30">
        <f>SUM(B25:C25)</f>
        <v>3403</v>
      </c>
      <c r="E25" s="31"/>
    </row>
    <row r="26" spans="1:5" ht="14.45" customHeight="1" x14ac:dyDescent="0.25">
      <c r="A26" s="54"/>
      <c r="B26" s="55"/>
      <c r="C26" s="55"/>
      <c r="D26" s="56"/>
      <c r="E26" s="57"/>
    </row>
    <row r="27" spans="1:5" ht="15.75" x14ac:dyDescent="0.25">
      <c r="A27" s="58" t="s">
        <v>30</v>
      </c>
      <c r="B27" s="59">
        <v>0</v>
      </c>
      <c r="C27" s="59">
        <v>0</v>
      </c>
      <c r="D27" s="60">
        <f>B27+C27</f>
        <v>0</v>
      </c>
      <c r="E27" s="61"/>
    </row>
    <row r="28" spans="1:5" ht="15.75" x14ac:dyDescent="0.25">
      <c r="A28" s="62"/>
      <c r="B28" s="40"/>
      <c r="C28" s="40"/>
      <c r="D28" s="63"/>
      <c r="E28" s="64"/>
    </row>
    <row r="29" spans="1:5" ht="15.75" x14ac:dyDescent="0.25">
      <c r="A29" s="65" t="s">
        <v>31</v>
      </c>
      <c r="B29" s="66">
        <v>0</v>
      </c>
      <c r="C29" s="66">
        <v>0</v>
      </c>
      <c r="D29" s="67">
        <f>B29+C29</f>
        <v>0</v>
      </c>
      <c r="E29" s="68"/>
    </row>
    <row r="30" spans="1:5" ht="15.75" x14ac:dyDescent="0.25">
      <c r="A30" s="45"/>
      <c r="B30" s="46"/>
      <c r="C30" s="46"/>
      <c r="D30" s="47"/>
      <c r="E30" s="48"/>
    </row>
    <row r="31" spans="1:5" ht="20.45" customHeight="1" x14ac:dyDescent="0.25">
      <c r="A31" s="69" t="s">
        <v>32</v>
      </c>
      <c r="B31" s="21"/>
      <c r="C31" s="21"/>
      <c r="D31" s="22"/>
      <c r="E31" s="23"/>
    </row>
    <row r="32" spans="1:5" ht="47.1" customHeight="1" x14ac:dyDescent="0.25">
      <c r="A32" s="34" t="s">
        <v>33</v>
      </c>
      <c r="B32" s="21">
        <v>600</v>
      </c>
      <c r="C32" s="21">
        <v>0</v>
      </c>
      <c r="D32" s="27">
        <f>SUM(B32:C32)</f>
        <v>600</v>
      </c>
      <c r="E32" s="25" t="s">
        <v>34</v>
      </c>
    </row>
    <row r="33" spans="1:5" ht="32.1" customHeight="1" x14ac:dyDescent="0.25">
      <c r="A33" s="34" t="s">
        <v>35</v>
      </c>
      <c r="B33" s="21">
        <v>900</v>
      </c>
      <c r="C33" s="21">
        <v>0</v>
      </c>
      <c r="D33" s="27">
        <f>SUM(B33:C33)</f>
        <v>900</v>
      </c>
      <c r="E33" s="52" t="s">
        <v>36</v>
      </c>
    </row>
    <row r="34" spans="1:5" ht="15.75" x14ac:dyDescent="0.25">
      <c r="A34" s="34" t="s">
        <v>37</v>
      </c>
      <c r="B34" s="21">
        <v>1600</v>
      </c>
      <c r="C34" s="21">
        <v>0</v>
      </c>
      <c r="D34" s="27">
        <f>SUM(B34:C34)</f>
        <v>1600</v>
      </c>
      <c r="E34" s="70" t="s">
        <v>38</v>
      </c>
    </row>
    <row r="35" spans="1:5" ht="15.75" x14ac:dyDescent="0.25">
      <c r="A35" s="34" t="s">
        <v>39</v>
      </c>
      <c r="B35" s="21">
        <v>1200</v>
      </c>
      <c r="C35" s="21">
        <v>0</v>
      </c>
      <c r="D35" s="27">
        <f t="shared" ref="D35:D36" si="2">SUM(B35:C35)</f>
        <v>1200</v>
      </c>
      <c r="E35" s="70" t="s">
        <v>40</v>
      </c>
    </row>
    <row r="36" spans="1:5" ht="15.75" x14ac:dyDescent="0.25">
      <c r="A36" s="34">
        <v>5</v>
      </c>
      <c r="B36" s="21">
        <v>0</v>
      </c>
      <c r="C36" s="21">
        <v>0</v>
      </c>
      <c r="D36" s="27">
        <f t="shared" si="2"/>
        <v>0</v>
      </c>
      <c r="E36" s="70"/>
    </row>
    <row r="37" spans="1:5" ht="15.75" x14ac:dyDescent="0.25">
      <c r="A37" s="28" t="s">
        <v>41</v>
      </c>
      <c r="B37" s="29">
        <f>SUM(B32:B36)</f>
        <v>4300</v>
      </c>
      <c r="C37" s="29">
        <f>SUM(C32:C36)</f>
        <v>0</v>
      </c>
      <c r="D37" s="30">
        <f>SUM(D32:D36)</f>
        <v>4300</v>
      </c>
      <c r="E37" s="71"/>
    </row>
    <row r="38" spans="1:5" ht="15.75" x14ac:dyDescent="0.25">
      <c r="A38" s="72"/>
      <c r="B38" s="40"/>
      <c r="C38" s="40"/>
      <c r="D38" s="56"/>
      <c r="E38" s="64"/>
    </row>
    <row r="39" spans="1:5" ht="15.75" x14ac:dyDescent="0.25">
      <c r="A39" s="72" t="s">
        <v>42</v>
      </c>
      <c r="B39" s="40">
        <v>0</v>
      </c>
      <c r="C39" s="40">
        <v>0</v>
      </c>
      <c r="D39" s="73">
        <f>SUM(B39:C39)</f>
        <v>0</v>
      </c>
      <c r="E39" s="64"/>
    </row>
    <row r="40" spans="1:5" ht="15.75" x14ac:dyDescent="0.25">
      <c r="A40" s="72"/>
      <c r="B40" s="40"/>
      <c r="C40" s="40"/>
      <c r="D40" s="56"/>
      <c r="E40" s="64"/>
    </row>
    <row r="41" spans="1:5" ht="15.75" x14ac:dyDescent="0.25">
      <c r="A41" s="74" t="s">
        <v>43</v>
      </c>
      <c r="B41" s="75">
        <f>SUM(B39:B40)</f>
        <v>0</v>
      </c>
      <c r="C41" s="75">
        <f>SUM(C39:C40)</f>
        <v>0</v>
      </c>
      <c r="D41" s="76">
        <f>SUM(D39:D40)</f>
        <v>0</v>
      </c>
      <c r="E41" s="77"/>
    </row>
    <row r="42" spans="1:5" ht="15.75" x14ac:dyDescent="0.25">
      <c r="A42" s="78"/>
      <c r="B42" s="46"/>
      <c r="C42" s="46"/>
      <c r="D42" s="47"/>
      <c r="E42" s="48"/>
    </row>
    <row r="43" spans="1:5" ht="15.75" x14ac:dyDescent="0.25">
      <c r="A43" s="24" t="s">
        <v>44</v>
      </c>
      <c r="B43" s="21"/>
      <c r="C43" s="21"/>
      <c r="D43" s="22"/>
      <c r="E43" s="25"/>
    </row>
    <row r="44" spans="1:5" ht="51.6" customHeight="1" x14ac:dyDescent="0.25">
      <c r="A44" s="26" t="s">
        <v>45</v>
      </c>
      <c r="B44" s="21">
        <v>360</v>
      </c>
      <c r="C44" s="21">
        <v>0</v>
      </c>
      <c r="D44" s="27">
        <v>360</v>
      </c>
      <c r="E44" s="25" t="s">
        <v>46</v>
      </c>
    </row>
    <row r="45" spans="1:5" ht="60" x14ac:dyDescent="0.25">
      <c r="A45" s="51" t="s">
        <v>47</v>
      </c>
      <c r="B45" s="38">
        <v>900</v>
      </c>
      <c r="C45" s="38">
        <v>0</v>
      </c>
      <c r="D45" s="27">
        <f>SUM(B45:C45)</f>
        <v>900</v>
      </c>
      <c r="E45" s="52" t="s">
        <v>48</v>
      </c>
    </row>
    <row r="46" spans="1:5" ht="15.75" x14ac:dyDescent="0.25">
      <c r="A46" s="28" t="s">
        <v>49</v>
      </c>
      <c r="B46" s="29">
        <f>SUM(B44:B45)</f>
        <v>1260</v>
      </c>
      <c r="C46" s="29">
        <f>SUM(C44:C45)</f>
        <v>0</v>
      </c>
      <c r="D46" s="30">
        <f>SUM(B46:C46)</f>
        <v>1260</v>
      </c>
      <c r="E46" s="31"/>
    </row>
    <row r="47" spans="1:5" ht="15.75" x14ac:dyDescent="0.25">
      <c r="A47" s="79"/>
      <c r="B47" s="21"/>
      <c r="C47" s="21"/>
      <c r="D47" s="22"/>
      <c r="E47" s="25"/>
    </row>
    <row r="48" spans="1:5" ht="15.75" x14ac:dyDescent="0.25">
      <c r="A48" s="24" t="s">
        <v>50</v>
      </c>
      <c r="B48" s="21"/>
      <c r="C48" s="21"/>
      <c r="D48" s="22"/>
      <c r="E48" s="25"/>
    </row>
    <row r="49" spans="1:5" ht="25.5" customHeight="1" x14ac:dyDescent="0.25">
      <c r="A49" s="37"/>
      <c r="B49" s="40">
        <v>0</v>
      </c>
      <c r="C49" s="40">
        <v>0</v>
      </c>
      <c r="D49" s="80">
        <f>SUM(B49:C49)</f>
        <v>0</v>
      </c>
      <c r="E49" s="52" t="s">
        <v>51</v>
      </c>
    </row>
    <row r="50" spans="1:5" ht="15.75" x14ac:dyDescent="0.25">
      <c r="A50" s="43" t="s">
        <v>52</v>
      </c>
      <c r="B50" s="29">
        <f>SUM(B48:B49)</f>
        <v>0</v>
      </c>
      <c r="C50" s="29">
        <f>SUM(C48:C49)</f>
        <v>0</v>
      </c>
      <c r="D50" s="30">
        <f>SUM(B50:C50)</f>
        <v>0</v>
      </c>
      <c r="E50" s="44"/>
    </row>
    <row r="51" spans="1:5" ht="15.75" x14ac:dyDescent="0.25">
      <c r="A51" s="24" t="s">
        <v>53</v>
      </c>
      <c r="B51" s="21"/>
      <c r="C51" s="21"/>
      <c r="D51" s="22"/>
      <c r="E51" s="25"/>
    </row>
    <row r="52" spans="1:5" ht="40.5" customHeight="1" x14ac:dyDescent="0.25">
      <c r="A52" s="34" t="s">
        <v>54</v>
      </c>
      <c r="B52" s="21">
        <v>726</v>
      </c>
      <c r="C52" s="21">
        <v>0</v>
      </c>
      <c r="D52" s="81">
        <v>726</v>
      </c>
      <c r="E52" s="25" t="s">
        <v>117</v>
      </c>
    </row>
    <row r="53" spans="1:5" ht="60" x14ac:dyDescent="0.25">
      <c r="A53" s="34" t="s">
        <v>55</v>
      </c>
      <c r="B53" s="21">
        <v>0</v>
      </c>
      <c r="C53" s="38">
        <v>900</v>
      </c>
      <c r="D53" s="27">
        <v>900</v>
      </c>
      <c r="E53" s="25" t="s">
        <v>56</v>
      </c>
    </row>
    <row r="54" spans="1:5" ht="24.95" customHeight="1" x14ac:dyDescent="0.25">
      <c r="A54" s="34" t="s">
        <v>57</v>
      </c>
      <c r="B54" s="46">
        <v>300</v>
      </c>
      <c r="C54" s="46">
        <v>300</v>
      </c>
      <c r="D54" s="27">
        <v>600</v>
      </c>
      <c r="E54" s="25" t="s">
        <v>58</v>
      </c>
    </row>
    <row r="55" spans="1:5" ht="60" x14ac:dyDescent="0.25">
      <c r="A55" s="34" t="s">
        <v>59</v>
      </c>
      <c r="B55" s="21">
        <v>0</v>
      </c>
      <c r="C55" s="21">
        <v>25000</v>
      </c>
      <c r="D55" s="27">
        <f>SUM(B55:C55)</f>
        <v>25000</v>
      </c>
      <c r="E55" s="25" t="s">
        <v>60</v>
      </c>
    </row>
    <row r="56" spans="1:5" ht="15.75" x14ac:dyDescent="0.25">
      <c r="A56" s="37">
        <v>5</v>
      </c>
      <c r="B56" s="38">
        <v>0</v>
      </c>
      <c r="C56" s="38">
        <v>0</v>
      </c>
      <c r="D56" s="27">
        <f>SUM(B56:C56)</f>
        <v>0</v>
      </c>
      <c r="E56" s="52"/>
    </row>
    <row r="57" spans="1:5" ht="15.75" x14ac:dyDescent="0.25">
      <c r="A57" s="37">
        <v>6</v>
      </c>
      <c r="B57" s="38">
        <v>0</v>
      </c>
      <c r="C57" s="38">
        <v>0</v>
      </c>
      <c r="D57" s="27">
        <f t="shared" ref="D57:D59" si="3">SUM(B57:C57)</f>
        <v>0</v>
      </c>
      <c r="E57" s="52"/>
    </row>
    <row r="58" spans="1:5" ht="15.75" x14ac:dyDescent="0.25">
      <c r="A58" s="37">
        <v>7</v>
      </c>
      <c r="B58" s="38">
        <v>0</v>
      </c>
      <c r="C58" s="38">
        <v>0</v>
      </c>
      <c r="D58" s="27">
        <f t="shared" si="3"/>
        <v>0</v>
      </c>
      <c r="E58" s="52"/>
    </row>
    <row r="59" spans="1:5" ht="15.75" x14ac:dyDescent="0.25">
      <c r="A59" s="37">
        <v>8</v>
      </c>
      <c r="B59" s="38">
        <v>0</v>
      </c>
      <c r="C59" s="38">
        <v>0</v>
      </c>
      <c r="D59" s="27">
        <f t="shared" si="3"/>
        <v>0</v>
      </c>
      <c r="E59" s="52"/>
    </row>
    <row r="60" spans="1:5" ht="19.5" customHeight="1" x14ac:dyDescent="0.25">
      <c r="A60" s="82" t="s">
        <v>61</v>
      </c>
      <c r="B60" s="29">
        <f>SUM(B52:B59)</f>
        <v>1026</v>
      </c>
      <c r="C60" s="29">
        <f>SUM(C52:C59)</f>
        <v>26200</v>
      </c>
      <c r="D60" s="29">
        <f>SUM(D52:D59)</f>
        <v>27226</v>
      </c>
      <c r="E60" s="31"/>
    </row>
    <row r="61" spans="1:5" ht="15.75" x14ac:dyDescent="0.25">
      <c r="A61" s="83"/>
      <c r="B61" s="55"/>
      <c r="C61" s="55"/>
      <c r="D61" s="56"/>
      <c r="E61" s="57"/>
    </row>
    <row r="62" spans="1:5" ht="15.75" x14ac:dyDescent="0.25">
      <c r="A62" s="84" t="s">
        <v>62</v>
      </c>
      <c r="B62" s="85">
        <f>B60+B50+B46+B41+B37+B27+B25+B19+B13</f>
        <v>34361</v>
      </c>
      <c r="C62" s="85">
        <f>C60+C50+C46+C41+C37+C27+C25+C19+C13</f>
        <v>109120</v>
      </c>
      <c r="D62" s="85">
        <f>D60+D50+D46+D41+D37+D27+D25+D19+D13</f>
        <v>143481</v>
      </c>
      <c r="E62" s="86"/>
    </row>
    <row r="63" spans="1:5" ht="15.75" x14ac:dyDescent="0.25">
      <c r="A63" s="84" t="s">
        <v>63</v>
      </c>
      <c r="B63" s="87">
        <f>B62/D62</f>
        <v>0.2394811856622131</v>
      </c>
      <c r="C63" s="87">
        <f>C62/D62</f>
        <v>0.7605188143377869</v>
      </c>
      <c r="D63" s="88"/>
      <c r="E63" s="86"/>
    </row>
    <row r="64" spans="1:5" ht="15.75" x14ac:dyDescent="0.25">
      <c r="A64" s="45"/>
      <c r="B64" s="46"/>
      <c r="C64" s="46"/>
      <c r="D64" s="47"/>
      <c r="E64" s="48"/>
    </row>
    <row r="65" spans="1:5" ht="15.75" x14ac:dyDescent="0.25">
      <c r="A65" s="24" t="s">
        <v>64</v>
      </c>
      <c r="B65" s="21"/>
      <c r="C65" s="21"/>
      <c r="D65" s="22"/>
      <c r="E65" s="25"/>
    </row>
    <row r="66" spans="1:5" ht="15.75" x14ac:dyDescent="0.25">
      <c r="A66" s="24" t="s">
        <v>65</v>
      </c>
      <c r="B66" s="21"/>
      <c r="C66" s="21"/>
      <c r="D66" s="22"/>
      <c r="E66" s="25"/>
    </row>
    <row r="67" spans="1:5" ht="19.5" customHeight="1" x14ac:dyDescent="0.25">
      <c r="A67" s="34" t="s">
        <v>66</v>
      </c>
      <c r="B67" s="21">
        <v>155000</v>
      </c>
      <c r="C67" s="21">
        <v>10020</v>
      </c>
      <c r="D67" s="27">
        <f>10*16502</f>
        <v>165020</v>
      </c>
      <c r="E67" s="25" t="s">
        <v>118</v>
      </c>
    </row>
    <row r="68" spans="1:5" ht="30" x14ac:dyDescent="0.25">
      <c r="A68" s="34" t="s">
        <v>67</v>
      </c>
      <c r="B68" s="158">
        <f>10*8736</f>
        <v>87360</v>
      </c>
      <c r="C68" s="21">
        <v>0</v>
      </c>
      <c r="D68" s="27">
        <f>10*8736</f>
        <v>87360</v>
      </c>
      <c r="E68" s="25" t="s">
        <v>119</v>
      </c>
    </row>
    <row r="69" spans="1:5" ht="15.75" x14ac:dyDescent="0.25">
      <c r="A69" s="89" t="s">
        <v>68</v>
      </c>
      <c r="B69" s="21">
        <v>0</v>
      </c>
      <c r="C69" s="21">
        <v>0</v>
      </c>
      <c r="D69" s="27">
        <f t="shared" ref="D69:D71" si="4">B69+C69</f>
        <v>0</v>
      </c>
      <c r="E69" s="90"/>
    </row>
    <row r="70" spans="1:5" ht="15.75" x14ac:dyDescent="0.25">
      <c r="A70" s="89" t="s">
        <v>69</v>
      </c>
      <c r="B70" s="21">
        <v>0</v>
      </c>
      <c r="C70" s="21">
        <v>0</v>
      </c>
      <c r="D70" s="27">
        <f t="shared" si="4"/>
        <v>0</v>
      </c>
      <c r="E70" s="90"/>
    </row>
    <row r="71" spans="1:5" ht="15.75" x14ac:dyDescent="0.25">
      <c r="A71" s="34" t="s">
        <v>70</v>
      </c>
      <c r="B71" s="21">
        <v>0</v>
      </c>
      <c r="C71" s="21">
        <v>0</v>
      </c>
      <c r="D71" s="27">
        <f t="shared" si="4"/>
        <v>0</v>
      </c>
      <c r="E71" s="25"/>
    </row>
    <row r="72" spans="1:5" ht="15.75" x14ac:dyDescent="0.25">
      <c r="A72" s="91" t="s">
        <v>71</v>
      </c>
      <c r="B72" s="29">
        <f>SUM(B67:B71)</f>
        <v>242360</v>
      </c>
      <c r="C72" s="29">
        <f>SUM(C67:C71)</f>
        <v>10020</v>
      </c>
      <c r="D72" s="30">
        <f>SUM(D67:D71)</f>
        <v>252380</v>
      </c>
      <c r="E72" s="44"/>
    </row>
    <row r="73" spans="1:5" ht="15.75" x14ac:dyDescent="0.25">
      <c r="A73" s="92"/>
      <c r="B73" s="46"/>
      <c r="C73" s="46"/>
      <c r="D73" s="47"/>
      <c r="E73" s="48"/>
    </row>
    <row r="74" spans="1:5" ht="15.75" x14ac:dyDescent="0.25">
      <c r="A74" s="49" t="s">
        <v>72</v>
      </c>
      <c r="B74" s="21"/>
      <c r="C74" s="21"/>
      <c r="D74" s="22"/>
      <c r="E74" s="93"/>
    </row>
    <row r="75" spans="1:5" ht="30" x14ac:dyDescent="0.25">
      <c r="A75" s="34" t="s">
        <v>73</v>
      </c>
      <c r="B75" s="35">
        <f>0.0765*D72</f>
        <v>19307.07</v>
      </c>
      <c r="C75" s="21">
        <v>0</v>
      </c>
      <c r="D75" s="27">
        <f>B75+C75</f>
        <v>19307.07</v>
      </c>
      <c r="E75" s="25" t="s">
        <v>74</v>
      </c>
    </row>
    <row r="76" spans="1:5" ht="15.75" x14ac:dyDescent="0.25">
      <c r="A76" s="34" t="s">
        <v>75</v>
      </c>
      <c r="B76" s="21">
        <v>1200</v>
      </c>
      <c r="C76" s="21">
        <v>0</v>
      </c>
      <c r="D76" s="27">
        <f>SUM(B76:C76)</f>
        <v>1200</v>
      </c>
      <c r="E76" s="25" t="s">
        <v>76</v>
      </c>
    </row>
    <row r="77" spans="1:5" ht="30" x14ac:dyDescent="0.25">
      <c r="A77" s="37" t="s">
        <v>77</v>
      </c>
      <c r="B77" s="38">
        <v>10500</v>
      </c>
      <c r="C77" s="38">
        <v>13500</v>
      </c>
      <c r="D77" s="27">
        <f t="shared" ref="D77" si="5">B77+C77</f>
        <v>24000</v>
      </c>
      <c r="E77" s="52" t="s">
        <v>78</v>
      </c>
    </row>
    <row r="78" spans="1:5" ht="15.75" x14ac:dyDescent="0.25">
      <c r="A78" s="91" t="s">
        <v>79</v>
      </c>
      <c r="B78" s="30">
        <f>SUM(B75:B77)</f>
        <v>31007.07</v>
      </c>
      <c r="C78" s="30">
        <f t="shared" ref="C78" si="6">SUM(C75:C77)</f>
        <v>13500</v>
      </c>
      <c r="D78" s="30">
        <f>SUM(D75:D77)</f>
        <v>44507.07</v>
      </c>
      <c r="E78" s="44"/>
    </row>
    <row r="79" spans="1:5" ht="15.75" x14ac:dyDescent="0.25">
      <c r="A79" s="45"/>
      <c r="B79" s="40"/>
      <c r="C79" s="40"/>
      <c r="D79" s="56"/>
      <c r="E79" s="48"/>
    </row>
    <row r="80" spans="1:5" ht="16.5" thickBot="1" x14ac:dyDescent="0.3">
      <c r="A80" s="94" t="s">
        <v>80</v>
      </c>
      <c r="B80" s="95">
        <f>B78+B72</f>
        <v>273367.07</v>
      </c>
      <c r="C80" s="95">
        <f>C78+C72</f>
        <v>23520</v>
      </c>
      <c r="D80" s="96">
        <f>D78+D72</f>
        <v>296887.07</v>
      </c>
      <c r="E80" s="97"/>
    </row>
    <row r="81" spans="1:5" ht="16.5" thickTop="1" x14ac:dyDescent="0.25">
      <c r="A81" s="94" t="s">
        <v>81</v>
      </c>
      <c r="B81" s="98">
        <f>B80/D80</f>
        <v>0.92077795776016791</v>
      </c>
      <c r="C81" s="98">
        <f>C80/D80</f>
        <v>7.9222042239832133E-2</v>
      </c>
      <c r="D81" s="99"/>
      <c r="E81" s="97"/>
    </row>
    <row r="82" spans="1:5" ht="15.75" x14ac:dyDescent="0.25">
      <c r="A82" s="79"/>
      <c r="B82" s="21"/>
      <c r="C82" s="21"/>
      <c r="D82" s="22"/>
      <c r="E82" s="25"/>
    </row>
    <row r="83" spans="1:5" ht="15.75" x14ac:dyDescent="0.25">
      <c r="A83" s="24" t="s">
        <v>82</v>
      </c>
      <c r="B83" s="100"/>
      <c r="C83" s="100"/>
      <c r="D83" s="22"/>
      <c r="E83" s="25"/>
    </row>
    <row r="84" spans="1:5" ht="15.75" x14ac:dyDescent="0.25">
      <c r="A84" s="34" t="s">
        <v>83</v>
      </c>
      <c r="B84" s="100"/>
      <c r="C84" s="100"/>
      <c r="D84" s="22"/>
      <c r="E84" s="25"/>
    </row>
    <row r="85" spans="1:5" ht="30" x14ac:dyDescent="0.25">
      <c r="A85" s="26" t="s">
        <v>84</v>
      </c>
      <c r="B85" s="101">
        <f>(B62+B80)*0.0526*0.9</f>
        <v>14567.8468338</v>
      </c>
      <c r="C85" s="21">
        <v>0</v>
      </c>
      <c r="D85" s="102">
        <f>SUM(B85:C85)</f>
        <v>14567.8468338</v>
      </c>
      <c r="E85" s="25" t="s">
        <v>85</v>
      </c>
    </row>
    <row r="86" spans="1:5" ht="30" x14ac:dyDescent="0.25">
      <c r="A86" s="26" t="s">
        <v>86</v>
      </c>
      <c r="B86" s="101">
        <f>(B62+B80)*0.0526*0.1</f>
        <v>1618.6496482000002</v>
      </c>
      <c r="C86" s="21">
        <v>0</v>
      </c>
      <c r="D86" s="102">
        <f t="shared" ref="D86:D87" si="7">SUM(B86:C86)</f>
        <v>1618.6496482000002</v>
      </c>
      <c r="E86" s="25" t="s">
        <v>87</v>
      </c>
    </row>
    <row r="87" spans="1:5" ht="15.75" x14ac:dyDescent="0.25">
      <c r="A87" s="37" t="s">
        <v>88</v>
      </c>
      <c r="B87" s="38">
        <v>0</v>
      </c>
      <c r="C87" s="38">
        <v>0</v>
      </c>
      <c r="D87" s="103">
        <f t="shared" si="7"/>
        <v>0</v>
      </c>
      <c r="E87" s="52"/>
    </row>
    <row r="88" spans="1:5" ht="15.75" x14ac:dyDescent="0.25">
      <c r="A88" s="104" t="s">
        <v>89</v>
      </c>
      <c r="B88" s="85">
        <f>SUM(B85:B87)</f>
        <v>16186.496482</v>
      </c>
      <c r="C88" s="85">
        <f>C87+C86+C85</f>
        <v>0</v>
      </c>
      <c r="D88" s="85">
        <f>SUM(D85:D87)</f>
        <v>16186.496482</v>
      </c>
      <c r="E88" s="105"/>
    </row>
    <row r="89" spans="1:5" ht="15.75" x14ac:dyDescent="0.25">
      <c r="A89" s="106" t="s">
        <v>90</v>
      </c>
      <c r="B89" s="88"/>
      <c r="C89" s="88"/>
      <c r="D89" s="88"/>
      <c r="E89" s="86"/>
    </row>
    <row r="90" spans="1:5" ht="15.75" x14ac:dyDescent="0.25">
      <c r="A90" s="107"/>
      <c r="B90" s="40"/>
      <c r="C90" s="108"/>
      <c r="D90" s="109"/>
      <c r="E90" s="110"/>
    </row>
    <row r="91" spans="1:5" ht="15.75" x14ac:dyDescent="0.25">
      <c r="A91" s="111" t="s">
        <v>91</v>
      </c>
      <c r="B91" s="112">
        <f>B88+B80+B62</f>
        <v>323914.56648199999</v>
      </c>
      <c r="C91" s="112">
        <f t="shared" ref="C91" si="8">C88+C80+C62</f>
        <v>132640</v>
      </c>
      <c r="D91" s="113">
        <f>SUM(B91:C91)</f>
        <v>456554.56648199999</v>
      </c>
      <c r="E91" s="114"/>
    </row>
    <row r="92" spans="1:5" ht="15.75" x14ac:dyDescent="0.25">
      <c r="A92" s="115" t="s">
        <v>92</v>
      </c>
      <c r="B92" s="116">
        <f>B91/D91</f>
        <v>0.7094761289497924</v>
      </c>
      <c r="C92" s="116">
        <f>C91/D91</f>
        <v>0.2905238710502076</v>
      </c>
      <c r="D92" s="117"/>
      <c r="E92" s="114"/>
    </row>
    <row r="93" spans="1:5" ht="15.75" x14ac:dyDescent="0.25">
      <c r="A93" s="118"/>
      <c r="B93" s="119"/>
      <c r="C93" s="46"/>
      <c r="D93" s="47"/>
      <c r="E93" s="120"/>
    </row>
    <row r="94" spans="1:5" ht="15.75" x14ac:dyDescent="0.25">
      <c r="A94" s="121" t="s">
        <v>93</v>
      </c>
      <c r="B94" s="122">
        <v>0.24</v>
      </c>
      <c r="C94" s="121"/>
      <c r="D94" s="123"/>
      <c r="E94" s="124"/>
    </row>
    <row r="95" spans="1:5" ht="15.75" x14ac:dyDescent="0.25">
      <c r="A95" s="121" t="s">
        <v>94</v>
      </c>
      <c r="B95" s="125">
        <v>0</v>
      </c>
      <c r="C95" s="121"/>
      <c r="D95" s="123"/>
      <c r="E95" s="124"/>
    </row>
    <row r="96" spans="1:5" ht="15.75" x14ac:dyDescent="0.25">
      <c r="A96" s="126"/>
      <c r="B96" s="126"/>
      <c r="C96" s="126"/>
      <c r="D96" s="127"/>
      <c r="E96" s="128"/>
    </row>
    <row r="97" spans="1:5" ht="31.5" x14ac:dyDescent="0.25">
      <c r="A97" s="129" t="s">
        <v>95</v>
      </c>
      <c r="B97" s="130">
        <v>15</v>
      </c>
      <c r="C97" s="129"/>
      <c r="D97" s="131"/>
      <c r="E97" s="132"/>
    </row>
    <row r="98" spans="1:5" ht="31.5" x14ac:dyDescent="0.25">
      <c r="A98" s="129" t="s">
        <v>96</v>
      </c>
      <c r="B98" s="133">
        <f>B91/15</f>
        <v>21594.304432133333</v>
      </c>
      <c r="C98" s="129"/>
      <c r="D98" s="131"/>
      <c r="E98" s="134" t="s">
        <v>120</v>
      </c>
    </row>
    <row r="99" spans="1:5" ht="15.75" x14ac:dyDescent="0.25">
      <c r="A99" s="135"/>
      <c r="B99" s="136"/>
      <c r="C99" s="136"/>
      <c r="D99" s="137"/>
      <c r="E99" s="138"/>
    </row>
    <row r="100" spans="1:5" ht="15.95" customHeight="1" x14ac:dyDescent="0.25">
      <c r="A100" s="139" t="s">
        <v>97</v>
      </c>
      <c r="B100" s="140"/>
      <c r="C100" s="141"/>
      <c r="D100" s="142"/>
      <c r="E100" s="143"/>
    </row>
    <row r="101" spans="1:5" ht="15.75" x14ac:dyDescent="0.25">
      <c r="A101" s="144" t="s">
        <v>98</v>
      </c>
      <c r="B101" s="140"/>
      <c r="C101" s="140"/>
      <c r="D101" s="22"/>
      <c r="E101" s="143"/>
    </row>
    <row r="102" spans="1:5" ht="30" x14ac:dyDescent="0.25">
      <c r="A102" s="26" t="s">
        <v>99</v>
      </c>
      <c r="B102" s="21"/>
      <c r="C102" s="21"/>
      <c r="D102" s="145">
        <v>36488</v>
      </c>
      <c r="E102" s="25" t="s">
        <v>100</v>
      </c>
    </row>
    <row r="103" spans="1:5" ht="15.75" x14ac:dyDescent="0.25">
      <c r="A103" s="26" t="s">
        <v>101</v>
      </c>
      <c r="B103" s="21"/>
      <c r="C103" s="21"/>
      <c r="D103" s="145">
        <v>45307</v>
      </c>
      <c r="E103" s="25" t="s">
        <v>102</v>
      </c>
    </row>
    <row r="104" spans="1:5" ht="30" x14ac:dyDescent="0.25">
      <c r="A104" s="26" t="s">
        <v>103</v>
      </c>
      <c r="B104" s="21"/>
      <c r="C104" s="21"/>
      <c r="D104" s="22">
        <v>20500</v>
      </c>
      <c r="E104" s="25" t="s">
        <v>104</v>
      </c>
    </row>
    <row r="105" spans="1:5" ht="15.75" x14ac:dyDescent="0.25">
      <c r="A105" s="26" t="s">
        <v>105</v>
      </c>
      <c r="B105" s="21"/>
      <c r="C105" s="21"/>
      <c r="D105" s="145">
        <v>30345</v>
      </c>
      <c r="E105" s="25" t="s">
        <v>106</v>
      </c>
    </row>
    <row r="106" spans="1:5" ht="32.25" thickBot="1" x14ac:dyDescent="0.3">
      <c r="A106" s="146" t="s">
        <v>107</v>
      </c>
      <c r="B106" s="147"/>
      <c r="C106" s="147"/>
      <c r="D106" s="148">
        <f>SUM(D102:D105)</f>
        <v>132640</v>
      </c>
      <c r="E106" s="149"/>
    </row>
    <row r="107" spans="1:5" ht="15.75" thickTop="1" x14ac:dyDescent="0.25">
      <c r="A107" s="150"/>
      <c r="B107" s="151"/>
      <c r="C107" s="152"/>
      <c r="D107" s="150"/>
      <c r="E107" s="153"/>
    </row>
    <row r="108" spans="1:5" x14ac:dyDescent="0.25">
      <c r="A108" s="154" t="s">
        <v>108</v>
      </c>
      <c r="B108" s="151"/>
      <c r="C108" s="152"/>
      <c r="D108" s="152"/>
      <c r="E108" s="155"/>
    </row>
    <row r="109" spans="1:5" x14ac:dyDescent="0.25">
      <c r="A109" s="154" t="s">
        <v>109</v>
      </c>
      <c r="B109" s="151"/>
      <c r="C109" s="152"/>
      <c r="D109" s="152"/>
      <c r="E109" s="155"/>
    </row>
    <row r="110" spans="1:5" x14ac:dyDescent="0.25">
      <c r="A110" s="154" t="s">
        <v>110</v>
      </c>
      <c r="B110" s="151"/>
      <c r="C110" s="152"/>
      <c r="D110" s="152"/>
      <c r="E110" s="155"/>
    </row>
    <row r="111" spans="1:5" x14ac:dyDescent="0.25">
      <c r="A111" s="152" t="s">
        <v>111</v>
      </c>
      <c r="B111" s="151"/>
      <c r="C111" s="152"/>
      <c r="D111" s="152"/>
      <c r="E111" s="155"/>
    </row>
    <row r="113" spans="1:7" x14ac:dyDescent="0.25">
      <c r="A113" s="156" t="s">
        <v>112</v>
      </c>
      <c r="B113" s="157"/>
      <c r="C113" s="157"/>
      <c r="D113" s="157"/>
      <c r="E113" s="157"/>
      <c r="F113" s="157"/>
      <c r="G113" s="157"/>
    </row>
    <row r="114" spans="1:7" ht="15.75" x14ac:dyDescent="0.25">
      <c r="A114" s="156" t="s">
        <v>113</v>
      </c>
      <c r="B114" s="157"/>
      <c r="C114" s="157"/>
      <c r="D114" s="157"/>
      <c r="E114" s="157"/>
      <c r="F114" s="157"/>
      <c r="G114" s="157"/>
    </row>
    <row r="115" spans="1:7" ht="15.75" x14ac:dyDescent="0.25">
      <c r="A115" s="156" t="s">
        <v>114</v>
      </c>
      <c r="B115" s="157"/>
      <c r="C115" s="157"/>
      <c r="D115" s="157"/>
      <c r="E115" s="157"/>
      <c r="F115" s="157"/>
      <c r="G115" s="157"/>
    </row>
    <row r="116" spans="1:7" ht="15.75" x14ac:dyDescent="0.25">
      <c r="A116" s="156" t="s">
        <v>115</v>
      </c>
      <c r="B116" s="157"/>
      <c r="C116" s="157"/>
      <c r="D116" s="157"/>
      <c r="E116" s="157"/>
      <c r="F116" s="157"/>
      <c r="G116" s="157"/>
    </row>
  </sheetData>
  <mergeCells count="1">
    <mergeCell ref="A1:B1"/>
  </mergeCells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6754C80DB0E42AFD28E6D2F00C9F8" ma:contentTypeVersion="8" ma:contentTypeDescription="Create a new document." ma:contentTypeScope="" ma:versionID="644fa71d26bf10e2d2464f8115e50338">
  <xsd:schema xmlns:xsd="http://www.w3.org/2001/XMLSchema" xmlns:xs="http://www.w3.org/2001/XMLSchema" xmlns:p="http://schemas.microsoft.com/office/2006/metadata/properties" xmlns:ns3="5fc2c4dc-e240-403f-bafc-ccfdc66f7669" targetNamespace="http://schemas.microsoft.com/office/2006/metadata/properties" ma:root="true" ma:fieldsID="30dc12b7687dd3cf4c4a6a187f2e67ad" ns3:_="">
    <xsd:import namespace="5fc2c4dc-e240-403f-bafc-ccfdc66f766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2c4dc-e240-403f-bafc-ccfdc66f76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3214CA-27C1-43B7-BA18-6A1EE30222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605691-1241-41BC-A442-6B5425EA80E4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5fc2c4dc-e240-403f-bafc-ccfdc66f7669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3940847-B037-4400-AF3A-6F2523DE51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c2c4dc-e240-403f-bafc-ccfdc66f76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Sample Budget</vt:lpstr>
      <vt:lpstr>Sheet2</vt:lpstr>
      <vt:lpstr>Sheet3</vt:lpstr>
      <vt:lpstr>Sheet4</vt:lpstr>
      <vt:lpstr>Sheet5</vt:lpstr>
    </vt:vector>
  </TitlesOfParts>
  <Company>Division of Revenue and Enterprise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Ramos, Ivette</dc:creator>
  <cp:lastModifiedBy>Barby, Jillian</cp:lastModifiedBy>
  <dcterms:created xsi:type="dcterms:W3CDTF">2021-10-08T14:57:44Z</dcterms:created>
  <dcterms:modified xsi:type="dcterms:W3CDTF">2021-10-20T14:05:07Z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0x0101002156754C80DB0E42AFD28E6D2F00C9F8</vt:lpwstr>
  </property>
</Properties>
</file>