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797925\Desktop\Work\DAVE\Air Voids Penalty Tutortial\forms\"/>
    </mc:Choice>
  </mc:AlternateContent>
  <bookViews>
    <workbookView xWindow="600" yWindow="210" windowWidth="11100" windowHeight="6345"/>
  </bookViews>
  <sheets>
    <sheet name="Random Location - English" sheetId="2" r:id="rId1"/>
    <sheet name="Sheet1" sheetId="3" r:id="rId2"/>
  </sheets>
  <definedNames>
    <definedName name="_xlnm.Print_Area" localSheetId="0">'Random Location - English'!$A$1:$P$42</definedName>
  </definedNames>
  <calcPr calcId="162913"/>
</workbook>
</file>

<file path=xl/calcChain.xml><?xml version="1.0" encoding="utf-8"?>
<calcChain xmlns="http://schemas.openxmlformats.org/spreadsheetml/2006/main">
  <c r="D33" i="2" l="1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35" i="2" s="1"/>
  <c r="N1" i="2"/>
  <c r="D15" i="2"/>
  <c r="C4" i="2"/>
  <c r="D16" i="2"/>
  <c r="D14" i="2"/>
  <c r="O14" i="2"/>
  <c r="M14" i="2"/>
  <c r="K14" i="2"/>
  <c r="I14" i="2"/>
  <c r="G14" i="2"/>
  <c r="O16" i="2"/>
  <c r="M16" i="2"/>
  <c r="K16" i="2"/>
  <c r="I16" i="2"/>
  <c r="G16" i="2"/>
  <c r="O15" i="2"/>
  <c r="M15" i="2"/>
  <c r="K15" i="2"/>
  <c r="I15" i="2"/>
  <c r="G15" i="2"/>
  <c r="I6" i="2"/>
  <c r="D19" i="2"/>
  <c r="AO3" i="2"/>
  <c r="AM3" i="2"/>
  <c r="AK3" i="2"/>
  <c r="AI3" i="2"/>
  <c r="AG3" i="2"/>
  <c r="AG4" i="2"/>
  <c r="N12" i="2"/>
  <c r="AG8" i="2"/>
  <c r="AE8" i="2"/>
  <c r="AC8" i="2"/>
  <c r="AA8" i="2"/>
  <c r="Y8" i="2"/>
  <c r="E24" i="2" l="1"/>
  <c r="E21" i="2"/>
  <c r="E33" i="2"/>
  <c r="E20" i="2"/>
  <c r="E19" i="2"/>
  <c r="E32" i="2"/>
  <c r="E26" i="2"/>
  <c r="E27" i="2"/>
  <c r="E23" i="2"/>
  <c r="E28" i="2"/>
  <c r="E22" i="2"/>
  <c r="E29" i="2"/>
  <c r="E30" i="2"/>
  <c r="E31" i="2"/>
  <c r="E25" i="2"/>
  <c r="V19" i="2" l="1"/>
  <c r="E35" i="2"/>
  <c r="U20" i="2" l="1"/>
  <c r="W19" i="2"/>
  <c r="X19" i="2"/>
  <c r="AG19" i="2"/>
  <c r="AE19" i="2"/>
  <c r="AC19" i="2"/>
  <c r="Y19" i="2"/>
  <c r="AA19" i="2"/>
  <c r="L19" i="2" l="1"/>
  <c r="AM19" i="2"/>
  <c r="AN19" i="2" s="1"/>
  <c r="AQ19" i="2"/>
  <c r="AR19" i="2" s="1"/>
  <c r="P19" i="2"/>
  <c r="J19" i="2"/>
  <c r="AK19" i="2"/>
  <c r="AL19" i="2" s="1"/>
  <c r="H19" i="2"/>
  <c r="AI19" i="2"/>
  <c r="AJ19" i="2" s="1"/>
  <c r="AC20" i="2"/>
  <c r="AG20" i="2"/>
  <c r="AA20" i="2"/>
  <c r="Y20" i="2"/>
  <c r="V20" i="2"/>
  <c r="N19" i="2"/>
  <c r="AO19" i="2"/>
  <c r="AP19" i="2" s="1"/>
  <c r="AI20" i="2" l="1"/>
  <c r="AJ20" i="2" s="1"/>
  <c r="H20" i="2"/>
  <c r="G20" i="2"/>
  <c r="AV19" i="2"/>
  <c r="AW19" i="2"/>
  <c r="AX19" i="2"/>
  <c r="AY19" i="2"/>
  <c r="BA19" i="2"/>
  <c r="AZ19" i="2"/>
  <c r="M19" i="2" s="1"/>
  <c r="J20" i="2"/>
  <c r="AK20" i="2"/>
  <c r="AL20" i="2" s="1"/>
  <c r="AQ20" i="2"/>
  <c r="AR20" i="2" s="1"/>
  <c r="P20" i="2"/>
  <c r="O20" i="2"/>
  <c r="L20" i="2"/>
  <c r="AM20" i="2"/>
  <c r="AN20" i="2" s="1"/>
  <c r="K20" i="2"/>
  <c r="U21" i="2"/>
  <c r="W20" i="2"/>
  <c r="X20" i="2"/>
  <c r="AT19" i="2"/>
  <c r="AU19" i="2"/>
  <c r="BB19" i="2"/>
  <c r="BC19" i="2"/>
  <c r="AE20" i="2"/>
  <c r="G19" i="2" l="1"/>
  <c r="N20" i="2"/>
  <c r="AO20" i="2"/>
  <c r="AP20" i="2" s="1"/>
  <c r="AU20" i="2"/>
  <c r="AT20" i="2"/>
  <c r="AA21" i="2"/>
  <c r="AE21" i="2"/>
  <c r="AC21" i="2"/>
  <c r="Y21" i="2"/>
  <c r="AG21" i="2"/>
  <c r="V21" i="2"/>
  <c r="BC20" i="2"/>
  <c r="BB20" i="2"/>
  <c r="K19" i="2"/>
  <c r="O19" i="2"/>
  <c r="AW20" i="2"/>
  <c r="AV20" i="2"/>
  <c r="I20" i="2" s="1"/>
  <c r="AX20" i="2"/>
  <c r="AY20" i="2"/>
  <c r="I19" i="2"/>
  <c r="AQ21" i="2" l="1"/>
  <c r="AR21" i="2" s="1"/>
  <c r="O21" i="2"/>
  <c r="P21" i="2"/>
  <c r="G21" i="2"/>
  <c r="AI21" i="2"/>
  <c r="AJ21" i="2" s="1"/>
  <c r="H21" i="2"/>
  <c r="BA20" i="2"/>
  <c r="AZ20" i="2"/>
  <c r="M20" i="2" s="1"/>
  <c r="AM21" i="2"/>
  <c r="AN21" i="2" s="1"/>
  <c r="K21" i="2"/>
  <c r="L21" i="2"/>
  <c r="N21" i="2"/>
  <c r="AO21" i="2"/>
  <c r="AP21" i="2" s="1"/>
  <c r="M21" i="2"/>
  <c r="J21" i="2"/>
  <c r="I21" i="2"/>
  <c r="AK21" i="2"/>
  <c r="AL21" i="2" s="1"/>
  <c r="U22" i="2"/>
  <c r="W21" i="2"/>
  <c r="X21" i="2" s="1"/>
  <c r="AY21" i="2" l="1"/>
  <c r="AX21" i="2"/>
  <c r="AA22" i="2"/>
  <c r="V22" i="2"/>
  <c r="AZ21" i="2"/>
  <c r="BA21" i="2"/>
  <c r="BC21" i="2"/>
  <c r="BB21" i="2"/>
  <c r="AV21" i="2"/>
  <c r="AW21" i="2"/>
  <c r="AU21" i="2"/>
  <c r="AT21" i="2"/>
  <c r="I22" i="2" l="1"/>
  <c r="AK22" i="2"/>
  <c r="AL22" i="2" s="1"/>
  <c r="J22" i="2"/>
  <c r="W22" i="2"/>
  <c r="U23" i="2"/>
  <c r="X22" i="2"/>
  <c r="AE22" i="2"/>
  <c r="AG22" i="2"/>
  <c r="Y22" i="2"/>
  <c r="AC22" i="2"/>
  <c r="AW22" i="2" l="1"/>
  <c r="AV22" i="2"/>
  <c r="AA23" i="2"/>
  <c r="AC23" i="2"/>
  <c r="Y23" i="2"/>
  <c r="V23" i="2"/>
  <c r="AE23" i="2" s="1"/>
  <c r="K22" i="2"/>
  <c r="AM22" i="2"/>
  <c r="AN22" i="2" s="1"/>
  <c r="L22" i="2"/>
  <c r="H22" i="2"/>
  <c r="AI22" i="2"/>
  <c r="AJ22" i="2" s="1"/>
  <c r="G22" i="2"/>
  <c r="P22" i="2"/>
  <c r="AQ22" i="2"/>
  <c r="AR22" i="2" s="1"/>
  <c r="O22" i="2"/>
  <c r="M22" i="2"/>
  <c r="N22" i="2"/>
  <c r="AO22" i="2"/>
  <c r="AP22" i="2" s="1"/>
  <c r="AO23" i="2" l="1"/>
  <c r="AP23" i="2" s="1"/>
  <c r="M23" i="2"/>
  <c r="N23" i="2"/>
  <c r="K23" i="2"/>
  <c r="AM23" i="2"/>
  <c r="AN23" i="2" s="1"/>
  <c r="L23" i="2"/>
  <c r="AY22" i="2"/>
  <c r="AX22" i="2"/>
  <c r="AZ22" i="2"/>
  <c r="BA22" i="2"/>
  <c r="U24" i="2"/>
  <c r="X23" i="2"/>
  <c r="W23" i="2"/>
  <c r="G23" i="2"/>
  <c r="H23" i="2"/>
  <c r="AI23" i="2"/>
  <c r="AJ23" i="2" s="1"/>
  <c r="BB22" i="2"/>
  <c r="BC22" i="2"/>
  <c r="I23" i="2"/>
  <c r="AK23" i="2"/>
  <c r="AL23" i="2" s="1"/>
  <c r="J23" i="2"/>
  <c r="AT22" i="2"/>
  <c r="AU22" i="2"/>
  <c r="AG23" i="2"/>
  <c r="V24" i="2" l="1"/>
  <c r="AT23" i="2"/>
  <c r="AU23" i="2"/>
  <c r="AW23" i="2"/>
  <c r="AV23" i="2"/>
  <c r="P23" i="2"/>
  <c r="AQ23" i="2"/>
  <c r="AR23" i="2" s="1"/>
  <c r="O23" i="2"/>
  <c r="AY23" i="2"/>
  <c r="AX23" i="2"/>
  <c r="BA23" i="2"/>
  <c r="AZ23" i="2"/>
  <c r="W24" i="2" l="1"/>
  <c r="X24" i="2"/>
  <c r="U25" i="2"/>
  <c r="AG24" i="2"/>
  <c r="BC23" i="2"/>
  <c r="BB23" i="2"/>
  <c r="Y24" i="2"/>
  <c r="AA24" i="2"/>
  <c r="AE24" i="2"/>
  <c r="AC24" i="2"/>
  <c r="AM24" i="2" l="1"/>
  <c r="AN24" i="2" s="1"/>
  <c r="L24" i="2"/>
  <c r="K24" i="2"/>
  <c r="O24" i="2"/>
  <c r="AQ24" i="2"/>
  <c r="AR24" i="2" s="1"/>
  <c r="P24" i="2"/>
  <c r="AK24" i="2"/>
  <c r="AL24" i="2" s="1"/>
  <c r="J24" i="2"/>
  <c r="I24" i="2"/>
  <c r="N24" i="2"/>
  <c r="AO24" i="2"/>
  <c r="AP24" i="2" s="1"/>
  <c r="M24" i="2"/>
  <c r="V25" i="2"/>
  <c r="AG25" i="2" s="1"/>
  <c r="H24" i="2"/>
  <c r="G24" i="2"/>
  <c r="AI24" i="2"/>
  <c r="AJ24" i="2" s="1"/>
  <c r="P25" i="2" l="1"/>
  <c r="AQ25" i="2"/>
  <c r="AR25" i="2" s="1"/>
  <c r="O25" i="2"/>
  <c r="AZ24" i="2"/>
  <c r="BA24" i="2"/>
  <c r="AA25" i="2"/>
  <c r="AU24" i="2"/>
  <c r="AT24" i="2"/>
  <c r="AC25" i="2"/>
  <c r="U26" i="2"/>
  <c r="W25" i="2"/>
  <c r="X25" i="2" s="1"/>
  <c r="Y25" i="2"/>
  <c r="BB24" i="2"/>
  <c r="BC24" i="2"/>
  <c r="AE25" i="2"/>
  <c r="AW24" i="2"/>
  <c r="AV24" i="2"/>
  <c r="AX24" i="2"/>
  <c r="AY24" i="2"/>
  <c r="AK25" i="2" l="1"/>
  <c r="AL25" i="2" s="1"/>
  <c r="J25" i="2"/>
  <c r="I25" i="2"/>
  <c r="N25" i="2"/>
  <c r="M25" i="2"/>
  <c r="AO25" i="2"/>
  <c r="AP25" i="2" s="1"/>
  <c r="V26" i="2"/>
  <c r="K25" i="2"/>
  <c r="L25" i="2"/>
  <c r="AM25" i="2"/>
  <c r="AN25" i="2" s="1"/>
  <c r="BC25" i="2"/>
  <c r="BB25" i="2"/>
  <c r="AI25" i="2"/>
  <c r="AJ25" i="2" s="1"/>
  <c r="H25" i="2"/>
  <c r="G25" i="2"/>
  <c r="AT25" i="2" l="1"/>
  <c r="AU25" i="2"/>
  <c r="W26" i="2"/>
  <c r="X26" i="2"/>
  <c r="U27" i="2"/>
  <c r="Y26" i="2"/>
  <c r="AZ25" i="2"/>
  <c r="BA25" i="2"/>
  <c r="AA26" i="2"/>
  <c r="AX25" i="2"/>
  <c r="AY25" i="2"/>
  <c r="AC26" i="2"/>
  <c r="AE26" i="2"/>
  <c r="AG26" i="2"/>
  <c r="AW25" i="2"/>
  <c r="AV25" i="2"/>
  <c r="G26" i="2" l="1"/>
  <c r="H26" i="2"/>
  <c r="AI26" i="2"/>
  <c r="AJ26" i="2" s="1"/>
  <c r="I26" i="2"/>
  <c r="AK26" i="2"/>
  <c r="AL26" i="2" s="1"/>
  <c r="J26" i="2"/>
  <c r="L26" i="2"/>
  <c r="AM26" i="2"/>
  <c r="AN26" i="2" s="1"/>
  <c r="K26" i="2"/>
  <c r="AE27" i="2"/>
  <c r="AC27" i="2"/>
  <c r="V27" i="2"/>
  <c r="AA27" i="2" s="1"/>
  <c r="P26" i="2"/>
  <c r="O26" i="2"/>
  <c r="AQ26" i="2"/>
  <c r="AR26" i="2" s="1"/>
  <c r="AO26" i="2"/>
  <c r="AP26" i="2" s="1"/>
  <c r="M26" i="2"/>
  <c r="N26" i="2"/>
  <c r="AK27" i="2" l="1"/>
  <c r="AL27" i="2" s="1"/>
  <c r="J27" i="2"/>
  <c r="I27" i="2"/>
  <c r="BB26" i="2"/>
  <c r="BC26" i="2"/>
  <c r="AW26" i="2"/>
  <c r="AV26" i="2"/>
  <c r="U28" i="2"/>
  <c r="W27" i="2"/>
  <c r="X27" i="2" s="1"/>
  <c r="AG27" i="2"/>
  <c r="K27" i="2"/>
  <c r="L27" i="2"/>
  <c r="AM27" i="2"/>
  <c r="AN27" i="2" s="1"/>
  <c r="N27" i="2"/>
  <c r="M27" i="2"/>
  <c r="AO27" i="2"/>
  <c r="AP27" i="2" s="1"/>
  <c r="AU26" i="2"/>
  <c r="AT26" i="2"/>
  <c r="AY26" i="2"/>
  <c r="AX26" i="2"/>
  <c r="AZ26" i="2"/>
  <c r="BA26" i="2"/>
  <c r="Y27" i="2"/>
  <c r="BA27" i="2" l="1"/>
  <c r="AZ27" i="2"/>
  <c r="O27" i="2"/>
  <c r="AQ27" i="2"/>
  <c r="AR27" i="2" s="1"/>
  <c r="P27" i="2"/>
  <c r="AW27" i="2"/>
  <c r="AV27" i="2"/>
  <c r="H27" i="2"/>
  <c r="G27" i="2"/>
  <c r="AI27" i="2"/>
  <c r="AJ27" i="2" s="1"/>
  <c r="AX27" i="2"/>
  <c r="AY27" i="2"/>
  <c r="V28" i="2"/>
  <c r="W28" i="2" l="1"/>
  <c r="X28" i="2" s="1"/>
  <c r="U29" i="2"/>
  <c r="Y28" i="2"/>
  <c r="BB27" i="2"/>
  <c r="BC27" i="2"/>
  <c r="AA28" i="2"/>
  <c r="AU27" i="2"/>
  <c r="AT27" i="2"/>
  <c r="AG28" i="2"/>
  <c r="AC28" i="2"/>
  <c r="AE28" i="2"/>
  <c r="M28" i="2" l="1"/>
  <c r="N28" i="2"/>
  <c r="AO28" i="2"/>
  <c r="AP28" i="2" s="1"/>
  <c r="H28" i="2"/>
  <c r="AI28" i="2"/>
  <c r="AJ28" i="2" s="1"/>
  <c r="G28" i="2"/>
  <c r="P28" i="2"/>
  <c r="AQ28" i="2"/>
  <c r="AR28" i="2" s="1"/>
  <c r="O28" i="2"/>
  <c r="AM28" i="2"/>
  <c r="AN28" i="2" s="1"/>
  <c r="L28" i="2"/>
  <c r="K28" i="2"/>
  <c r="V29" i="2"/>
  <c r="AK28" i="2"/>
  <c r="AL28" i="2" s="1"/>
  <c r="J28" i="2"/>
  <c r="I28" i="2"/>
  <c r="U30" i="2" l="1"/>
  <c r="W29" i="2"/>
  <c r="X29" i="2" s="1"/>
  <c r="AG29" i="2"/>
  <c r="AX28" i="2"/>
  <c r="AY28" i="2"/>
  <c r="AT28" i="2"/>
  <c r="AU28" i="2"/>
  <c r="BC28" i="2"/>
  <c r="BB28" i="2"/>
  <c r="AC29" i="2"/>
  <c r="AA29" i="2"/>
  <c r="BA28" i="2"/>
  <c r="AZ28" i="2"/>
  <c r="Y29" i="2"/>
  <c r="AW28" i="2"/>
  <c r="AV28" i="2"/>
  <c r="AE29" i="2"/>
  <c r="O29" i="2" l="1"/>
  <c r="AQ29" i="2"/>
  <c r="AR29" i="2" s="1"/>
  <c r="P29" i="2"/>
  <c r="N29" i="2"/>
  <c r="M29" i="2"/>
  <c r="AO29" i="2"/>
  <c r="AP29" i="2" s="1"/>
  <c r="J29" i="2"/>
  <c r="AK29" i="2"/>
  <c r="AL29" i="2" s="1"/>
  <c r="I29" i="2"/>
  <c r="K29" i="2"/>
  <c r="L29" i="2"/>
  <c r="AM29" i="2"/>
  <c r="AN29" i="2" s="1"/>
  <c r="H29" i="2"/>
  <c r="G29" i="2"/>
  <c r="AI29" i="2"/>
  <c r="AJ29" i="2" s="1"/>
  <c r="Y30" i="2"/>
  <c r="AC30" i="2"/>
  <c r="AA30" i="2"/>
  <c r="V30" i="2"/>
  <c r="AX29" i="2" l="1"/>
  <c r="AY29" i="2"/>
  <c r="H30" i="2"/>
  <c r="AI30" i="2"/>
  <c r="AJ30" i="2" s="1"/>
  <c r="G30" i="2"/>
  <c r="BA29" i="2"/>
  <c r="AZ29" i="2"/>
  <c r="AU29" i="2"/>
  <c r="AT29" i="2"/>
  <c r="BC29" i="2"/>
  <c r="BB29" i="2"/>
  <c r="AK30" i="2"/>
  <c r="AL30" i="2" s="1"/>
  <c r="J30" i="2"/>
  <c r="I30" i="2"/>
  <c r="K30" i="2"/>
  <c r="AM30" i="2"/>
  <c r="AN30" i="2" s="1"/>
  <c r="L30" i="2"/>
  <c r="X30" i="2"/>
  <c r="W30" i="2"/>
  <c r="U31" i="2"/>
  <c r="AE30" i="2"/>
  <c r="AV29" i="2"/>
  <c r="AW29" i="2"/>
  <c r="AG30" i="2"/>
  <c r="AU30" i="2" l="1"/>
  <c r="AT30" i="2"/>
  <c r="AV30" i="2"/>
  <c r="AW30" i="2"/>
  <c r="M30" i="2"/>
  <c r="AO30" i="2"/>
  <c r="AP30" i="2" s="1"/>
  <c r="N30" i="2"/>
  <c r="AQ30" i="2"/>
  <c r="AR30" i="2" s="1"/>
  <c r="O30" i="2"/>
  <c r="P30" i="2"/>
  <c r="AY30" i="2"/>
  <c r="AX30" i="2"/>
  <c r="AC31" i="2"/>
  <c r="V31" i="2"/>
  <c r="U32" i="2" l="1"/>
  <c r="X31" i="2"/>
  <c r="W31" i="2"/>
  <c r="AG31" i="2"/>
  <c r="BA30" i="2"/>
  <c r="AZ30" i="2"/>
  <c r="K31" i="2"/>
  <c r="AM31" i="2"/>
  <c r="AN31" i="2" s="1"/>
  <c r="L31" i="2"/>
  <c r="Y31" i="2"/>
  <c r="AE31" i="2"/>
  <c r="BC30" i="2"/>
  <c r="BB30" i="2"/>
  <c r="AA31" i="2"/>
  <c r="AQ31" i="2" l="1"/>
  <c r="AR31" i="2" s="1"/>
  <c r="O31" i="2"/>
  <c r="P31" i="2"/>
  <c r="AO31" i="2"/>
  <c r="AP31" i="2" s="1"/>
  <c r="M31" i="2"/>
  <c r="N31" i="2"/>
  <c r="AI31" i="2"/>
  <c r="AJ31" i="2" s="1"/>
  <c r="H31" i="2"/>
  <c r="G31" i="2"/>
  <c r="I31" i="2"/>
  <c r="AK31" i="2"/>
  <c r="AL31" i="2" s="1"/>
  <c r="J31" i="2"/>
  <c r="AX31" i="2"/>
  <c r="AY31" i="2"/>
  <c r="V32" i="2"/>
  <c r="U33" i="2" l="1"/>
  <c r="X32" i="2"/>
  <c r="W32" i="2"/>
  <c r="AA32" i="2"/>
  <c r="AG32" i="2"/>
  <c r="AC32" i="2"/>
  <c r="BA31" i="2"/>
  <c r="AZ31" i="2"/>
  <c r="AU31" i="2"/>
  <c r="AT31" i="2"/>
  <c r="AV31" i="2"/>
  <c r="AW31" i="2"/>
  <c r="Y32" i="2"/>
  <c r="AE32" i="2"/>
  <c r="BB31" i="2"/>
  <c r="BC31" i="2"/>
  <c r="AQ32" i="2" l="1"/>
  <c r="AR32" i="2" s="1"/>
  <c r="P32" i="2"/>
  <c r="O32" i="2"/>
  <c r="L32" i="2"/>
  <c r="AM32" i="2"/>
  <c r="AN32" i="2" s="1"/>
  <c r="K32" i="2"/>
  <c r="AK32" i="2"/>
  <c r="AL32" i="2" s="1"/>
  <c r="J32" i="2"/>
  <c r="I32" i="2"/>
  <c r="M32" i="2"/>
  <c r="AO32" i="2"/>
  <c r="AP32" i="2" s="1"/>
  <c r="N32" i="2"/>
  <c r="AI32" i="2"/>
  <c r="AJ32" i="2" s="1"/>
  <c r="H32" i="2"/>
  <c r="G32" i="2"/>
  <c r="AE33" i="2"/>
  <c r="AC33" i="2"/>
  <c r="AG33" i="2"/>
  <c r="Y33" i="2"/>
  <c r="AA33" i="2"/>
  <c r="V33" i="2"/>
  <c r="AX32" i="2" l="1"/>
  <c r="AY32" i="2"/>
  <c r="O33" i="2"/>
  <c r="AQ33" i="2"/>
  <c r="AR33" i="2" s="1"/>
  <c r="P33" i="2"/>
  <c r="AM33" i="2"/>
  <c r="AN33" i="2" s="1"/>
  <c r="K33" i="2"/>
  <c r="L33" i="2"/>
  <c r="N33" i="2"/>
  <c r="M33" i="2"/>
  <c r="AO33" i="2"/>
  <c r="AP33" i="2" s="1"/>
  <c r="BA32" i="2"/>
  <c r="AZ32" i="2"/>
  <c r="W33" i="2"/>
  <c r="X33" i="2" s="1"/>
  <c r="I33" i="2"/>
  <c r="J33" i="2"/>
  <c r="AK33" i="2"/>
  <c r="AL33" i="2" s="1"/>
  <c r="AI33" i="2"/>
  <c r="AJ33" i="2" s="1"/>
  <c r="H33" i="2"/>
  <c r="G33" i="2"/>
  <c r="AT32" i="2"/>
  <c r="AU32" i="2"/>
  <c r="AW32" i="2"/>
  <c r="AV32" i="2"/>
  <c r="BB32" i="2"/>
  <c r="BC32" i="2"/>
  <c r="BA33" i="2" l="1"/>
  <c r="AZ33" i="2"/>
  <c r="AV33" i="2"/>
  <c r="AW33" i="2"/>
  <c r="BB33" i="2"/>
  <c r="BC33" i="2"/>
  <c r="AX33" i="2"/>
  <c r="AY33" i="2"/>
  <c r="AU33" i="2"/>
  <c r="AT33" i="2"/>
</calcChain>
</file>

<file path=xl/sharedStrings.xml><?xml version="1.0" encoding="utf-8"?>
<sst xmlns="http://schemas.openxmlformats.org/spreadsheetml/2006/main" count="98" uniqueCount="55">
  <si>
    <t>1 to 20</t>
  </si>
  <si>
    <t>21 to 40</t>
  </si>
  <si>
    <t>41 to 60</t>
  </si>
  <si>
    <t>61 to 80</t>
  </si>
  <si>
    <t>81 to 100</t>
  </si>
  <si>
    <t>Begining</t>
  </si>
  <si>
    <t>Ending</t>
  </si>
  <si>
    <t>Sampling</t>
  </si>
  <si>
    <t xml:space="preserve"> Station (lowest)</t>
  </si>
  <si>
    <t xml:space="preserve"> Station (highest)</t>
  </si>
  <si>
    <t>Width</t>
  </si>
  <si>
    <t>Percentage</t>
  </si>
  <si>
    <t>Lane Description</t>
  </si>
  <si>
    <t>Offset</t>
  </si>
  <si>
    <t>Range</t>
  </si>
  <si>
    <t>Station (meters)</t>
  </si>
  <si>
    <t>Offset (meters)</t>
  </si>
  <si>
    <t>STRING</t>
  </si>
  <si>
    <t>No. of Char</t>
  </si>
  <si>
    <t>First ones</t>
  </si>
  <si>
    <t>Last Two</t>
  </si>
  <si>
    <t>Total Area</t>
  </si>
  <si>
    <t>Bureau of Materials Engineering &amp; Testing</t>
  </si>
  <si>
    <t>CORE  LETTER :</t>
  </si>
  <si>
    <t xml:space="preserve">LOT  NUMBER : </t>
  </si>
  <si>
    <t>RECORE  LOT</t>
  </si>
  <si>
    <t xml:space="preserve"> DATE  PAVED :</t>
  </si>
  <si>
    <t xml:space="preserve">Area (S.Y.) </t>
  </si>
  <si>
    <t>PROJECT:</t>
  </si>
  <si>
    <t>JOB CODE:</t>
  </si>
  <si>
    <t xml:space="preserve">          Comments &amp; Contact info:</t>
  </si>
  <si>
    <t>Phone Number:</t>
  </si>
  <si>
    <t>Fax Number:</t>
  </si>
  <si>
    <t>HMA Core Sampling Plan</t>
  </si>
  <si>
    <t xml:space="preserve">PAVING:                                                    SUPPLIER:  </t>
  </si>
  <si>
    <t>DP#</t>
  </si>
  <si>
    <t>NOTE : Offsets are taken from the left edge of the pavement in the direction of travel</t>
  </si>
  <si>
    <t>Item #</t>
  </si>
  <si>
    <t xml:space="preserve">        SUPPLIER:</t>
  </si>
  <si>
    <t>AIR VOIDS</t>
  </si>
  <si>
    <t>Tons :</t>
  </si>
  <si>
    <t>Surface</t>
  </si>
  <si>
    <t>Inter.</t>
  </si>
  <si>
    <t>Base</t>
  </si>
  <si>
    <t xml:space="preserve">             CORE LOT FOR : ( CHECK ONE ) : </t>
  </si>
  <si>
    <t>Airvoids and Thickness :</t>
  </si>
  <si>
    <t>PRIME :</t>
  </si>
  <si>
    <t>Res. Engineer:</t>
  </si>
  <si>
    <t>Station</t>
  </si>
  <si>
    <t xml:space="preserve">                Airvoids Only :</t>
  </si>
  <si>
    <r>
      <t xml:space="preserve">  Check  Box,  if  it  is  a </t>
    </r>
    <r>
      <rPr>
        <b/>
        <sz val="16"/>
        <rFont val="Arial"/>
        <family val="2"/>
      </rPr>
      <t xml:space="preserve"> RECORE LOT</t>
    </r>
  </si>
  <si>
    <t>T</t>
  </si>
  <si>
    <t xml:space="preserve">          New Jersey Department of Transportation</t>
  </si>
  <si>
    <t>03-11</t>
  </si>
  <si>
    <t>Ramp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</si>
</sst>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_)"/>
    <numFmt numFmtId="167" formatCode="[$-409]mmmm\ d\,\ yyyy;@"/>
    <numFmt numFmtId="170" formatCode="0.0"/>
  </numFmts>
  <fonts count="54" x14ac:knownFonts="1">
    <font>
      <sz val="12"/>
      <name val="Arial"/>
    </font>
    <font>
      <sz val="10"/>
      <name val="Arial"/>
    </font>
    <font>
      <sz val="18"/>
      <name val="Arial"/>
    </font>
    <font>
      <sz val="10"/>
      <color indexed="12"/>
      <name val="Courier"/>
    </font>
    <font>
      <sz val="14"/>
      <color indexed="12"/>
      <name val="Arial"/>
    </font>
    <font>
      <sz val="8"/>
      <name val="Arial"/>
    </font>
    <font>
      <b/>
      <sz val="12"/>
      <name val="Arial"/>
    </font>
    <font>
      <b/>
      <sz val="14"/>
      <name val="Arial"/>
    </font>
    <font>
      <sz val="14"/>
      <name val="Arial"/>
    </font>
    <font>
      <b/>
      <sz val="18"/>
      <name val="Arial"/>
      <family val="2"/>
    </font>
    <font>
      <sz val="11"/>
      <name val="Arial"/>
    </font>
    <font>
      <sz val="12"/>
      <name val="Arial"/>
    </font>
    <font>
      <sz val="12"/>
      <name val="Arial"/>
    </font>
    <font>
      <b/>
      <sz val="14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b/>
      <sz val="16"/>
      <name val="Arial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</font>
    <font>
      <b/>
      <sz val="18"/>
      <color indexed="39"/>
      <name val="Arial"/>
    </font>
    <font>
      <b/>
      <sz val="12"/>
      <name val="Arial"/>
      <family val="2"/>
    </font>
    <font>
      <sz val="12"/>
      <name val="Arial"/>
    </font>
    <font>
      <b/>
      <sz val="18"/>
      <name val="Century Schoolbook"/>
      <family val="1"/>
    </font>
    <font>
      <sz val="14"/>
      <color indexed="12"/>
      <name val="Century Schoolbook"/>
      <family val="1"/>
    </font>
    <font>
      <b/>
      <i/>
      <sz val="2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16"/>
      <color indexed="12"/>
      <name val="Century Schoolbook"/>
      <family val="1"/>
    </font>
    <font>
      <b/>
      <sz val="17"/>
      <name val="Arial"/>
      <family val="2"/>
    </font>
    <font>
      <sz val="9"/>
      <name val="Arial"/>
      <family val="2"/>
    </font>
    <font>
      <b/>
      <sz val="18"/>
      <color indexed="39"/>
      <name val="Arial"/>
      <family val="2"/>
    </font>
    <font>
      <b/>
      <sz val="16"/>
      <color indexed="18"/>
      <name val="Arial"/>
      <family val="2"/>
    </font>
    <font>
      <sz val="16"/>
      <color indexed="18"/>
      <name val="Arial"/>
      <family val="2"/>
    </font>
    <font>
      <b/>
      <sz val="28"/>
      <color indexed="10"/>
      <name val="Arial"/>
      <family val="2"/>
    </font>
    <font>
      <sz val="15"/>
      <color indexed="12"/>
      <name val="Arial"/>
      <family val="2"/>
    </font>
    <font>
      <sz val="15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8"/>
      <color indexed="12"/>
      <name val="Arial"/>
      <family val="2"/>
    </font>
    <font>
      <sz val="16"/>
      <color indexed="12"/>
      <name val="Arial"/>
      <family val="2"/>
    </font>
    <font>
      <b/>
      <sz val="16"/>
      <color indexed="12"/>
      <name val="Arial"/>
      <family val="2"/>
    </font>
    <font>
      <b/>
      <sz val="14"/>
      <color indexed="12"/>
      <name val="Arial"/>
      <family val="2"/>
    </font>
    <font>
      <sz val="72"/>
      <color indexed="9"/>
      <name val="Arial"/>
      <family val="2"/>
    </font>
    <font>
      <b/>
      <sz val="100"/>
      <color indexed="10"/>
      <name val="Arial"/>
      <family val="2"/>
    </font>
    <font>
      <b/>
      <sz val="18"/>
      <color indexed="12"/>
      <name val="Century Schoolbook"/>
      <family val="1"/>
    </font>
    <font>
      <sz val="12"/>
      <color indexed="12"/>
      <name val="Arial"/>
      <family val="2"/>
    </font>
    <font>
      <sz val="18"/>
      <color indexed="12"/>
      <name val="Century Schoolbook"/>
      <family val="1"/>
    </font>
    <font>
      <sz val="16"/>
      <color indexed="12"/>
      <name val="Century Schoolbook"/>
      <family val="1"/>
    </font>
    <font>
      <b/>
      <sz val="14"/>
      <color indexed="12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Border="1" applyProtection="1">
      <protection locked="0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Border="1" applyProtection="1"/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12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 applyProtection="1">
      <alignment horizontal="right" vertical="center"/>
    </xf>
    <xf numFmtId="165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/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65" fontId="14" fillId="0" borderId="0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/>
    <xf numFmtId="164" fontId="0" fillId="0" borderId="0" xfId="0" applyNumberFormat="1" applyBorder="1" applyAlignment="1" applyProtection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horizontal="right" vertical="center"/>
      <protection locked="0"/>
    </xf>
    <xf numFmtId="165" fontId="0" fillId="0" borderId="0" xfId="0" applyNumberFormat="1" applyBorder="1" applyAlignment="1" applyProtection="1">
      <alignment horizontal="right" vertical="center"/>
    </xf>
    <xf numFmtId="165" fontId="0" fillId="0" borderId="0" xfId="0" applyNumberForma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4" fillId="0" borderId="3" xfId="0" applyFont="1" applyBorder="1" applyAlignment="1" applyProtection="1">
      <alignment horizontal="center" vertical="center" readingOrder="1"/>
      <protection locked="0"/>
    </xf>
    <xf numFmtId="0" fontId="23" fillId="0" borderId="4" xfId="0" applyFont="1" applyBorder="1" applyAlignment="1">
      <alignment horizontal="center" vertical="center"/>
    </xf>
    <xf numFmtId="0" fontId="17" fillId="0" borderId="0" xfId="0" applyFont="1"/>
    <xf numFmtId="0" fontId="9" fillId="0" borderId="0" xfId="0" applyFont="1" applyAlignment="1"/>
    <xf numFmtId="0" fontId="23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164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center" vertical="center"/>
      <protection hidden="1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49" fontId="30" fillId="0" borderId="0" xfId="0" applyNumberFormat="1" applyFont="1" applyProtection="1">
      <protection hidden="1"/>
    </xf>
    <xf numFmtId="0" fontId="16" fillId="0" borderId="0" xfId="0" applyFont="1" applyBorder="1" applyAlignment="1">
      <alignment horizontal="right" vertical="center" readingOrder="1"/>
    </xf>
    <xf numFmtId="0" fontId="22" fillId="0" borderId="0" xfId="0" applyFont="1" applyAlignment="1">
      <alignment horizontal="right" vertical="center" readingOrder="1"/>
    </xf>
    <xf numFmtId="0" fontId="26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7" fontId="16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20" fillId="3" borderId="0" xfId="0" applyFont="1" applyFill="1" applyBorder="1" applyAlignment="1" applyProtection="1">
      <alignment horizontal="right" vertical="center"/>
      <protection locked="0"/>
    </xf>
    <xf numFmtId="165" fontId="14" fillId="0" borderId="0" xfId="0" applyNumberFormat="1" applyFont="1" applyBorder="1" applyProtection="1">
      <protection locked="0"/>
    </xf>
    <xf numFmtId="164" fontId="15" fillId="0" borderId="14" xfId="0" applyNumberFormat="1" applyFont="1" applyBorder="1" applyAlignment="1" applyProtection="1">
      <alignment horizontal="center" vertical="center"/>
    </xf>
    <xf numFmtId="165" fontId="24" fillId="0" borderId="15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165" fontId="15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5" fontId="15" fillId="0" borderId="16" xfId="0" applyNumberFormat="1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7" fillId="0" borderId="0" xfId="0" applyFont="1" applyBorder="1"/>
    <xf numFmtId="0" fontId="38" fillId="0" borderId="0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164" fontId="37" fillId="0" borderId="0" xfId="0" applyNumberFormat="1" applyFont="1" applyBorder="1" applyAlignment="1" applyProtection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65" fontId="37" fillId="0" borderId="0" xfId="0" applyNumberFormat="1" applyFont="1" applyBorder="1" applyProtection="1"/>
    <xf numFmtId="0" fontId="40" fillId="0" borderId="0" xfId="0" applyFont="1"/>
    <xf numFmtId="0" fontId="40" fillId="0" borderId="0" xfId="0" applyFont="1" applyProtection="1">
      <protection hidden="1"/>
    </xf>
    <xf numFmtId="0" fontId="41" fillId="0" borderId="0" xfId="0" applyFont="1"/>
    <xf numFmtId="0" fontId="41" fillId="0" borderId="0" xfId="0" applyFont="1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 vertical="center"/>
      <protection hidden="1"/>
    </xf>
    <xf numFmtId="164" fontId="40" fillId="0" borderId="0" xfId="0" applyNumberFormat="1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  <protection hidden="1"/>
    </xf>
    <xf numFmtId="0" fontId="40" fillId="3" borderId="0" xfId="0" applyFont="1" applyFill="1"/>
    <xf numFmtId="0" fontId="40" fillId="0" borderId="0" xfId="0" applyFont="1" applyBorder="1"/>
    <xf numFmtId="0" fontId="40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>
      <alignment horizontal="left" vertical="center"/>
    </xf>
    <xf numFmtId="0" fontId="42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 applyProtection="1">
      <alignment horizontal="left" vertical="center"/>
      <protection hidden="1"/>
    </xf>
    <xf numFmtId="164" fontId="40" fillId="0" borderId="0" xfId="0" applyNumberFormat="1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 applyProtection="1">
      <alignment horizontal="center" vertical="center" wrapText="1"/>
      <protection hidden="1"/>
    </xf>
    <xf numFmtId="0" fontId="42" fillId="0" borderId="0" xfId="0" applyFont="1" applyBorder="1" applyAlignment="1" applyProtection="1">
      <alignment horizontal="center" vertical="center" wrapText="1"/>
      <protection hidden="1"/>
    </xf>
    <xf numFmtId="165" fontId="40" fillId="0" borderId="0" xfId="0" applyNumberFormat="1" applyFont="1" applyBorder="1" applyProtection="1">
      <protection hidden="1"/>
    </xf>
    <xf numFmtId="170" fontId="40" fillId="0" borderId="0" xfId="0" applyNumberFormat="1" applyFont="1" applyBorder="1" applyProtection="1">
      <protection hidden="1"/>
    </xf>
    <xf numFmtId="0" fontId="17" fillId="0" borderId="0" xfId="0" applyFont="1" applyAlignment="1">
      <alignment horizontal="right" vertical="center"/>
    </xf>
    <xf numFmtId="165" fontId="35" fillId="0" borderId="4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 applyProtection="1">
      <alignment horizontal="center" vertical="center"/>
      <protection locked="0"/>
    </xf>
    <xf numFmtId="165" fontId="36" fillId="0" borderId="4" xfId="0" applyNumberFormat="1" applyFont="1" applyBorder="1" applyAlignment="1" applyProtection="1">
      <alignment horizontal="center" vertical="center"/>
      <protection locked="0" hidden="1"/>
    </xf>
    <xf numFmtId="164" fontId="36" fillId="0" borderId="19" xfId="0" applyNumberFormat="1" applyFont="1" applyBorder="1" applyAlignment="1" applyProtection="1">
      <alignment horizontal="center" vertical="center"/>
      <protection hidden="1"/>
    </xf>
    <xf numFmtId="165" fontId="18" fillId="0" borderId="4" xfId="0" applyNumberFormat="1" applyFont="1" applyBorder="1" applyAlignment="1" applyProtection="1">
      <alignment horizontal="center" vertical="center"/>
    </xf>
    <xf numFmtId="0" fontId="43" fillId="2" borderId="4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164" fontId="46" fillId="2" borderId="14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vertical="center"/>
      <protection locked="0"/>
    </xf>
    <xf numFmtId="0" fontId="52" fillId="2" borderId="27" xfId="0" applyFont="1" applyFill="1" applyBorder="1" applyAlignment="1" applyProtection="1">
      <alignment vertical="center"/>
      <protection locked="0"/>
    </xf>
    <xf numFmtId="167" fontId="45" fillId="0" borderId="19" xfId="0" applyNumberFormat="1" applyFont="1" applyBorder="1" applyAlignment="1">
      <alignment horizontal="center" vertical="center"/>
    </xf>
    <xf numFmtId="0" fontId="50" fillId="0" borderId="19" xfId="0" applyFont="1" applyBorder="1" applyAlignment="1"/>
    <xf numFmtId="0" fontId="50" fillId="0" borderId="27" xfId="0" applyFont="1" applyBorder="1" applyAlignment="1"/>
    <xf numFmtId="0" fontId="32" fillId="0" borderId="26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49" fillId="2" borderId="3" xfId="0" applyFont="1" applyFill="1" applyBorder="1" applyAlignment="1" applyProtection="1">
      <alignment horizontal="center" vertical="center"/>
      <protection locked="0"/>
    </xf>
    <xf numFmtId="0" fontId="49" fillId="2" borderId="27" xfId="0" applyFont="1" applyFill="1" applyBorder="1" applyAlignment="1" applyProtection="1">
      <alignment horizontal="center" vertical="center"/>
      <protection locked="0"/>
    </xf>
    <xf numFmtId="0" fontId="32" fillId="0" borderId="26" xfId="0" applyNumberFormat="1" applyFont="1" applyBorder="1" applyAlignment="1" applyProtection="1">
      <alignment horizontal="center" vertical="center"/>
      <protection locked="0" hidden="1"/>
    </xf>
    <xf numFmtId="0" fontId="32" fillId="0" borderId="26" xfId="0" applyFont="1" applyBorder="1" applyAlignment="1" applyProtection="1">
      <alignment horizontal="center" vertical="center"/>
      <protection locked="0"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0" fillId="0" borderId="23" xfId="0" applyBorder="1" applyAlignment="1">
      <alignment vertical="center"/>
    </xf>
    <xf numFmtId="0" fontId="13" fillId="0" borderId="17" xfId="0" applyNumberFormat="1" applyFont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hidden="1"/>
    </xf>
    <xf numFmtId="0" fontId="53" fillId="2" borderId="19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/>
    <xf numFmtId="0" fontId="43" fillId="2" borderId="14" xfId="0" quotePrefix="1" applyFont="1" applyFill="1" applyBorder="1" applyAlignment="1" applyProtection="1">
      <alignment horizontal="center" vertical="center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2" borderId="14" xfId="0" applyFont="1" applyFill="1" applyBorder="1" applyAlignment="1" applyProtection="1">
      <alignment horizontal="left" vertical="center"/>
      <protection locked="0"/>
    </xf>
    <xf numFmtId="0" fontId="50" fillId="0" borderId="14" xfId="0" applyFont="1" applyBorder="1" applyAlignment="1" applyProtection="1">
      <alignment horizontal="left" vertical="center"/>
      <protection locked="0"/>
    </xf>
    <xf numFmtId="0" fontId="21" fillId="0" borderId="0" xfId="0" applyFont="1" applyAlignment="1"/>
    <xf numFmtId="0" fontId="8" fillId="0" borderId="5" xfId="0" applyFont="1" applyBorder="1" applyAlignment="1" applyProtection="1">
      <alignment horizontal="center" vertical="center"/>
      <protection hidden="1"/>
    </xf>
    <xf numFmtId="0" fontId="0" fillId="0" borderId="31" xfId="0" applyBorder="1" applyAlignment="1">
      <alignment horizontal="center" vertical="center"/>
    </xf>
    <xf numFmtId="0" fontId="28" fillId="0" borderId="3" xfId="0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0" xfId="0" applyFont="1" applyBorder="1" applyAlignment="1">
      <alignment horizontal="right" vertical="center" readingOrder="1"/>
    </xf>
    <xf numFmtId="0" fontId="22" fillId="0" borderId="0" xfId="0" applyFont="1" applyAlignment="1">
      <alignment horizontal="right" vertical="center" readingOrder="1"/>
    </xf>
    <xf numFmtId="0" fontId="26" fillId="0" borderId="0" xfId="0" applyFont="1" applyAlignment="1"/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2" fillId="0" borderId="25" xfId="0" applyNumberFormat="1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vertical="center"/>
      <protection hidden="1"/>
    </xf>
    <xf numFmtId="0" fontId="0" fillId="0" borderId="30" xfId="0" applyBorder="1" applyAlignment="1">
      <alignment horizontal="center" vertical="center"/>
    </xf>
    <xf numFmtId="0" fontId="32" fillId="0" borderId="21" xfId="0" applyFont="1" applyBorder="1" applyAlignment="1" applyProtection="1">
      <alignment horizontal="center" vertical="center"/>
      <protection locked="0" hidden="1"/>
    </xf>
    <xf numFmtId="0" fontId="33" fillId="0" borderId="21" xfId="0" applyFont="1" applyBorder="1" applyAlignment="1">
      <alignment horizontal="center" vertical="center"/>
    </xf>
    <xf numFmtId="0" fontId="32" fillId="0" borderId="21" xfId="0" applyFont="1" applyBorder="1" applyAlignment="1" applyProtection="1">
      <alignment horizontal="center" vertical="center"/>
      <protection hidden="1"/>
    </xf>
    <xf numFmtId="0" fontId="32" fillId="0" borderId="21" xfId="0" applyNumberFormat="1" applyFont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167" fontId="44" fillId="2" borderId="14" xfId="0" applyNumberFormat="1" applyFont="1" applyFill="1" applyBorder="1" applyAlignment="1" applyProtection="1">
      <alignment horizontal="center" vertical="center"/>
      <protection locked="0"/>
    </xf>
    <xf numFmtId="0" fontId="44" fillId="0" borderId="14" xfId="0" applyFont="1" applyBorder="1" applyAlignment="1">
      <alignment horizontal="center" vertical="center"/>
    </xf>
    <xf numFmtId="0" fontId="49" fillId="2" borderId="14" xfId="0" applyFont="1" applyFill="1" applyBorder="1" applyAlignment="1" applyProtection="1">
      <alignment horizontal="center" vertical="center"/>
      <protection locked="0"/>
    </xf>
    <xf numFmtId="0" fontId="50" fillId="0" borderId="14" xfId="0" applyFont="1" applyBorder="1" applyAlignment="1">
      <alignment horizontal="center" vertical="center"/>
    </xf>
    <xf numFmtId="0" fontId="44" fillId="2" borderId="0" xfId="0" applyFont="1" applyFill="1" applyBorder="1" applyAlignment="1" applyProtection="1">
      <alignment horizontal="center" vertical="center" shrinkToFit="1"/>
      <protection locked="0"/>
    </xf>
    <xf numFmtId="0" fontId="44" fillId="2" borderId="14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51" fillId="2" borderId="14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/>
    <xf numFmtId="0" fontId="17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>
      <alignment horizontal="center" vertical="center"/>
    </xf>
    <xf numFmtId="0" fontId="47" fillId="0" borderId="0" xfId="0" applyFont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1</xdr:col>
      <xdr:colOff>685800</xdr:colOff>
      <xdr:row>4</xdr:row>
      <xdr:rowOff>257175</xdr:rowOff>
    </xdr:to>
    <xdr:pic>
      <xdr:nvPicPr>
        <xdr:cNvPr id="1136" name="Picture 1" descr="NJDOTL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333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F84"/>
  <sheetViews>
    <sheetView tabSelected="1" defaultGridColor="0" colorId="22" zoomScale="57" zoomScaleNormal="57" workbookViewId="0">
      <selection activeCell="B43" sqref="B43"/>
    </sheetView>
  </sheetViews>
  <sheetFormatPr defaultColWidth="11.44140625" defaultRowHeight="15" x14ac:dyDescent="0.2"/>
  <cols>
    <col min="1" max="1" width="9" customWidth="1"/>
    <col min="2" max="2" width="10.77734375" customWidth="1"/>
    <col min="3" max="3" width="8.77734375" customWidth="1"/>
    <col min="4" max="4" width="12.21875" customWidth="1"/>
    <col min="5" max="5" width="10.109375" customWidth="1"/>
    <col min="6" max="6" width="25.77734375" customWidth="1"/>
    <col min="7" max="7" width="11.44140625" customWidth="1"/>
    <col min="8" max="8" width="5.77734375" customWidth="1"/>
    <col min="9" max="9" width="11.44140625" customWidth="1"/>
    <col min="10" max="10" width="5.77734375" customWidth="1"/>
    <col min="11" max="11" width="11.44140625" customWidth="1"/>
    <col min="12" max="12" width="6.5546875" customWidth="1"/>
    <col min="13" max="13" width="11.44140625" customWidth="1"/>
    <col min="14" max="14" width="5.77734375" customWidth="1"/>
    <col min="15" max="15" width="11.44140625" customWidth="1"/>
    <col min="16" max="16" width="6.109375" customWidth="1"/>
    <col min="17" max="17" width="7.77734375" customWidth="1"/>
    <col min="18" max="18" width="5.77734375" customWidth="1"/>
    <col min="19" max="19" width="7.77734375" customWidth="1"/>
    <col min="20" max="22" width="5.77734375" customWidth="1"/>
    <col min="23" max="25" width="11.44140625" customWidth="1"/>
    <col min="26" max="26" width="5.77734375" customWidth="1"/>
    <col min="27" max="27" width="11.44140625" customWidth="1"/>
    <col min="28" max="28" width="5.77734375" customWidth="1"/>
    <col min="29" max="29" width="11.44140625" customWidth="1"/>
    <col min="30" max="30" width="5.77734375" customWidth="1"/>
    <col min="31" max="31" width="11.44140625" customWidth="1"/>
    <col min="32" max="32" width="5.77734375" customWidth="1"/>
    <col min="33" max="33" width="11.44140625" customWidth="1"/>
    <col min="34" max="34" width="5.77734375" customWidth="1"/>
    <col min="35" max="35" width="11.44140625" customWidth="1"/>
    <col min="36" max="36" width="5.77734375" customWidth="1"/>
    <col min="37" max="37" width="11.44140625" customWidth="1"/>
    <col min="38" max="38" width="5.77734375" customWidth="1"/>
    <col min="39" max="39" width="11.44140625" customWidth="1"/>
    <col min="40" max="40" width="5.77734375" customWidth="1"/>
    <col min="41" max="41" width="11.44140625" customWidth="1"/>
    <col min="42" max="42" width="5.77734375" customWidth="1"/>
    <col min="43" max="43" width="11.44140625" customWidth="1"/>
    <col min="44" max="44" width="5.77734375" customWidth="1"/>
    <col min="45" max="45" width="11.44140625" customWidth="1"/>
    <col min="46" max="46" width="7.77734375" customWidth="1"/>
    <col min="47" max="47" width="5.77734375" customWidth="1"/>
    <col min="48" max="48" width="7.77734375" customWidth="1"/>
    <col min="49" max="49" width="5.77734375" customWidth="1"/>
    <col min="50" max="50" width="7.77734375" customWidth="1"/>
    <col min="51" max="51" width="5.77734375" customWidth="1"/>
    <col min="52" max="52" width="7.77734375" customWidth="1"/>
    <col min="53" max="53" width="5.77734375" customWidth="1"/>
    <col min="54" max="54" width="7.77734375" customWidth="1"/>
    <col min="55" max="55" width="5.77734375" customWidth="1"/>
  </cols>
  <sheetData>
    <row r="1" spans="1:58" x14ac:dyDescent="0.2">
      <c r="A1" s="53"/>
      <c r="N1" s="202" t="str">
        <f>IF(L35=" "," ",Y1)</f>
        <v xml:space="preserve"> </v>
      </c>
      <c r="O1" s="202"/>
      <c r="P1" s="202"/>
      <c r="R1" s="88"/>
      <c r="S1" s="88"/>
      <c r="T1" s="88"/>
      <c r="U1" s="89"/>
      <c r="V1" s="89"/>
      <c r="W1" s="89"/>
      <c r="X1" s="89"/>
      <c r="Y1" s="201" t="s">
        <v>51</v>
      </c>
      <c r="Z1" s="201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8"/>
      <c r="BE1" s="88"/>
      <c r="BF1" s="76"/>
    </row>
    <row r="2" spans="1:58" ht="23.25" x14ac:dyDescent="0.35">
      <c r="F2" s="1"/>
      <c r="H2" s="7"/>
      <c r="N2" s="202"/>
      <c r="O2" s="202"/>
      <c r="P2" s="202"/>
      <c r="R2" s="88"/>
      <c r="S2" s="88"/>
      <c r="T2" s="88"/>
      <c r="U2" s="89"/>
      <c r="V2" s="89"/>
      <c r="W2" s="89"/>
      <c r="X2" s="89"/>
      <c r="Y2" s="201"/>
      <c r="Z2" s="201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8"/>
      <c r="BE2" s="88"/>
      <c r="BF2" s="76"/>
    </row>
    <row r="3" spans="1:58" ht="30" x14ac:dyDescent="0.2">
      <c r="D3" s="118"/>
      <c r="E3" s="132" t="s">
        <v>52</v>
      </c>
      <c r="F3" s="132"/>
      <c r="G3" s="132"/>
      <c r="H3" s="132"/>
      <c r="I3" s="132"/>
      <c r="J3" s="132"/>
      <c r="K3" s="132"/>
      <c r="L3" s="119"/>
      <c r="M3" s="119"/>
      <c r="N3" s="202"/>
      <c r="O3" s="202"/>
      <c r="P3" s="202"/>
      <c r="R3" s="88"/>
      <c r="S3" s="88"/>
      <c r="T3" s="88"/>
      <c r="U3" s="89"/>
      <c r="V3" s="89"/>
      <c r="W3" s="89"/>
      <c r="X3" s="89"/>
      <c r="Y3" s="201"/>
      <c r="Z3" s="201"/>
      <c r="AA3" s="89" t="s">
        <v>25</v>
      </c>
      <c r="AB3" s="89"/>
      <c r="AC3" s="89"/>
      <c r="AD3" s="89"/>
      <c r="AE3" s="89"/>
      <c r="AF3" s="89"/>
      <c r="AG3" s="89">
        <f>AI3-1</f>
        <v>-4</v>
      </c>
      <c r="AH3" s="89"/>
      <c r="AI3" s="89">
        <f>AK3-1</f>
        <v>-3</v>
      </c>
      <c r="AJ3" s="89"/>
      <c r="AK3" s="89">
        <f>AM3-1</f>
        <v>-2</v>
      </c>
      <c r="AL3" s="89"/>
      <c r="AM3" s="89">
        <f>AO3-1</f>
        <v>-1</v>
      </c>
      <c r="AN3" s="89"/>
      <c r="AO3" s="89">
        <f>5*E12</f>
        <v>0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8"/>
      <c r="BE3" s="88"/>
      <c r="BF3" s="76"/>
    </row>
    <row r="4" spans="1:58" ht="23.25" x14ac:dyDescent="0.35">
      <c r="C4" s="143" t="str">
        <f>IF(B39=" "," ",AA3)</f>
        <v xml:space="preserve"> </v>
      </c>
      <c r="D4" s="143"/>
      <c r="E4" s="143"/>
      <c r="F4" s="133" t="s">
        <v>22</v>
      </c>
      <c r="G4" s="134"/>
      <c r="H4" s="134"/>
      <c r="I4" s="134"/>
      <c r="J4" s="134"/>
      <c r="K4" s="134"/>
      <c r="N4" s="202"/>
      <c r="O4" s="202"/>
      <c r="P4" s="202"/>
      <c r="R4" s="88"/>
      <c r="S4" s="88"/>
      <c r="T4" s="88"/>
      <c r="U4" s="89"/>
      <c r="V4" s="89"/>
      <c r="W4" s="89"/>
      <c r="X4" s="89"/>
      <c r="Y4" s="201"/>
      <c r="Z4" s="201"/>
      <c r="AA4" s="89"/>
      <c r="AB4" s="89"/>
      <c r="AC4" s="89"/>
      <c r="AD4" s="89"/>
      <c r="AE4" s="89"/>
      <c r="AF4" s="89"/>
      <c r="AG4" s="89" t="e">
        <f>(J12)&amp;(AG3)</f>
        <v>#VALUE!</v>
      </c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8"/>
      <c r="BE4" s="88"/>
      <c r="BF4" s="76"/>
    </row>
    <row r="5" spans="1:58" ht="23.25" x14ac:dyDescent="0.35">
      <c r="C5" s="143"/>
      <c r="D5" s="143"/>
      <c r="E5" s="143"/>
      <c r="F5" s="133" t="s">
        <v>33</v>
      </c>
      <c r="G5" s="134"/>
      <c r="H5" s="134"/>
      <c r="I5" s="134"/>
      <c r="J5" s="134"/>
      <c r="K5" s="134"/>
      <c r="N5" s="37" t="s">
        <v>35</v>
      </c>
      <c r="O5" s="150"/>
      <c r="P5" s="151"/>
      <c r="R5" s="88"/>
      <c r="S5" s="88"/>
      <c r="T5" s="88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8"/>
      <c r="BE5" s="88"/>
      <c r="BF5" s="76"/>
    </row>
    <row r="6" spans="1:58" ht="24" customHeight="1" x14ac:dyDescent="0.35">
      <c r="A6" s="8"/>
      <c r="E6" s="1"/>
      <c r="F6" s="147"/>
      <c r="G6" s="147"/>
      <c r="H6" s="147"/>
      <c r="I6" s="147" t="str">
        <f>IF(C35=" "," ",#REF!)</f>
        <v xml:space="preserve"> </v>
      </c>
      <c r="J6" s="147"/>
      <c r="K6" s="147"/>
      <c r="R6" s="88"/>
      <c r="S6" s="88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8"/>
      <c r="BE6" s="88"/>
      <c r="BF6" s="76"/>
    </row>
    <row r="7" spans="1:58" ht="6.75" hidden="1" customHeight="1" x14ac:dyDescent="0.2">
      <c r="A7" s="8"/>
      <c r="B7" s="8"/>
      <c r="C7" s="8"/>
      <c r="D7" s="8"/>
      <c r="E7" s="8"/>
      <c r="F7" s="8"/>
      <c r="R7" s="88"/>
      <c r="S7" s="88"/>
      <c r="T7" s="90"/>
      <c r="U7" s="91"/>
      <c r="V7" s="91"/>
      <c r="W7" s="89"/>
      <c r="X7" s="89"/>
      <c r="Y7" s="92" t="s">
        <v>0</v>
      </c>
      <c r="Z7" s="89"/>
      <c r="AA7" s="92" t="s">
        <v>1</v>
      </c>
      <c r="AB7" s="89"/>
      <c r="AC7" s="92" t="s">
        <v>2</v>
      </c>
      <c r="AD7" s="89"/>
      <c r="AE7" s="92" t="s">
        <v>3</v>
      </c>
      <c r="AF7" s="89"/>
      <c r="AG7" s="92" t="s">
        <v>4</v>
      </c>
      <c r="AH7" s="91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8"/>
      <c r="BE7" s="88"/>
      <c r="BF7" s="76"/>
    </row>
    <row r="8" spans="1:58" ht="24.75" customHeight="1" x14ac:dyDescent="0.35">
      <c r="A8" s="152" t="s">
        <v>28</v>
      </c>
      <c r="B8" s="153"/>
      <c r="C8" s="154"/>
      <c r="D8" s="155"/>
      <c r="E8" s="155"/>
      <c r="F8" s="155"/>
      <c r="G8" s="155"/>
      <c r="H8" s="149" t="s">
        <v>29</v>
      </c>
      <c r="I8" s="156"/>
      <c r="J8" s="135"/>
      <c r="K8" s="136"/>
      <c r="L8" s="39"/>
      <c r="M8" s="36" t="s">
        <v>37</v>
      </c>
      <c r="N8" s="144"/>
      <c r="O8" s="145"/>
      <c r="P8" s="146"/>
      <c r="R8" s="88"/>
      <c r="S8" s="88"/>
      <c r="T8" s="88"/>
      <c r="U8" s="89"/>
      <c r="V8" s="89"/>
      <c r="W8" s="89"/>
      <c r="X8" s="89"/>
      <c r="Y8" s="93">
        <f ca="1">ROUND(RAND()*19+1,1)</f>
        <v>14.3</v>
      </c>
      <c r="Z8" s="93"/>
      <c r="AA8" s="93">
        <f ca="1">ROUND(RAND()*19+1,1)+20</f>
        <v>35.9</v>
      </c>
      <c r="AB8" s="93"/>
      <c r="AC8" s="93">
        <f ca="1">ROUND(RAND()*19+1,1)+40</f>
        <v>55.1</v>
      </c>
      <c r="AD8" s="93"/>
      <c r="AE8" s="93">
        <f ca="1">ROUND(RAND()*19+1,1)+60</f>
        <v>61.7</v>
      </c>
      <c r="AF8" s="93"/>
      <c r="AG8" s="93">
        <f ca="1">ROUND(RAND()*19+1,1)+80</f>
        <v>90.5</v>
      </c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8"/>
      <c r="BE8" s="88"/>
      <c r="BF8" s="76"/>
    </row>
    <row r="9" spans="1:58" ht="27" customHeight="1" x14ac:dyDescent="0.35">
      <c r="A9" s="148"/>
      <c r="B9" s="149"/>
      <c r="C9" s="149"/>
      <c r="D9" s="149"/>
      <c r="E9" s="134"/>
      <c r="F9" s="134"/>
      <c r="K9" s="33"/>
      <c r="L9" s="39"/>
      <c r="M9" s="36" t="s">
        <v>37</v>
      </c>
      <c r="N9" s="124"/>
      <c r="O9" s="125"/>
      <c r="P9" s="126"/>
      <c r="R9" s="88"/>
      <c r="S9" s="88"/>
      <c r="T9" s="88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8"/>
      <c r="BE9" s="88"/>
      <c r="BF9" s="76"/>
    </row>
    <row r="10" spans="1:58" ht="29.25" customHeight="1" x14ac:dyDescent="0.35">
      <c r="A10" s="162" t="s">
        <v>24</v>
      </c>
      <c r="B10" s="163"/>
      <c r="C10" s="41"/>
      <c r="D10" s="32" t="s">
        <v>41</v>
      </c>
      <c r="E10" s="42" t="s">
        <v>40</v>
      </c>
      <c r="F10" s="115"/>
      <c r="G10" s="38"/>
      <c r="H10" s="149" t="s">
        <v>39</v>
      </c>
      <c r="I10" s="164"/>
      <c r="J10" s="135"/>
      <c r="K10" s="136"/>
      <c r="L10" s="39"/>
      <c r="M10" s="36" t="s">
        <v>37</v>
      </c>
      <c r="N10" s="144"/>
      <c r="O10" s="145"/>
      <c r="P10" s="146"/>
      <c r="R10" s="88"/>
      <c r="S10" s="88"/>
      <c r="T10" s="94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3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8"/>
      <c r="BE10" s="88"/>
      <c r="BF10" s="76"/>
    </row>
    <row r="11" spans="1:58" ht="29.25" customHeight="1" x14ac:dyDescent="0.35">
      <c r="A11" s="162" t="s">
        <v>24</v>
      </c>
      <c r="B11" s="163"/>
      <c r="C11" s="41"/>
      <c r="D11" s="32" t="s">
        <v>42</v>
      </c>
      <c r="E11" s="42" t="s">
        <v>40</v>
      </c>
      <c r="F11" s="115"/>
      <c r="M11" s="7"/>
      <c r="N11" s="7"/>
      <c r="O11" s="7"/>
      <c r="R11" s="88"/>
      <c r="S11" s="88"/>
      <c r="T11" s="94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93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8"/>
      <c r="BE11" s="88"/>
      <c r="BF11" s="76"/>
    </row>
    <row r="12" spans="1:58" ht="28.5" customHeight="1" x14ac:dyDescent="0.2">
      <c r="A12" s="162" t="s">
        <v>24</v>
      </c>
      <c r="B12" s="163"/>
      <c r="C12" s="41"/>
      <c r="D12" s="32" t="s">
        <v>43</v>
      </c>
      <c r="E12" s="42" t="s">
        <v>40</v>
      </c>
      <c r="F12" s="72"/>
      <c r="G12" s="33"/>
      <c r="H12" s="165" t="s">
        <v>23</v>
      </c>
      <c r="I12" s="166"/>
      <c r="J12" s="167"/>
      <c r="K12" s="41"/>
      <c r="M12" s="34"/>
      <c r="N12" s="127">
        <f ca="1">TODAY()</f>
        <v>43727</v>
      </c>
      <c r="O12" s="128"/>
      <c r="P12" s="129"/>
      <c r="R12" s="88"/>
      <c r="S12" s="88"/>
      <c r="T12" s="88"/>
      <c r="U12" s="89"/>
      <c r="V12" s="89"/>
      <c r="W12" s="95"/>
      <c r="X12" s="95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8"/>
      <c r="BE12" s="88"/>
      <c r="BF12" s="76"/>
    </row>
    <row r="13" spans="1:58" ht="28.5" customHeight="1" thickBot="1" x14ac:dyDescent="0.25">
      <c r="A13" s="54"/>
      <c r="B13" s="55"/>
      <c r="C13" s="71"/>
      <c r="D13" s="32"/>
      <c r="E13" s="57"/>
      <c r="F13" s="62"/>
      <c r="G13" s="33"/>
      <c r="H13" s="33"/>
      <c r="I13" s="56"/>
      <c r="J13" s="58"/>
      <c r="K13" s="71"/>
      <c r="M13" s="59"/>
      <c r="N13" s="60"/>
      <c r="O13" s="61"/>
      <c r="P13" s="61"/>
      <c r="R13" s="88"/>
      <c r="S13" s="88"/>
      <c r="T13" s="88"/>
      <c r="U13" s="89"/>
      <c r="V13" s="89"/>
      <c r="W13" s="95"/>
      <c r="X13" s="95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8"/>
      <c r="BE13" s="88"/>
      <c r="BF13" s="76"/>
    </row>
    <row r="14" spans="1:58" ht="28.5" customHeight="1" x14ac:dyDescent="0.2">
      <c r="A14" s="65"/>
      <c r="B14" s="66"/>
      <c r="C14" s="66"/>
      <c r="D14" s="159" t="str">
        <f>IF(C10=" "," ","SURFACE Core Numbers")</f>
        <v xml:space="preserve"> </v>
      </c>
      <c r="E14" s="160"/>
      <c r="F14" s="161"/>
      <c r="G14" s="168" t="str">
        <f>IF(C10=" "," ",-1+I14)</f>
        <v xml:space="preserve"> </v>
      </c>
      <c r="H14" s="123"/>
      <c r="I14" s="122" t="str">
        <f>IF(C10=" "," ",-1+K14)</f>
        <v xml:space="preserve"> </v>
      </c>
      <c r="J14" s="123"/>
      <c r="K14" s="122" t="str">
        <f>IF(C10=" ","  ",-1+M14)</f>
        <v xml:space="preserve">  </v>
      </c>
      <c r="L14" s="123"/>
      <c r="M14" s="122" t="str">
        <f>IF(C10=" "," ",-1+O14)</f>
        <v xml:space="preserve"> </v>
      </c>
      <c r="N14" s="123"/>
      <c r="O14" s="122" t="str">
        <f>IF(C10=" ", " ",C10*5)</f>
        <v xml:space="preserve"> </v>
      </c>
      <c r="P14" s="123"/>
      <c r="R14" s="88"/>
      <c r="S14" s="88"/>
      <c r="T14" s="88"/>
      <c r="U14" s="89"/>
      <c r="V14" s="89"/>
      <c r="W14" s="95"/>
      <c r="X14" s="95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8"/>
      <c r="BE14" s="88"/>
      <c r="BF14" s="76"/>
    </row>
    <row r="15" spans="1:58" ht="28.5" customHeight="1" x14ac:dyDescent="0.2">
      <c r="A15" s="67"/>
      <c r="B15" s="68"/>
      <c r="C15" s="68"/>
      <c r="D15" s="159" t="str">
        <f>IF(C11=" "," ","INTERMEDIATE Core Numbers")</f>
        <v xml:space="preserve"> </v>
      </c>
      <c r="E15" s="160"/>
      <c r="F15" s="161"/>
      <c r="G15" s="137" t="str">
        <f>IF(C11=" "," ",-1+I15)</f>
        <v xml:space="preserve"> </v>
      </c>
      <c r="H15" s="131"/>
      <c r="I15" s="138" t="str">
        <f>IF(C11=" "," ",-1+K15)</f>
        <v xml:space="preserve"> </v>
      </c>
      <c r="J15" s="131"/>
      <c r="K15" s="130" t="str">
        <f>IF(C11=" ","  ",-1+M15)</f>
        <v xml:space="preserve">  </v>
      </c>
      <c r="L15" s="131"/>
      <c r="M15" s="130" t="str">
        <f>IF(C11=" "," ",-1+O15)</f>
        <v xml:space="preserve"> </v>
      </c>
      <c r="N15" s="131"/>
      <c r="O15" s="130" t="str">
        <f>IF(C11=" ", " ",C11*5)</f>
        <v xml:space="preserve"> </v>
      </c>
      <c r="P15" s="131"/>
      <c r="R15" s="88"/>
      <c r="S15" s="88"/>
      <c r="T15" s="88"/>
      <c r="U15" s="89"/>
      <c r="V15" s="89"/>
      <c r="W15" s="95"/>
      <c r="X15" s="95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8"/>
      <c r="BE15" s="88"/>
      <c r="BF15" s="76"/>
    </row>
    <row r="16" spans="1:58" ht="24.75" customHeight="1" thickBot="1" x14ac:dyDescent="0.25">
      <c r="A16" s="69"/>
      <c r="B16" s="70"/>
      <c r="C16" s="70"/>
      <c r="D16" s="159" t="str">
        <f>IF(C12=" "," ","BASE Core Numbers")</f>
        <v xml:space="preserve"> </v>
      </c>
      <c r="E16" s="160"/>
      <c r="F16" s="161"/>
      <c r="G16" s="174" t="str">
        <f>IF(C12=" "," ",-1+I16)</f>
        <v xml:space="preserve"> </v>
      </c>
      <c r="H16" s="172"/>
      <c r="I16" s="171" t="str">
        <f>IF(C12=" "," ",-1+K16)</f>
        <v xml:space="preserve"> </v>
      </c>
      <c r="J16" s="172"/>
      <c r="K16" s="173" t="str">
        <f>IF(C12=" ","  ",-1+M16)</f>
        <v xml:space="preserve">  </v>
      </c>
      <c r="L16" s="172"/>
      <c r="M16" s="173" t="str">
        <f>IF(C12=" "," ",-1+O16)</f>
        <v xml:space="preserve"> </v>
      </c>
      <c r="N16" s="172"/>
      <c r="O16" s="173" t="str">
        <f>IF(C12=" ", " ",C12*5)</f>
        <v xml:space="preserve"> </v>
      </c>
      <c r="P16" s="172"/>
      <c r="R16" s="96"/>
      <c r="S16" s="88"/>
      <c r="T16" s="97"/>
      <c r="U16" s="98"/>
      <c r="V16" s="98"/>
      <c r="W16" s="99"/>
      <c r="X16" s="99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88"/>
      <c r="BE16" s="88"/>
      <c r="BF16" s="76"/>
    </row>
    <row r="17" spans="1:58" ht="20.100000000000001" customHeight="1" x14ac:dyDescent="0.2">
      <c r="A17" s="43" t="s">
        <v>5</v>
      </c>
      <c r="B17" s="44" t="s">
        <v>6</v>
      </c>
      <c r="C17" s="157" t="s">
        <v>10</v>
      </c>
      <c r="D17" s="199" t="s">
        <v>27</v>
      </c>
      <c r="E17" s="175" t="s">
        <v>11</v>
      </c>
      <c r="F17" s="169" t="s">
        <v>12</v>
      </c>
      <c r="G17" s="141" t="s">
        <v>48</v>
      </c>
      <c r="H17" s="139" t="s">
        <v>13</v>
      </c>
      <c r="I17" s="141" t="s">
        <v>48</v>
      </c>
      <c r="J17" s="139" t="s">
        <v>13</v>
      </c>
      <c r="K17" s="141" t="s">
        <v>48</v>
      </c>
      <c r="L17" s="139" t="s">
        <v>13</v>
      </c>
      <c r="M17" s="141" t="s">
        <v>48</v>
      </c>
      <c r="N17" s="139" t="s">
        <v>13</v>
      </c>
      <c r="O17" s="141" t="s">
        <v>48</v>
      </c>
      <c r="P17" s="139" t="s">
        <v>13</v>
      </c>
      <c r="Q17" s="9"/>
      <c r="R17" s="88"/>
      <c r="S17" s="88"/>
      <c r="T17" s="100"/>
      <c r="U17" s="101" t="s">
        <v>7</v>
      </c>
      <c r="V17" s="98"/>
      <c r="W17" s="99"/>
      <c r="X17" s="99"/>
      <c r="Y17" s="98"/>
      <c r="Z17" s="98"/>
      <c r="AA17" s="98"/>
      <c r="AB17" s="98"/>
      <c r="AC17" s="98"/>
      <c r="AD17" s="102"/>
      <c r="AE17" s="103"/>
      <c r="AF17" s="102"/>
      <c r="AG17" s="103"/>
      <c r="AH17" s="102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88"/>
      <c r="BE17" s="88"/>
      <c r="BF17" s="76"/>
    </row>
    <row r="18" spans="1:58" ht="36" customHeight="1" thickBot="1" x14ac:dyDescent="0.25">
      <c r="A18" s="45" t="s">
        <v>8</v>
      </c>
      <c r="B18" s="46" t="s">
        <v>9</v>
      </c>
      <c r="C18" s="158"/>
      <c r="D18" s="200"/>
      <c r="E18" s="158"/>
      <c r="F18" s="170"/>
      <c r="G18" s="142"/>
      <c r="H18" s="140"/>
      <c r="I18" s="142"/>
      <c r="J18" s="140"/>
      <c r="K18" s="142"/>
      <c r="L18" s="140"/>
      <c r="M18" s="142"/>
      <c r="N18" s="140"/>
      <c r="O18" s="142"/>
      <c r="P18" s="140"/>
      <c r="Q18" s="9"/>
      <c r="R18" s="88"/>
      <c r="S18" s="88"/>
      <c r="T18" s="97"/>
      <c r="U18" s="98"/>
      <c r="V18" s="104" t="s">
        <v>14</v>
      </c>
      <c r="W18" s="99"/>
      <c r="X18" s="99"/>
      <c r="Y18" s="105" t="s">
        <v>15</v>
      </c>
      <c r="Z18" s="106" t="s">
        <v>16</v>
      </c>
      <c r="AA18" s="105" t="s">
        <v>15</v>
      </c>
      <c r="AB18" s="106" t="s">
        <v>16</v>
      </c>
      <c r="AC18" s="105" t="s">
        <v>15</v>
      </c>
      <c r="AD18" s="106" t="s">
        <v>16</v>
      </c>
      <c r="AE18" s="105" t="s">
        <v>15</v>
      </c>
      <c r="AF18" s="106" t="s">
        <v>16</v>
      </c>
      <c r="AG18" s="105" t="s">
        <v>15</v>
      </c>
      <c r="AH18" s="106" t="s">
        <v>16</v>
      </c>
      <c r="AI18" s="99" t="s">
        <v>17</v>
      </c>
      <c r="AJ18" s="105" t="s">
        <v>18</v>
      </c>
      <c r="AK18" s="99" t="s">
        <v>17</v>
      </c>
      <c r="AL18" s="105" t="s">
        <v>18</v>
      </c>
      <c r="AM18" s="99" t="s">
        <v>17</v>
      </c>
      <c r="AN18" s="105" t="s">
        <v>18</v>
      </c>
      <c r="AO18" s="99" t="s">
        <v>17</v>
      </c>
      <c r="AP18" s="105" t="s">
        <v>18</v>
      </c>
      <c r="AQ18" s="99" t="s">
        <v>17</v>
      </c>
      <c r="AR18" s="105" t="s">
        <v>18</v>
      </c>
      <c r="AS18" s="105"/>
      <c r="AT18" s="104" t="s">
        <v>19</v>
      </c>
      <c r="AU18" s="105" t="s">
        <v>20</v>
      </c>
      <c r="AV18" s="104" t="s">
        <v>19</v>
      </c>
      <c r="AW18" s="105" t="s">
        <v>20</v>
      </c>
      <c r="AX18" s="104" t="s">
        <v>19</v>
      </c>
      <c r="AY18" s="105" t="s">
        <v>20</v>
      </c>
      <c r="AZ18" s="104" t="s">
        <v>19</v>
      </c>
      <c r="BA18" s="105" t="s">
        <v>20</v>
      </c>
      <c r="BB18" s="104" t="s">
        <v>19</v>
      </c>
      <c r="BC18" s="105" t="s">
        <v>20</v>
      </c>
      <c r="BD18" s="88"/>
      <c r="BE18" s="88"/>
      <c r="BF18" s="76"/>
    </row>
    <row r="19" spans="1:58" ht="24" customHeight="1" thickBot="1" x14ac:dyDescent="0.25">
      <c r="A19" s="110">
        <v>0</v>
      </c>
      <c r="B19" s="110">
        <v>200</v>
      </c>
      <c r="C19" s="111">
        <v>26</v>
      </c>
      <c r="D19" s="112">
        <f>IF(A19&gt;=0,((B19-A19)*C19)/9," ")</f>
        <v>577.77777777777783</v>
      </c>
      <c r="E19" s="113">
        <f>IF(A19&gt;=0,ROUND(D19*100/$D$35,1)," ")</f>
        <v>100</v>
      </c>
      <c r="F19" s="35" t="s">
        <v>54</v>
      </c>
      <c r="G19" s="73" t="str">
        <f t="shared" ref="G19:G27" ca="1" si="0">IF(Y19&gt;0,AT19&amp;"+"&amp;AU19," ")</f>
        <v>00+29</v>
      </c>
      <c r="H19" s="47">
        <f t="shared" ref="H19:H27" ca="1" si="1">IF(Y19&gt;0,RAND()*($C19-2)+1," ")</f>
        <v>14.505326008625623</v>
      </c>
      <c r="I19" s="48" t="str">
        <f t="shared" ref="I19:I27" ca="1" si="2">IF(AA19&gt;0,AV19&amp;"+"&amp;AW19," ")</f>
        <v>00+72</v>
      </c>
      <c r="J19" s="47">
        <f t="shared" ref="J19:J27" ca="1" si="3">IF(AA19&gt;0,RAND()*($C19-2)+1," ")</f>
        <v>10.721489562183216</v>
      </c>
      <c r="K19" s="48" t="str">
        <f t="shared" ref="K19:K27" ca="1" si="4">IF(AC19&gt;0,AX19&amp;"+"&amp;AY19," ")</f>
        <v>1+10</v>
      </c>
      <c r="L19" s="47">
        <f t="shared" ref="L19:L27" ca="1" si="5">IF(AC19&gt;0,RAND()*($C19-2)+1," ")</f>
        <v>1.1167517113830741</v>
      </c>
      <c r="M19" s="48" t="str">
        <f t="shared" ref="M19:M27" ca="1" si="6">IF(AE19&gt;0,AZ19&amp;"+"&amp;BA19," ")</f>
        <v>1+23</v>
      </c>
      <c r="N19" s="47">
        <f t="shared" ref="N19:N27" ca="1" si="7">IF(AE19&gt;0,RAND()*($C19-2)+1," ")</f>
        <v>5.8886623895152832</v>
      </c>
      <c r="O19" s="48" t="str">
        <f t="shared" ref="O19:O27" ca="1" si="8">IF(AG19&gt;0,BB19&amp;"+"&amp;BC19," ")</f>
        <v>1+81</v>
      </c>
      <c r="P19" s="49">
        <f t="shared" ref="P19:P27" ca="1" si="9">IF(AG19&gt;0,RAND()*($C19-2)+1," ")</f>
        <v>12.951466798273568</v>
      </c>
      <c r="Q19" s="9"/>
      <c r="R19" s="88"/>
      <c r="S19" s="88"/>
      <c r="T19" s="97"/>
      <c r="U19" s="98">
        <v>0</v>
      </c>
      <c r="V19" s="98">
        <f>E19</f>
        <v>100</v>
      </c>
      <c r="W19" s="99">
        <f t="shared" ref="W19:W27" si="10">(B19-A19)/(V19-U19)</f>
        <v>2</v>
      </c>
      <c r="X19" s="99">
        <f t="shared" ref="X19:X27" si="11">(V19-U19)*W19</f>
        <v>200</v>
      </c>
      <c r="Y19" s="107">
        <f t="shared" ref="Y19:Y30" ca="1" si="12">IF(AND(Y$8&gt;=$U19,Y$8&lt;=$V19),$W19*(Y$8-$U19)+$A19," ")</f>
        <v>28.6</v>
      </c>
      <c r="Z19" s="107"/>
      <c r="AA19" s="107">
        <f t="shared" ref="AA19:AA30" ca="1" si="13">IF(AND(AA$8&gt;=$U19,AA$8&lt;=$V19),$W19*(AA$8-$U19)+$A19," ")</f>
        <v>71.8</v>
      </c>
      <c r="AB19" s="107"/>
      <c r="AC19" s="107">
        <f t="shared" ref="AC19:AC30" ca="1" si="14">IF(AND(AC$8&gt;=$U19,AC$8&lt;=$V19),$W19*(AC$8-$U19)+$A19," ")</f>
        <v>110.2</v>
      </c>
      <c r="AD19" s="107"/>
      <c r="AE19" s="107">
        <f t="shared" ref="AE19:AE30" ca="1" si="15">IF(AND(AE$8&gt;=$U19,AE$8&lt;=$V19),$W19*(AE$8-$U19)+$A19," ")</f>
        <v>123.4</v>
      </c>
      <c r="AF19" s="107"/>
      <c r="AG19" s="107">
        <f t="shared" ref="AG19:AG30" ca="1" si="16">IF(AND(AG$8&gt;=$U19,AG$8&lt;=$V19),$W19*(AG$8-$U19)+$A19," ")</f>
        <v>181</v>
      </c>
      <c r="AH19" s="107"/>
      <c r="AI19" s="99" t="str">
        <f t="shared" ref="AI19:AI27" ca="1" si="17">FIXED(Y19,0,TRUE)</f>
        <v>29</v>
      </c>
      <c r="AJ19" s="99">
        <f t="shared" ref="AJ19:AJ33" ca="1" si="18">LEN(AI19)</f>
        <v>2</v>
      </c>
      <c r="AK19" s="99" t="str">
        <f t="shared" ref="AK19:AK27" ca="1" si="19">FIXED(AA19,0,TRUE)</f>
        <v>72</v>
      </c>
      <c r="AL19" s="99">
        <f t="shared" ref="AL19:AL33" ca="1" si="20">LEN(AK19)</f>
        <v>2</v>
      </c>
      <c r="AM19" s="99" t="str">
        <f t="shared" ref="AM19:AM27" ca="1" si="21">FIXED(AC19,0,TRUE)</f>
        <v>110</v>
      </c>
      <c r="AN19" s="99">
        <f t="shared" ref="AN19:AN33" ca="1" si="22">LEN(AM19)</f>
        <v>3</v>
      </c>
      <c r="AO19" s="99" t="str">
        <f t="shared" ref="AO19:AO27" ca="1" si="23">FIXED(AE19,0,TRUE)</f>
        <v>123</v>
      </c>
      <c r="AP19" s="99">
        <f t="shared" ref="AP19:AP33" ca="1" si="24">LEN(AO19)</f>
        <v>3</v>
      </c>
      <c r="AQ19" s="99" t="str">
        <f t="shared" ref="AQ19:AQ27" ca="1" si="25">FIXED(AG19,0,TRUE)</f>
        <v>181</v>
      </c>
      <c r="AR19" s="99">
        <f t="shared" ref="AR19:AR33" ca="1" si="26">LEN(AQ19)</f>
        <v>3</v>
      </c>
      <c r="AS19" s="99"/>
      <c r="AT19" s="99" t="str">
        <f t="shared" ref="AT19:AT27" ca="1" si="27">IF(AJ19&gt;=3,LEFT(AI19,AJ19-2),"00")</f>
        <v>00</v>
      </c>
      <c r="AU19" s="99" t="str">
        <f t="shared" ref="AU19:AU27" ca="1" si="28">IF(AJ19&gt;=2,RIGHT(AI19,2),IF(AJ19=1,"0"&amp;RIGHT(AI19,1)," "))</f>
        <v>29</v>
      </c>
      <c r="AV19" s="99" t="str">
        <f t="shared" ref="AV19:AV27" ca="1" si="29">IF(AL19&gt;=3,LEFT(AK19,AL19-2),"00")</f>
        <v>00</v>
      </c>
      <c r="AW19" s="99" t="str">
        <f t="shared" ref="AW19:AW27" ca="1" si="30">IF(AL19&gt;=2,RIGHT(AK19,2),IF(AL19=1,"0"&amp;RIGHT(AK19,1)," "))</f>
        <v>72</v>
      </c>
      <c r="AX19" s="99" t="str">
        <f t="shared" ref="AX19:AX27" ca="1" si="31">IF(AN19&gt;=3,LEFT(AM19,AN19-2),"00")</f>
        <v>1</v>
      </c>
      <c r="AY19" s="99" t="str">
        <f t="shared" ref="AY19:AY27" ca="1" si="32">IF(AN19&gt;=2,RIGHT(AM19,2),IF(AN19=1,"0"&amp;RIGHT(AM19,1)," "))</f>
        <v>10</v>
      </c>
      <c r="AZ19" s="99" t="str">
        <f t="shared" ref="AZ19:AZ27" ca="1" si="33">IF(AP19&gt;=3,LEFT(AO19,AP19-2),"00")</f>
        <v>1</v>
      </c>
      <c r="BA19" s="99" t="str">
        <f t="shared" ref="BA19:BA27" ca="1" si="34">IF(AP19&gt;=2,RIGHT(AO19,2),IF(AP19=1,"0"&amp;RIGHT(AO19,1)," "))</f>
        <v>23</v>
      </c>
      <c r="BB19" s="99" t="str">
        <f t="shared" ref="BB19:BB27" ca="1" si="35">IF(AR19&gt;=3,LEFT(AQ19,AR19-2),"00")</f>
        <v>1</v>
      </c>
      <c r="BC19" s="99" t="str">
        <f t="shared" ref="BC19:BC27" ca="1" si="36">IF(AR19&gt;=2,RIGHT(AQ19,2),IF(AR19=1,"0"&amp;RIGHT(AQ19,1)," "))</f>
        <v>81</v>
      </c>
      <c r="BD19" s="88"/>
      <c r="BE19" s="88"/>
      <c r="BF19" s="76"/>
    </row>
    <row r="20" spans="1:58" ht="24" customHeight="1" thickBot="1" x14ac:dyDescent="0.25">
      <c r="A20" s="110"/>
      <c r="B20" s="110"/>
      <c r="C20" s="111"/>
      <c r="D20" s="112">
        <f>IF(A20&gt;=0,((B20-A20)*C20)/9," ")</f>
        <v>0</v>
      </c>
      <c r="E20" s="113">
        <f>IF(A20&gt;=0,ROUND(D20*100/$D$35,1)," ")</f>
        <v>0</v>
      </c>
      <c r="F20" s="35"/>
      <c r="G20" s="48" t="str">
        <f ca="1">IF(Y20&gt;0,AT20&amp;"+"&amp;AU20," ")</f>
        <v xml:space="preserve"> </v>
      </c>
      <c r="H20" s="47" t="str">
        <f ca="1">IF(Y20&gt;0,RAND()*($C20-2)+1," ")</f>
        <v xml:space="preserve"> </v>
      </c>
      <c r="I20" s="48" t="str">
        <f ca="1">IF(AA20&gt;0,AV20&amp;"+"&amp;AW20," ")</f>
        <v xml:space="preserve"> </v>
      </c>
      <c r="J20" s="47" t="str">
        <f ca="1">IF(AA20&gt;0,RAND()*($C20-2)+1," ")</f>
        <v xml:space="preserve"> </v>
      </c>
      <c r="K20" s="48" t="str">
        <f ca="1">IF(AC20&gt;0,AX20&amp;"+"&amp;AY20," ")</f>
        <v xml:space="preserve"> </v>
      </c>
      <c r="L20" s="47" t="str">
        <f ca="1">IF(AC20&gt;0,RAND()*($C20-2)+1," ")</f>
        <v xml:space="preserve"> </v>
      </c>
      <c r="M20" s="48" t="str">
        <f ca="1">IF(AE20&gt;0,AZ20&amp;"+"&amp;BA20," ")</f>
        <v xml:space="preserve"> </v>
      </c>
      <c r="N20" s="47" t="str">
        <f ca="1">IF(AE20&gt;0,RAND()*($C20-2)+1," ")</f>
        <v xml:space="preserve"> </v>
      </c>
      <c r="O20" s="48" t="str">
        <f ca="1">IF(AG20&gt;0,BB20&amp;"+"&amp;BC20," ")</f>
        <v xml:space="preserve"> </v>
      </c>
      <c r="P20" s="49" t="str">
        <f ca="1">IF(AG20&gt;0,RAND()*($C20-2)+1," ")</f>
        <v xml:space="preserve"> </v>
      </c>
      <c r="Q20" s="9"/>
      <c r="R20" s="88"/>
      <c r="S20" s="88"/>
      <c r="T20" s="97"/>
      <c r="U20" s="98">
        <f t="shared" ref="U20:U27" si="37">V19+0.1</f>
        <v>100.1</v>
      </c>
      <c r="V20" s="98">
        <f t="shared" ref="V20:V27" si="38">E20+U20-0.1</f>
        <v>100</v>
      </c>
      <c r="W20" s="99">
        <f t="shared" si="10"/>
        <v>0</v>
      </c>
      <c r="X20" s="99">
        <f t="shared" si="11"/>
        <v>0</v>
      </c>
      <c r="Y20" s="107" t="str">
        <f t="shared" ca="1" si="12"/>
        <v xml:space="preserve"> </v>
      </c>
      <c r="Z20" s="107"/>
      <c r="AA20" s="107" t="str">
        <f t="shared" ca="1" si="13"/>
        <v xml:space="preserve"> </v>
      </c>
      <c r="AB20" s="107"/>
      <c r="AC20" s="107" t="str">
        <f t="shared" ca="1" si="14"/>
        <v xml:space="preserve"> </v>
      </c>
      <c r="AD20" s="107"/>
      <c r="AE20" s="107" t="str">
        <f t="shared" ca="1" si="15"/>
        <v xml:space="preserve"> </v>
      </c>
      <c r="AF20" s="107"/>
      <c r="AG20" s="107" t="str">
        <f t="shared" ca="1" si="16"/>
        <v xml:space="preserve"> </v>
      </c>
      <c r="AH20" s="107"/>
      <c r="AI20" s="99" t="str">
        <f t="shared" ca="1" si="17"/>
        <v>0</v>
      </c>
      <c r="AJ20" s="99">
        <f t="shared" ca="1" si="18"/>
        <v>1</v>
      </c>
      <c r="AK20" s="99" t="str">
        <f t="shared" ca="1" si="19"/>
        <v>0</v>
      </c>
      <c r="AL20" s="99">
        <f t="shared" ca="1" si="20"/>
        <v>1</v>
      </c>
      <c r="AM20" s="99" t="str">
        <f t="shared" ca="1" si="21"/>
        <v>0</v>
      </c>
      <c r="AN20" s="99">
        <f t="shared" ca="1" si="22"/>
        <v>1</v>
      </c>
      <c r="AO20" s="99" t="str">
        <f t="shared" ca="1" si="23"/>
        <v>0</v>
      </c>
      <c r="AP20" s="99">
        <f t="shared" ca="1" si="24"/>
        <v>1</v>
      </c>
      <c r="AQ20" s="99" t="str">
        <f t="shared" ca="1" si="25"/>
        <v>0</v>
      </c>
      <c r="AR20" s="99">
        <f t="shared" ca="1" si="26"/>
        <v>1</v>
      </c>
      <c r="AS20" s="99"/>
      <c r="AT20" s="99" t="str">
        <f t="shared" ca="1" si="27"/>
        <v>00</v>
      </c>
      <c r="AU20" s="99" t="str">
        <f t="shared" ca="1" si="28"/>
        <v>00</v>
      </c>
      <c r="AV20" s="99" t="str">
        <f t="shared" ca="1" si="29"/>
        <v>00</v>
      </c>
      <c r="AW20" s="99" t="str">
        <f t="shared" ca="1" si="30"/>
        <v>00</v>
      </c>
      <c r="AX20" s="99" t="str">
        <f t="shared" ca="1" si="31"/>
        <v>00</v>
      </c>
      <c r="AY20" s="99" t="str">
        <f t="shared" ca="1" si="32"/>
        <v>00</v>
      </c>
      <c r="AZ20" s="99" t="str">
        <f t="shared" ca="1" si="33"/>
        <v>00</v>
      </c>
      <c r="BA20" s="99" t="str">
        <f t="shared" ca="1" si="34"/>
        <v>00</v>
      </c>
      <c r="BB20" s="99" t="str">
        <f t="shared" ca="1" si="35"/>
        <v>00</v>
      </c>
      <c r="BC20" s="99" t="str">
        <f t="shared" ca="1" si="36"/>
        <v>00</v>
      </c>
      <c r="BD20" s="88"/>
      <c r="BE20" s="88"/>
      <c r="BF20" s="76"/>
    </row>
    <row r="21" spans="1:58" ht="24" customHeight="1" x14ac:dyDescent="0.2">
      <c r="A21" s="110"/>
      <c r="B21" s="110"/>
      <c r="C21" s="111"/>
      <c r="D21" s="112">
        <f>IF(A21&gt;=0,((B21-A21)*C21)/9," ")</f>
        <v>0</v>
      </c>
      <c r="E21" s="113">
        <f>IF(A21&gt;=0,ROUND(D21*100/$D$35,1)," ")</f>
        <v>0</v>
      </c>
      <c r="F21" s="35"/>
      <c r="G21" s="74" t="str">
        <f ca="1">IF(Y21&gt;0,AT21&amp;"+"&amp;AU21," ")</f>
        <v xml:space="preserve"> </v>
      </c>
      <c r="H21" s="47" t="str">
        <f ca="1">IF(Y21&gt;0,RAND()*($C21-2)+1," ")</f>
        <v xml:space="preserve"> </v>
      </c>
      <c r="I21" s="48" t="str">
        <f ca="1">IF(AA21&gt;0,AV21&amp;"+"&amp;AW21," ")</f>
        <v xml:space="preserve"> </v>
      </c>
      <c r="J21" s="47" t="str">
        <f ca="1">IF(AA21&gt;0,RAND()*($C21-2)+1," ")</f>
        <v xml:space="preserve"> </v>
      </c>
      <c r="K21" s="48" t="str">
        <f ca="1">IF(AC21&gt;0,AX21&amp;"+"&amp;AY21," ")</f>
        <v xml:space="preserve"> </v>
      </c>
      <c r="L21" s="47" t="str">
        <f ca="1">IF(AC21&gt;0,RAND()*($C21-2)+1," ")</f>
        <v xml:space="preserve"> </v>
      </c>
      <c r="M21" s="48" t="str">
        <f ca="1">IF(AE21&gt;0,AZ21&amp;"+"&amp;BA21," ")</f>
        <v xml:space="preserve"> </v>
      </c>
      <c r="N21" s="47" t="str">
        <f ca="1">IF(AE21&gt;0,RAND()*($C21-2)+1," ")</f>
        <v xml:space="preserve"> </v>
      </c>
      <c r="O21" s="48" t="str">
        <f ca="1">IF(AG21&gt;0,BB21&amp;"+"&amp;BC21," ")</f>
        <v xml:space="preserve"> </v>
      </c>
      <c r="P21" s="49" t="str">
        <f ca="1">IF(AG21&gt;0,RAND()*($C21-2)+1," ")</f>
        <v xml:space="preserve"> </v>
      </c>
      <c r="Q21" s="9"/>
      <c r="R21" s="88"/>
      <c r="S21" s="88"/>
      <c r="T21" s="97"/>
      <c r="U21" s="98">
        <f t="shared" si="37"/>
        <v>100.1</v>
      </c>
      <c r="V21" s="98">
        <f t="shared" si="38"/>
        <v>100</v>
      </c>
      <c r="W21" s="99">
        <f t="shared" si="10"/>
        <v>0</v>
      </c>
      <c r="X21" s="99">
        <f t="shared" si="11"/>
        <v>0</v>
      </c>
      <c r="Y21" s="107" t="str">
        <f t="shared" ca="1" si="12"/>
        <v xml:space="preserve"> </v>
      </c>
      <c r="Z21" s="107"/>
      <c r="AA21" s="107" t="str">
        <f t="shared" ca="1" si="13"/>
        <v xml:space="preserve"> </v>
      </c>
      <c r="AB21" s="107"/>
      <c r="AC21" s="107" t="str">
        <f t="shared" ca="1" si="14"/>
        <v xml:space="preserve"> </v>
      </c>
      <c r="AD21" s="107"/>
      <c r="AE21" s="107" t="str">
        <f t="shared" ca="1" si="15"/>
        <v xml:space="preserve"> </v>
      </c>
      <c r="AF21" s="107"/>
      <c r="AG21" s="107" t="str">
        <f t="shared" ca="1" si="16"/>
        <v xml:space="preserve"> </v>
      </c>
      <c r="AH21" s="107"/>
      <c r="AI21" s="99" t="str">
        <f t="shared" ca="1" si="17"/>
        <v>0</v>
      </c>
      <c r="AJ21" s="99">
        <f t="shared" ca="1" si="18"/>
        <v>1</v>
      </c>
      <c r="AK21" s="99" t="str">
        <f t="shared" ca="1" si="19"/>
        <v>0</v>
      </c>
      <c r="AL21" s="99">
        <f t="shared" ca="1" si="20"/>
        <v>1</v>
      </c>
      <c r="AM21" s="99" t="str">
        <f t="shared" ca="1" si="21"/>
        <v>0</v>
      </c>
      <c r="AN21" s="99">
        <f t="shared" ca="1" si="22"/>
        <v>1</v>
      </c>
      <c r="AO21" s="99" t="str">
        <f t="shared" ca="1" si="23"/>
        <v>0</v>
      </c>
      <c r="AP21" s="99">
        <f t="shared" ca="1" si="24"/>
        <v>1</v>
      </c>
      <c r="AQ21" s="99" t="str">
        <f t="shared" ca="1" si="25"/>
        <v>0</v>
      </c>
      <c r="AR21" s="99">
        <f t="shared" ca="1" si="26"/>
        <v>1</v>
      </c>
      <c r="AS21" s="99"/>
      <c r="AT21" s="99" t="str">
        <f t="shared" ca="1" si="27"/>
        <v>00</v>
      </c>
      <c r="AU21" s="99" t="str">
        <f t="shared" ca="1" si="28"/>
        <v>00</v>
      </c>
      <c r="AV21" s="99" t="str">
        <f t="shared" ca="1" si="29"/>
        <v>00</v>
      </c>
      <c r="AW21" s="99" t="str">
        <f t="shared" ca="1" si="30"/>
        <v>00</v>
      </c>
      <c r="AX21" s="99" t="str">
        <f t="shared" ca="1" si="31"/>
        <v>00</v>
      </c>
      <c r="AY21" s="99" t="str">
        <f t="shared" ca="1" si="32"/>
        <v>00</v>
      </c>
      <c r="AZ21" s="99" t="str">
        <f t="shared" ca="1" si="33"/>
        <v>00</v>
      </c>
      <c r="BA21" s="99" t="str">
        <f t="shared" ca="1" si="34"/>
        <v>00</v>
      </c>
      <c r="BB21" s="99" t="str">
        <f t="shared" ca="1" si="35"/>
        <v>00</v>
      </c>
      <c r="BC21" s="99" t="str">
        <f t="shared" ca="1" si="36"/>
        <v>00</v>
      </c>
      <c r="BD21" s="88"/>
      <c r="BE21" s="88"/>
      <c r="BF21" s="76"/>
    </row>
    <row r="22" spans="1:58" ht="24" customHeight="1" x14ac:dyDescent="0.2">
      <c r="A22" s="110"/>
      <c r="B22" s="110"/>
      <c r="C22" s="111"/>
      <c r="D22" s="112">
        <f t="shared" ref="D22:D33" si="39">IF(A22&gt;=0,((B22-A22)*C22)/9," ")</f>
        <v>0</v>
      </c>
      <c r="E22" s="113">
        <f>IF(A22&gt;=0,ROUND(D22*100/$D$35,1)," ")</f>
        <v>0</v>
      </c>
      <c r="F22" s="35"/>
      <c r="G22" s="48" t="str">
        <f t="shared" ca="1" si="0"/>
        <v xml:space="preserve"> </v>
      </c>
      <c r="H22" s="47" t="str">
        <f t="shared" ca="1" si="1"/>
        <v xml:space="preserve"> </v>
      </c>
      <c r="I22" s="48" t="str">
        <f t="shared" ca="1" si="2"/>
        <v xml:space="preserve"> </v>
      </c>
      <c r="J22" s="47" t="str">
        <f t="shared" ca="1" si="3"/>
        <v xml:space="preserve"> </v>
      </c>
      <c r="K22" s="48" t="str">
        <f t="shared" ca="1" si="4"/>
        <v xml:space="preserve"> </v>
      </c>
      <c r="L22" s="47" t="str">
        <f t="shared" ca="1" si="5"/>
        <v xml:space="preserve"> </v>
      </c>
      <c r="M22" s="48" t="str">
        <f t="shared" ca="1" si="6"/>
        <v xml:space="preserve"> </v>
      </c>
      <c r="N22" s="47" t="str">
        <f t="shared" ca="1" si="7"/>
        <v xml:space="preserve"> </v>
      </c>
      <c r="O22" s="48" t="str">
        <f t="shared" ca="1" si="8"/>
        <v xml:space="preserve"> </v>
      </c>
      <c r="P22" s="47" t="str">
        <f t="shared" ca="1" si="9"/>
        <v xml:space="preserve"> </v>
      </c>
      <c r="Q22" s="9"/>
      <c r="R22" s="88"/>
      <c r="S22" s="88"/>
      <c r="T22" s="97"/>
      <c r="U22" s="98">
        <f t="shared" si="37"/>
        <v>100.1</v>
      </c>
      <c r="V22" s="98">
        <f t="shared" si="38"/>
        <v>100</v>
      </c>
      <c r="W22" s="99">
        <f t="shared" si="10"/>
        <v>0</v>
      </c>
      <c r="X22" s="99">
        <f t="shared" si="11"/>
        <v>0</v>
      </c>
      <c r="Y22" s="107" t="str">
        <f t="shared" ca="1" si="12"/>
        <v xml:space="preserve"> </v>
      </c>
      <c r="Z22" s="107"/>
      <c r="AA22" s="107" t="str">
        <f t="shared" ca="1" si="13"/>
        <v xml:space="preserve"> </v>
      </c>
      <c r="AB22" s="107"/>
      <c r="AC22" s="107" t="str">
        <f t="shared" ca="1" si="14"/>
        <v xml:space="preserve"> </v>
      </c>
      <c r="AD22" s="107"/>
      <c r="AE22" s="107" t="str">
        <f t="shared" ca="1" si="15"/>
        <v xml:space="preserve"> </v>
      </c>
      <c r="AF22" s="107"/>
      <c r="AG22" s="107" t="str">
        <f t="shared" ca="1" si="16"/>
        <v xml:space="preserve"> </v>
      </c>
      <c r="AH22" s="107"/>
      <c r="AI22" s="99" t="str">
        <f t="shared" ca="1" si="17"/>
        <v>0</v>
      </c>
      <c r="AJ22" s="99">
        <f t="shared" ca="1" si="18"/>
        <v>1</v>
      </c>
      <c r="AK22" s="99" t="str">
        <f t="shared" ca="1" si="19"/>
        <v>0</v>
      </c>
      <c r="AL22" s="99">
        <f t="shared" ca="1" si="20"/>
        <v>1</v>
      </c>
      <c r="AM22" s="99" t="str">
        <f t="shared" ca="1" si="21"/>
        <v>0</v>
      </c>
      <c r="AN22" s="99">
        <f t="shared" ca="1" si="22"/>
        <v>1</v>
      </c>
      <c r="AO22" s="99" t="str">
        <f t="shared" ca="1" si="23"/>
        <v>0</v>
      </c>
      <c r="AP22" s="99">
        <f t="shared" ca="1" si="24"/>
        <v>1</v>
      </c>
      <c r="AQ22" s="99" t="str">
        <f t="shared" ca="1" si="25"/>
        <v>0</v>
      </c>
      <c r="AR22" s="99">
        <f t="shared" ca="1" si="26"/>
        <v>1</v>
      </c>
      <c r="AS22" s="99"/>
      <c r="AT22" s="99" t="str">
        <f t="shared" ca="1" si="27"/>
        <v>00</v>
      </c>
      <c r="AU22" s="99" t="str">
        <f t="shared" ca="1" si="28"/>
        <v>00</v>
      </c>
      <c r="AV22" s="99" t="str">
        <f t="shared" ca="1" si="29"/>
        <v>00</v>
      </c>
      <c r="AW22" s="99" t="str">
        <f t="shared" ca="1" si="30"/>
        <v>00</v>
      </c>
      <c r="AX22" s="99" t="str">
        <f t="shared" ca="1" si="31"/>
        <v>00</v>
      </c>
      <c r="AY22" s="99" t="str">
        <f t="shared" ca="1" si="32"/>
        <v>00</v>
      </c>
      <c r="AZ22" s="99" t="str">
        <f t="shared" ca="1" si="33"/>
        <v>00</v>
      </c>
      <c r="BA22" s="99" t="str">
        <f t="shared" ca="1" si="34"/>
        <v>00</v>
      </c>
      <c r="BB22" s="99" t="str">
        <f t="shared" ca="1" si="35"/>
        <v>00</v>
      </c>
      <c r="BC22" s="99" t="str">
        <f t="shared" ca="1" si="36"/>
        <v>00</v>
      </c>
      <c r="BD22" s="88"/>
      <c r="BE22" s="88"/>
      <c r="BF22" s="76"/>
    </row>
    <row r="23" spans="1:58" ht="24" customHeight="1" x14ac:dyDescent="0.2">
      <c r="A23" s="110"/>
      <c r="B23" s="110"/>
      <c r="C23" s="111"/>
      <c r="D23" s="112">
        <f t="shared" si="39"/>
        <v>0</v>
      </c>
      <c r="E23" s="113">
        <f t="shared" ref="E23:E33" si="40">IF(A23&gt;=0,ROUND(D23*100/$D$35,1)," ")</f>
        <v>0</v>
      </c>
      <c r="F23" s="35"/>
      <c r="G23" s="48" t="str">
        <f t="shared" ca="1" si="0"/>
        <v xml:space="preserve"> </v>
      </c>
      <c r="H23" s="47" t="str">
        <f t="shared" ca="1" si="1"/>
        <v xml:space="preserve"> </v>
      </c>
      <c r="I23" s="48" t="str">
        <f t="shared" ca="1" si="2"/>
        <v xml:space="preserve"> </v>
      </c>
      <c r="J23" s="47" t="str">
        <f t="shared" ca="1" si="3"/>
        <v xml:space="preserve"> </v>
      </c>
      <c r="K23" s="48" t="str">
        <f t="shared" ca="1" si="4"/>
        <v xml:space="preserve"> </v>
      </c>
      <c r="L23" s="47" t="str">
        <f t="shared" ca="1" si="5"/>
        <v xml:space="preserve"> </v>
      </c>
      <c r="M23" s="48" t="str">
        <f t="shared" ca="1" si="6"/>
        <v xml:space="preserve"> </v>
      </c>
      <c r="N23" s="47" t="str">
        <f t="shared" ca="1" si="7"/>
        <v xml:space="preserve"> </v>
      </c>
      <c r="O23" s="48" t="str">
        <f t="shared" ca="1" si="8"/>
        <v xml:space="preserve"> </v>
      </c>
      <c r="P23" s="47" t="str">
        <f t="shared" ca="1" si="9"/>
        <v xml:space="preserve"> </v>
      </c>
      <c r="Q23" s="9"/>
      <c r="R23" s="88"/>
      <c r="S23" s="88"/>
      <c r="T23" s="97"/>
      <c r="U23" s="98">
        <f t="shared" si="37"/>
        <v>100.1</v>
      </c>
      <c r="V23" s="98">
        <f t="shared" si="38"/>
        <v>100</v>
      </c>
      <c r="W23" s="99">
        <f t="shared" si="10"/>
        <v>0</v>
      </c>
      <c r="X23" s="99">
        <f t="shared" si="11"/>
        <v>0</v>
      </c>
      <c r="Y23" s="107" t="str">
        <f t="shared" ca="1" si="12"/>
        <v xml:space="preserve"> </v>
      </c>
      <c r="Z23" s="107"/>
      <c r="AA23" s="107" t="str">
        <f t="shared" ca="1" si="13"/>
        <v xml:space="preserve"> </v>
      </c>
      <c r="AB23" s="107"/>
      <c r="AC23" s="107" t="str">
        <f t="shared" ca="1" si="14"/>
        <v xml:space="preserve"> </v>
      </c>
      <c r="AD23" s="107"/>
      <c r="AE23" s="107" t="str">
        <f t="shared" ca="1" si="15"/>
        <v xml:space="preserve"> </v>
      </c>
      <c r="AF23" s="107"/>
      <c r="AG23" s="107" t="str">
        <f t="shared" ca="1" si="16"/>
        <v xml:space="preserve"> </v>
      </c>
      <c r="AH23" s="107"/>
      <c r="AI23" s="99" t="str">
        <f t="shared" ca="1" si="17"/>
        <v>0</v>
      </c>
      <c r="AJ23" s="99">
        <f t="shared" ca="1" si="18"/>
        <v>1</v>
      </c>
      <c r="AK23" s="99" t="str">
        <f t="shared" ca="1" si="19"/>
        <v>0</v>
      </c>
      <c r="AL23" s="99">
        <f t="shared" ca="1" si="20"/>
        <v>1</v>
      </c>
      <c r="AM23" s="99" t="str">
        <f t="shared" ca="1" si="21"/>
        <v>0</v>
      </c>
      <c r="AN23" s="99">
        <f t="shared" ca="1" si="22"/>
        <v>1</v>
      </c>
      <c r="AO23" s="99" t="str">
        <f t="shared" ca="1" si="23"/>
        <v>0</v>
      </c>
      <c r="AP23" s="99">
        <f t="shared" ca="1" si="24"/>
        <v>1</v>
      </c>
      <c r="AQ23" s="99" t="str">
        <f t="shared" ca="1" si="25"/>
        <v>0</v>
      </c>
      <c r="AR23" s="99">
        <f t="shared" ca="1" si="26"/>
        <v>1</v>
      </c>
      <c r="AS23" s="99"/>
      <c r="AT23" s="99" t="str">
        <f t="shared" ca="1" si="27"/>
        <v>00</v>
      </c>
      <c r="AU23" s="99" t="str">
        <f t="shared" ca="1" si="28"/>
        <v>00</v>
      </c>
      <c r="AV23" s="99" t="str">
        <f t="shared" ca="1" si="29"/>
        <v>00</v>
      </c>
      <c r="AW23" s="99" t="str">
        <f t="shared" ca="1" si="30"/>
        <v>00</v>
      </c>
      <c r="AX23" s="99" t="str">
        <f t="shared" ca="1" si="31"/>
        <v>00</v>
      </c>
      <c r="AY23" s="99" t="str">
        <f t="shared" ca="1" si="32"/>
        <v>00</v>
      </c>
      <c r="AZ23" s="99" t="str">
        <f t="shared" ca="1" si="33"/>
        <v>00</v>
      </c>
      <c r="BA23" s="99" t="str">
        <f t="shared" ca="1" si="34"/>
        <v>00</v>
      </c>
      <c r="BB23" s="99" t="str">
        <f t="shared" ca="1" si="35"/>
        <v>00</v>
      </c>
      <c r="BC23" s="99" t="str">
        <f t="shared" ca="1" si="36"/>
        <v>00</v>
      </c>
      <c r="BD23" s="88"/>
      <c r="BE23" s="88"/>
      <c r="BF23" s="76"/>
    </row>
    <row r="24" spans="1:58" ht="24" customHeight="1" x14ac:dyDescent="0.2">
      <c r="A24" s="110"/>
      <c r="B24" s="110"/>
      <c r="C24" s="111"/>
      <c r="D24" s="112">
        <f t="shared" si="39"/>
        <v>0</v>
      </c>
      <c r="E24" s="113">
        <f t="shared" si="40"/>
        <v>0</v>
      </c>
      <c r="F24" s="35"/>
      <c r="G24" s="48" t="str">
        <f t="shared" ca="1" si="0"/>
        <v xml:space="preserve"> </v>
      </c>
      <c r="H24" s="47" t="str">
        <f t="shared" ca="1" si="1"/>
        <v xml:space="preserve"> </v>
      </c>
      <c r="I24" s="48" t="str">
        <f t="shared" ca="1" si="2"/>
        <v xml:space="preserve"> </v>
      </c>
      <c r="J24" s="47" t="str">
        <f t="shared" ca="1" si="3"/>
        <v xml:space="preserve"> </v>
      </c>
      <c r="K24" s="48" t="str">
        <f t="shared" ca="1" si="4"/>
        <v xml:space="preserve"> </v>
      </c>
      <c r="L24" s="47" t="str">
        <f t="shared" ca="1" si="5"/>
        <v xml:space="preserve"> </v>
      </c>
      <c r="M24" s="48" t="str">
        <f t="shared" ca="1" si="6"/>
        <v xml:space="preserve"> </v>
      </c>
      <c r="N24" s="47" t="str">
        <f t="shared" ca="1" si="7"/>
        <v xml:space="preserve"> </v>
      </c>
      <c r="O24" s="48" t="str">
        <f t="shared" ca="1" si="8"/>
        <v xml:space="preserve"> </v>
      </c>
      <c r="P24" s="47" t="str">
        <f t="shared" ca="1" si="9"/>
        <v xml:space="preserve"> </v>
      </c>
      <c r="Q24" s="9"/>
      <c r="R24" s="88"/>
      <c r="S24" s="88"/>
      <c r="T24" s="97"/>
      <c r="U24" s="98">
        <f t="shared" si="37"/>
        <v>100.1</v>
      </c>
      <c r="V24" s="98">
        <f t="shared" si="38"/>
        <v>100</v>
      </c>
      <c r="W24" s="99">
        <f t="shared" si="10"/>
        <v>0</v>
      </c>
      <c r="X24" s="99">
        <f t="shared" si="11"/>
        <v>0</v>
      </c>
      <c r="Y24" s="107" t="str">
        <f t="shared" ca="1" si="12"/>
        <v xml:space="preserve"> </v>
      </c>
      <c r="Z24" s="107"/>
      <c r="AA24" s="107" t="str">
        <f t="shared" ca="1" si="13"/>
        <v xml:space="preserve"> </v>
      </c>
      <c r="AB24" s="107"/>
      <c r="AC24" s="107" t="str">
        <f t="shared" ca="1" si="14"/>
        <v xml:space="preserve"> </v>
      </c>
      <c r="AD24" s="107"/>
      <c r="AE24" s="107" t="str">
        <f t="shared" ca="1" si="15"/>
        <v xml:space="preserve"> </v>
      </c>
      <c r="AF24" s="107"/>
      <c r="AG24" s="107" t="str">
        <f t="shared" ca="1" si="16"/>
        <v xml:space="preserve"> </v>
      </c>
      <c r="AH24" s="107"/>
      <c r="AI24" s="99" t="str">
        <f t="shared" ca="1" si="17"/>
        <v>0</v>
      </c>
      <c r="AJ24" s="99">
        <f t="shared" ca="1" si="18"/>
        <v>1</v>
      </c>
      <c r="AK24" s="99" t="str">
        <f t="shared" ca="1" si="19"/>
        <v>0</v>
      </c>
      <c r="AL24" s="99">
        <f t="shared" ca="1" si="20"/>
        <v>1</v>
      </c>
      <c r="AM24" s="99" t="str">
        <f t="shared" ca="1" si="21"/>
        <v>0</v>
      </c>
      <c r="AN24" s="99">
        <f t="shared" ca="1" si="22"/>
        <v>1</v>
      </c>
      <c r="AO24" s="99" t="str">
        <f t="shared" ca="1" si="23"/>
        <v>0</v>
      </c>
      <c r="AP24" s="99">
        <f t="shared" ca="1" si="24"/>
        <v>1</v>
      </c>
      <c r="AQ24" s="99" t="str">
        <f t="shared" ca="1" si="25"/>
        <v>0</v>
      </c>
      <c r="AR24" s="99">
        <f t="shared" ca="1" si="26"/>
        <v>1</v>
      </c>
      <c r="AS24" s="99"/>
      <c r="AT24" s="99" t="str">
        <f t="shared" ca="1" si="27"/>
        <v>00</v>
      </c>
      <c r="AU24" s="99" t="str">
        <f t="shared" ca="1" si="28"/>
        <v>00</v>
      </c>
      <c r="AV24" s="99" t="str">
        <f t="shared" ca="1" si="29"/>
        <v>00</v>
      </c>
      <c r="AW24" s="99" t="str">
        <f t="shared" ca="1" si="30"/>
        <v>00</v>
      </c>
      <c r="AX24" s="99" t="str">
        <f t="shared" ca="1" si="31"/>
        <v>00</v>
      </c>
      <c r="AY24" s="99" t="str">
        <f t="shared" ca="1" si="32"/>
        <v>00</v>
      </c>
      <c r="AZ24" s="99" t="str">
        <f t="shared" ca="1" si="33"/>
        <v>00</v>
      </c>
      <c r="BA24" s="99" t="str">
        <f t="shared" ca="1" si="34"/>
        <v>00</v>
      </c>
      <c r="BB24" s="99" t="str">
        <f t="shared" ca="1" si="35"/>
        <v>00</v>
      </c>
      <c r="BC24" s="99" t="str">
        <f t="shared" ca="1" si="36"/>
        <v>00</v>
      </c>
      <c r="BD24" s="88"/>
      <c r="BE24" s="88"/>
      <c r="BF24" s="76"/>
    </row>
    <row r="25" spans="1:58" ht="24" customHeight="1" x14ac:dyDescent="0.2">
      <c r="A25" s="110"/>
      <c r="B25" s="110"/>
      <c r="C25" s="111"/>
      <c r="D25" s="112">
        <f t="shared" si="39"/>
        <v>0</v>
      </c>
      <c r="E25" s="113">
        <f t="shared" si="40"/>
        <v>0</v>
      </c>
      <c r="F25" s="35"/>
      <c r="G25" s="48" t="str">
        <f t="shared" ca="1" si="0"/>
        <v xml:space="preserve"> </v>
      </c>
      <c r="H25" s="47" t="str">
        <f t="shared" ca="1" si="1"/>
        <v xml:space="preserve"> </v>
      </c>
      <c r="I25" s="48" t="str">
        <f t="shared" ca="1" si="2"/>
        <v xml:space="preserve"> </v>
      </c>
      <c r="J25" s="47" t="str">
        <f t="shared" ca="1" si="3"/>
        <v xml:space="preserve"> </v>
      </c>
      <c r="K25" s="48" t="str">
        <f t="shared" ca="1" si="4"/>
        <v xml:space="preserve"> </v>
      </c>
      <c r="L25" s="47" t="str">
        <f t="shared" ca="1" si="5"/>
        <v xml:space="preserve"> </v>
      </c>
      <c r="M25" s="48" t="str">
        <f t="shared" ca="1" si="6"/>
        <v xml:space="preserve"> </v>
      </c>
      <c r="N25" s="47" t="str">
        <f t="shared" ca="1" si="7"/>
        <v xml:space="preserve"> </v>
      </c>
      <c r="O25" s="48" t="str">
        <f t="shared" ca="1" si="8"/>
        <v xml:space="preserve"> </v>
      </c>
      <c r="P25" s="47" t="str">
        <f t="shared" ca="1" si="9"/>
        <v xml:space="preserve"> </v>
      </c>
      <c r="Q25" s="9"/>
      <c r="R25" s="88"/>
      <c r="S25" s="88"/>
      <c r="T25" s="97"/>
      <c r="U25" s="98">
        <f t="shared" si="37"/>
        <v>100.1</v>
      </c>
      <c r="V25" s="98">
        <f t="shared" si="38"/>
        <v>100</v>
      </c>
      <c r="W25" s="99">
        <f t="shared" si="10"/>
        <v>0</v>
      </c>
      <c r="X25" s="99">
        <f t="shared" si="11"/>
        <v>0</v>
      </c>
      <c r="Y25" s="107" t="str">
        <f t="shared" ca="1" si="12"/>
        <v xml:space="preserve"> </v>
      </c>
      <c r="Z25" s="107"/>
      <c r="AA25" s="107" t="str">
        <f t="shared" ca="1" si="13"/>
        <v xml:space="preserve"> </v>
      </c>
      <c r="AB25" s="107"/>
      <c r="AC25" s="107" t="str">
        <f t="shared" ca="1" si="14"/>
        <v xml:space="preserve"> </v>
      </c>
      <c r="AD25" s="107"/>
      <c r="AE25" s="107" t="str">
        <f t="shared" ca="1" si="15"/>
        <v xml:space="preserve"> </v>
      </c>
      <c r="AF25" s="107"/>
      <c r="AG25" s="107" t="str">
        <f t="shared" ca="1" si="16"/>
        <v xml:space="preserve"> </v>
      </c>
      <c r="AH25" s="107"/>
      <c r="AI25" s="99" t="str">
        <f t="shared" ca="1" si="17"/>
        <v>0</v>
      </c>
      <c r="AJ25" s="99">
        <f t="shared" ca="1" si="18"/>
        <v>1</v>
      </c>
      <c r="AK25" s="99" t="str">
        <f t="shared" ca="1" si="19"/>
        <v>0</v>
      </c>
      <c r="AL25" s="99">
        <f t="shared" ca="1" si="20"/>
        <v>1</v>
      </c>
      <c r="AM25" s="99" t="str">
        <f t="shared" ca="1" si="21"/>
        <v>0</v>
      </c>
      <c r="AN25" s="99">
        <f t="shared" ca="1" si="22"/>
        <v>1</v>
      </c>
      <c r="AO25" s="99" t="str">
        <f t="shared" ca="1" si="23"/>
        <v>0</v>
      </c>
      <c r="AP25" s="99">
        <f t="shared" ca="1" si="24"/>
        <v>1</v>
      </c>
      <c r="AQ25" s="99" t="str">
        <f t="shared" ca="1" si="25"/>
        <v>0</v>
      </c>
      <c r="AR25" s="99">
        <f t="shared" ca="1" si="26"/>
        <v>1</v>
      </c>
      <c r="AS25" s="99"/>
      <c r="AT25" s="99" t="str">
        <f t="shared" ca="1" si="27"/>
        <v>00</v>
      </c>
      <c r="AU25" s="99" t="str">
        <f t="shared" ca="1" si="28"/>
        <v>00</v>
      </c>
      <c r="AV25" s="99" t="str">
        <f t="shared" ca="1" si="29"/>
        <v>00</v>
      </c>
      <c r="AW25" s="99" t="str">
        <f t="shared" ca="1" si="30"/>
        <v>00</v>
      </c>
      <c r="AX25" s="99" t="str">
        <f t="shared" ca="1" si="31"/>
        <v>00</v>
      </c>
      <c r="AY25" s="99" t="str">
        <f t="shared" ca="1" si="32"/>
        <v>00</v>
      </c>
      <c r="AZ25" s="99" t="str">
        <f t="shared" ca="1" si="33"/>
        <v>00</v>
      </c>
      <c r="BA25" s="99" t="str">
        <f t="shared" ca="1" si="34"/>
        <v>00</v>
      </c>
      <c r="BB25" s="99" t="str">
        <f t="shared" ca="1" si="35"/>
        <v>00</v>
      </c>
      <c r="BC25" s="99" t="str">
        <f t="shared" ca="1" si="36"/>
        <v>00</v>
      </c>
      <c r="BD25" s="88"/>
      <c r="BE25" s="88"/>
      <c r="BF25" s="76"/>
    </row>
    <row r="26" spans="1:58" ht="24" customHeight="1" x14ac:dyDescent="0.2">
      <c r="A26" s="110"/>
      <c r="B26" s="110"/>
      <c r="C26" s="111"/>
      <c r="D26" s="112">
        <f t="shared" si="39"/>
        <v>0</v>
      </c>
      <c r="E26" s="113">
        <f t="shared" si="40"/>
        <v>0</v>
      </c>
      <c r="F26" s="35"/>
      <c r="G26" s="48" t="str">
        <f t="shared" ca="1" si="0"/>
        <v xml:space="preserve"> </v>
      </c>
      <c r="H26" s="47" t="str">
        <f t="shared" ca="1" si="1"/>
        <v xml:space="preserve"> </v>
      </c>
      <c r="I26" s="48" t="str">
        <f t="shared" ca="1" si="2"/>
        <v xml:space="preserve"> </v>
      </c>
      <c r="J26" s="47" t="str">
        <f t="shared" ca="1" si="3"/>
        <v xml:space="preserve"> </v>
      </c>
      <c r="K26" s="48" t="str">
        <f t="shared" ca="1" si="4"/>
        <v xml:space="preserve"> </v>
      </c>
      <c r="L26" s="47" t="str">
        <f t="shared" ca="1" si="5"/>
        <v xml:space="preserve"> </v>
      </c>
      <c r="M26" s="48" t="str">
        <f t="shared" ca="1" si="6"/>
        <v xml:space="preserve"> </v>
      </c>
      <c r="N26" s="47" t="str">
        <f t="shared" ca="1" si="7"/>
        <v xml:space="preserve"> </v>
      </c>
      <c r="O26" s="48" t="str">
        <f t="shared" ca="1" si="8"/>
        <v xml:space="preserve"> </v>
      </c>
      <c r="P26" s="47" t="str">
        <f t="shared" ca="1" si="9"/>
        <v xml:space="preserve"> </v>
      </c>
      <c r="Q26" s="9"/>
      <c r="R26" s="88"/>
      <c r="S26" s="88"/>
      <c r="T26" s="97"/>
      <c r="U26" s="98">
        <f t="shared" si="37"/>
        <v>100.1</v>
      </c>
      <c r="V26" s="98">
        <f t="shared" si="38"/>
        <v>100</v>
      </c>
      <c r="W26" s="99">
        <f t="shared" si="10"/>
        <v>0</v>
      </c>
      <c r="X26" s="99">
        <f t="shared" si="11"/>
        <v>0</v>
      </c>
      <c r="Y26" s="107" t="str">
        <f t="shared" ca="1" si="12"/>
        <v xml:space="preserve"> </v>
      </c>
      <c r="Z26" s="107"/>
      <c r="AA26" s="107" t="str">
        <f t="shared" ca="1" si="13"/>
        <v xml:space="preserve"> </v>
      </c>
      <c r="AB26" s="107"/>
      <c r="AC26" s="107" t="str">
        <f t="shared" ca="1" si="14"/>
        <v xml:space="preserve"> </v>
      </c>
      <c r="AD26" s="107"/>
      <c r="AE26" s="107" t="str">
        <f t="shared" ca="1" si="15"/>
        <v xml:space="preserve"> </v>
      </c>
      <c r="AF26" s="107"/>
      <c r="AG26" s="107" t="str">
        <f t="shared" ca="1" si="16"/>
        <v xml:space="preserve"> </v>
      </c>
      <c r="AH26" s="107"/>
      <c r="AI26" s="99" t="str">
        <f t="shared" ca="1" si="17"/>
        <v>0</v>
      </c>
      <c r="AJ26" s="99">
        <f t="shared" ca="1" si="18"/>
        <v>1</v>
      </c>
      <c r="AK26" s="99" t="str">
        <f t="shared" ca="1" si="19"/>
        <v>0</v>
      </c>
      <c r="AL26" s="99">
        <f t="shared" ca="1" si="20"/>
        <v>1</v>
      </c>
      <c r="AM26" s="99" t="str">
        <f t="shared" ca="1" si="21"/>
        <v>0</v>
      </c>
      <c r="AN26" s="99">
        <f t="shared" ca="1" si="22"/>
        <v>1</v>
      </c>
      <c r="AO26" s="99" t="str">
        <f t="shared" ca="1" si="23"/>
        <v>0</v>
      </c>
      <c r="AP26" s="99">
        <f t="shared" ca="1" si="24"/>
        <v>1</v>
      </c>
      <c r="AQ26" s="99" t="str">
        <f t="shared" ca="1" si="25"/>
        <v>0</v>
      </c>
      <c r="AR26" s="99">
        <f t="shared" ca="1" si="26"/>
        <v>1</v>
      </c>
      <c r="AS26" s="99"/>
      <c r="AT26" s="99" t="str">
        <f t="shared" ca="1" si="27"/>
        <v>00</v>
      </c>
      <c r="AU26" s="99" t="str">
        <f t="shared" ca="1" si="28"/>
        <v>00</v>
      </c>
      <c r="AV26" s="99" t="str">
        <f t="shared" ca="1" si="29"/>
        <v>00</v>
      </c>
      <c r="AW26" s="99" t="str">
        <f t="shared" ca="1" si="30"/>
        <v>00</v>
      </c>
      <c r="AX26" s="99" t="str">
        <f t="shared" ca="1" si="31"/>
        <v>00</v>
      </c>
      <c r="AY26" s="99" t="str">
        <f t="shared" ca="1" si="32"/>
        <v>00</v>
      </c>
      <c r="AZ26" s="99" t="str">
        <f t="shared" ca="1" si="33"/>
        <v>00</v>
      </c>
      <c r="BA26" s="99" t="str">
        <f t="shared" ca="1" si="34"/>
        <v>00</v>
      </c>
      <c r="BB26" s="99" t="str">
        <f t="shared" ca="1" si="35"/>
        <v>00</v>
      </c>
      <c r="BC26" s="99" t="str">
        <f t="shared" ca="1" si="36"/>
        <v>00</v>
      </c>
      <c r="BD26" s="88"/>
      <c r="BE26" s="88"/>
      <c r="BF26" s="76"/>
    </row>
    <row r="27" spans="1:58" ht="24" customHeight="1" x14ac:dyDescent="0.2">
      <c r="A27" s="110"/>
      <c r="B27" s="110"/>
      <c r="C27" s="111"/>
      <c r="D27" s="112">
        <f t="shared" si="39"/>
        <v>0</v>
      </c>
      <c r="E27" s="113">
        <f t="shared" si="40"/>
        <v>0</v>
      </c>
      <c r="F27" s="35"/>
      <c r="G27" s="50" t="str">
        <f t="shared" ca="1" si="0"/>
        <v xml:space="preserve"> </v>
      </c>
      <c r="H27" s="51" t="str">
        <f t="shared" ca="1" si="1"/>
        <v xml:space="preserve"> </v>
      </c>
      <c r="I27" s="50" t="str">
        <f t="shared" ca="1" si="2"/>
        <v xml:space="preserve"> </v>
      </c>
      <c r="J27" s="51" t="str">
        <f t="shared" ca="1" si="3"/>
        <v xml:space="preserve"> </v>
      </c>
      <c r="K27" s="50" t="str">
        <f t="shared" ca="1" si="4"/>
        <v xml:space="preserve"> </v>
      </c>
      <c r="L27" s="51" t="str">
        <f t="shared" ca="1" si="5"/>
        <v xml:space="preserve"> </v>
      </c>
      <c r="M27" s="50" t="str">
        <f t="shared" ca="1" si="6"/>
        <v xml:space="preserve"> </v>
      </c>
      <c r="N27" s="51" t="str">
        <f t="shared" ca="1" si="7"/>
        <v xml:space="preserve"> </v>
      </c>
      <c r="O27" s="50" t="str">
        <f t="shared" ca="1" si="8"/>
        <v xml:space="preserve"> </v>
      </c>
      <c r="P27" s="47" t="str">
        <f t="shared" ca="1" si="9"/>
        <v xml:space="preserve"> </v>
      </c>
      <c r="Q27" s="9"/>
      <c r="R27" s="88"/>
      <c r="S27" s="88"/>
      <c r="T27" s="97"/>
      <c r="U27" s="98">
        <f t="shared" si="37"/>
        <v>100.1</v>
      </c>
      <c r="V27" s="98">
        <f t="shared" si="38"/>
        <v>100</v>
      </c>
      <c r="W27" s="99">
        <f t="shared" si="10"/>
        <v>0</v>
      </c>
      <c r="X27" s="99">
        <f t="shared" si="11"/>
        <v>0</v>
      </c>
      <c r="Y27" s="107" t="str">
        <f t="shared" ca="1" si="12"/>
        <v xml:space="preserve"> </v>
      </c>
      <c r="Z27" s="107"/>
      <c r="AA27" s="107" t="str">
        <f t="shared" ca="1" si="13"/>
        <v xml:space="preserve"> </v>
      </c>
      <c r="AB27" s="107"/>
      <c r="AC27" s="107" t="str">
        <f t="shared" ca="1" si="14"/>
        <v xml:space="preserve"> </v>
      </c>
      <c r="AD27" s="107"/>
      <c r="AE27" s="107" t="str">
        <f t="shared" ca="1" si="15"/>
        <v xml:space="preserve"> </v>
      </c>
      <c r="AF27" s="107"/>
      <c r="AG27" s="107" t="str">
        <f t="shared" ca="1" si="16"/>
        <v xml:space="preserve"> </v>
      </c>
      <c r="AH27" s="107"/>
      <c r="AI27" s="99" t="str">
        <f t="shared" ca="1" si="17"/>
        <v>0</v>
      </c>
      <c r="AJ27" s="99">
        <f t="shared" ca="1" si="18"/>
        <v>1</v>
      </c>
      <c r="AK27" s="99" t="str">
        <f t="shared" ca="1" si="19"/>
        <v>0</v>
      </c>
      <c r="AL27" s="99">
        <f t="shared" ca="1" si="20"/>
        <v>1</v>
      </c>
      <c r="AM27" s="99" t="str">
        <f t="shared" ca="1" si="21"/>
        <v>0</v>
      </c>
      <c r="AN27" s="99">
        <f t="shared" ca="1" si="22"/>
        <v>1</v>
      </c>
      <c r="AO27" s="99" t="str">
        <f t="shared" ca="1" si="23"/>
        <v>0</v>
      </c>
      <c r="AP27" s="99">
        <f t="shared" ca="1" si="24"/>
        <v>1</v>
      </c>
      <c r="AQ27" s="99" t="str">
        <f t="shared" ca="1" si="25"/>
        <v>0</v>
      </c>
      <c r="AR27" s="99">
        <f t="shared" ca="1" si="26"/>
        <v>1</v>
      </c>
      <c r="AS27" s="99"/>
      <c r="AT27" s="99" t="str">
        <f t="shared" ca="1" si="27"/>
        <v>00</v>
      </c>
      <c r="AU27" s="99" t="str">
        <f t="shared" ca="1" si="28"/>
        <v>00</v>
      </c>
      <c r="AV27" s="99" t="str">
        <f t="shared" ca="1" si="29"/>
        <v>00</v>
      </c>
      <c r="AW27" s="99" t="str">
        <f t="shared" ca="1" si="30"/>
        <v>00</v>
      </c>
      <c r="AX27" s="99" t="str">
        <f t="shared" ca="1" si="31"/>
        <v>00</v>
      </c>
      <c r="AY27" s="99" t="str">
        <f t="shared" ca="1" si="32"/>
        <v>00</v>
      </c>
      <c r="AZ27" s="99" t="str">
        <f t="shared" ca="1" si="33"/>
        <v>00</v>
      </c>
      <c r="BA27" s="99" t="str">
        <f t="shared" ca="1" si="34"/>
        <v>00</v>
      </c>
      <c r="BB27" s="99" t="str">
        <f t="shared" ca="1" si="35"/>
        <v>00</v>
      </c>
      <c r="BC27" s="99" t="str">
        <f t="shared" ca="1" si="36"/>
        <v>00</v>
      </c>
      <c r="BD27" s="88"/>
      <c r="BE27" s="88"/>
      <c r="BF27" s="76"/>
    </row>
    <row r="28" spans="1:58" ht="24" customHeight="1" x14ac:dyDescent="0.2">
      <c r="A28" s="110"/>
      <c r="B28" s="110"/>
      <c r="C28" s="111"/>
      <c r="D28" s="112">
        <f t="shared" si="39"/>
        <v>0</v>
      </c>
      <c r="E28" s="113">
        <f t="shared" si="40"/>
        <v>0</v>
      </c>
      <c r="F28" s="35"/>
      <c r="G28" s="48" t="str">
        <f t="shared" ref="G28:G33" ca="1" si="41">IF(Y28&gt;0,AT28&amp;"+"&amp;AU28," ")</f>
        <v xml:space="preserve"> </v>
      </c>
      <c r="H28" s="52" t="str">
        <f t="shared" ref="H28:H33" ca="1" si="42">IF(Y28&gt;0,RAND()*($C28-2)+1," ")</f>
        <v xml:space="preserve"> </v>
      </c>
      <c r="I28" s="48" t="str">
        <f t="shared" ref="I28:I33" ca="1" si="43">IF(AA28&gt;0,AV28&amp;"+"&amp;AW28," ")</f>
        <v xml:space="preserve"> </v>
      </c>
      <c r="J28" s="52" t="str">
        <f t="shared" ref="J28:J33" ca="1" si="44">IF(AA28&gt;0,RAND()*($C28-2)+1," ")</f>
        <v xml:space="preserve"> </v>
      </c>
      <c r="K28" s="48" t="str">
        <f t="shared" ref="K28:K33" ca="1" si="45">IF(AC28&gt;0,AX28&amp;"+"&amp;AY28," ")</f>
        <v xml:space="preserve"> </v>
      </c>
      <c r="L28" s="52" t="str">
        <f t="shared" ref="L28:L33" ca="1" si="46">IF(AC28&gt;0,RAND()*($C28-2)+1," ")</f>
        <v xml:space="preserve"> </v>
      </c>
      <c r="M28" s="48" t="str">
        <f t="shared" ref="M28:M33" ca="1" si="47">IF(AE28&gt;0,AZ28&amp;"+"&amp;BA28," ")</f>
        <v xml:space="preserve"> </v>
      </c>
      <c r="N28" s="52" t="str">
        <f t="shared" ref="N28:N33" ca="1" si="48">IF(AE28&gt;0,RAND()*($C28-2)+1," ")</f>
        <v xml:space="preserve"> </v>
      </c>
      <c r="O28" s="48" t="str">
        <f t="shared" ref="O28:O33" ca="1" si="49">IF(AG28&gt;0,BB28&amp;"+"&amp;BC28," ")</f>
        <v xml:space="preserve"> </v>
      </c>
      <c r="P28" s="47" t="str">
        <f t="shared" ref="P28:P33" ca="1" si="50">IF(AG28&gt;0,RAND()*($C28-2)+1," ")</f>
        <v xml:space="preserve"> </v>
      </c>
      <c r="Q28" s="9"/>
      <c r="R28" s="88"/>
      <c r="S28" s="88"/>
      <c r="T28" s="97"/>
      <c r="U28" s="98">
        <f t="shared" ref="U28:U33" si="51">V27+0.1</f>
        <v>100.1</v>
      </c>
      <c r="V28" s="98">
        <f t="shared" ref="V28:V33" si="52">E28+U28-0.1</f>
        <v>100</v>
      </c>
      <c r="W28" s="99">
        <f t="shared" ref="W28:W33" si="53">(B28-A28)/(V28-U28)</f>
        <v>0</v>
      </c>
      <c r="X28" s="99">
        <f t="shared" ref="X28:X33" si="54">(V28-U28)*W28</f>
        <v>0</v>
      </c>
      <c r="Y28" s="107" t="str">
        <f t="shared" ca="1" si="12"/>
        <v xml:space="preserve"> </v>
      </c>
      <c r="Z28" s="107"/>
      <c r="AA28" s="107" t="str">
        <f t="shared" ca="1" si="13"/>
        <v xml:space="preserve"> </v>
      </c>
      <c r="AB28" s="107"/>
      <c r="AC28" s="107" t="str">
        <f t="shared" ca="1" si="14"/>
        <v xml:space="preserve"> </v>
      </c>
      <c r="AD28" s="107"/>
      <c r="AE28" s="107" t="str">
        <f t="shared" ca="1" si="15"/>
        <v xml:space="preserve"> </v>
      </c>
      <c r="AF28" s="107"/>
      <c r="AG28" s="107" t="str">
        <f t="shared" ca="1" si="16"/>
        <v xml:space="preserve"> </v>
      </c>
      <c r="AH28" s="107"/>
      <c r="AI28" s="99" t="str">
        <f t="shared" ref="AI28:AI33" ca="1" si="55">FIXED(Y28,0,TRUE)</f>
        <v>0</v>
      </c>
      <c r="AJ28" s="99">
        <f t="shared" ca="1" si="18"/>
        <v>1</v>
      </c>
      <c r="AK28" s="99" t="str">
        <f t="shared" ref="AK28:AK33" ca="1" si="56">FIXED(AA28,0,TRUE)</f>
        <v>0</v>
      </c>
      <c r="AL28" s="99">
        <f t="shared" ca="1" si="20"/>
        <v>1</v>
      </c>
      <c r="AM28" s="99" t="str">
        <f t="shared" ref="AM28:AM33" ca="1" si="57">FIXED(AC28,0,TRUE)</f>
        <v>0</v>
      </c>
      <c r="AN28" s="99">
        <f t="shared" ca="1" si="22"/>
        <v>1</v>
      </c>
      <c r="AO28" s="99" t="str">
        <f t="shared" ref="AO28:AO33" ca="1" si="58">FIXED(AE28,0,TRUE)</f>
        <v>0</v>
      </c>
      <c r="AP28" s="99">
        <f t="shared" ca="1" si="24"/>
        <v>1</v>
      </c>
      <c r="AQ28" s="99" t="str">
        <f t="shared" ref="AQ28:AQ33" ca="1" si="59">FIXED(AG28,0,TRUE)</f>
        <v>0</v>
      </c>
      <c r="AR28" s="99">
        <f t="shared" ca="1" si="26"/>
        <v>1</v>
      </c>
      <c r="AS28" s="99"/>
      <c r="AT28" s="99" t="str">
        <f t="shared" ref="AT28:AT33" ca="1" si="60">IF(AJ28&gt;=3,LEFT(AI28,AJ28-2),"00")</f>
        <v>00</v>
      </c>
      <c r="AU28" s="99" t="str">
        <f t="shared" ref="AU28:AU33" ca="1" si="61">IF(AJ28&gt;=2,RIGHT(AI28,2),IF(AJ28=1,"0"&amp;RIGHT(AI28,1)," "))</f>
        <v>00</v>
      </c>
      <c r="AV28" s="99" t="str">
        <f t="shared" ref="AV28:AV33" ca="1" si="62">IF(AL28&gt;=3,LEFT(AK28,AL28-2),"00")</f>
        <v>00</v>
      </c>
      <c r="AW28" s="99" t="str">
        <f t="shared" ref="AW28:AW33" ca="1" si="63">IF(AL28&gt;=2,RIGHT(AK28,2),IF(AL28=1,"0"&amp;RIGHT(AK28,1)," "))</f>
        <v>00</v>
      </c>
      <c r="AX28" s="99" t="str">
        <f t="shared" ref="AX28:AX33" ca="1" si="64">IF(AN28&gt;=3,LEFT(AM28,AN28-2),"00")</f>
        <v>00</v>
      </c>
      <c r="AY28" s="99" t="str">
        <f t="shared" ref="AY28:AY33" ca="1" si="65">IF(AN28&gt;=2,RIGHT(AM28,2),IF(AN28=1,"0"&amp;RIGHT(AM28,1)," "))</f>
        <v>00</v>
      </c>
      <c r="AZ28" s="99" t="str">
        <f t="shared" ref="AZ28:AZ33" ca="1" si="66">IF(AP28&gt;=3,LEFT(AO28,AP28-2),"00")</f>
        <v>00</v>
      </c>
      <c r="BA28" s="99" t="str">
        <f t="shared" ref="BA28:BA33" ca="1" si="67">IF(AP28&gt;=2,RIGHT(AO28,2),IF(AP28=1,"0"&amp;RIGHT(AO28,1)," "))</f>
        <v>00</v>
      </c>
      <c r="BB28" s="99" t="str">
        <f t="shared" ref="BB28:BB33" ca="1" si="68">IF(AR28&gt;=3,LEFT(AQ28,AR28-2),"00")</f>
        <v>00</v>
      </c>
      <c r="BC28" s="99" t="str">
        <f t="shared" ref="BC28:BC33" ca="1" si="69">IF(AR28&gt;=2,RIGHT(AQ28,2),IF(AR28=1,"0"&amp;RIGHT(AQ28,1)," "))</f>
        <v>00</v>
      </c>
      <c r="BD28" s="88"/>
      <c r="BE28" s="88"/>
      <c r="BF28" s="76"/>
    </row>
    <row r="29" spans="1:58" ht="24" customHeight="1" x14ac:dyDescent="0.2">
      <c r="A29" s="110"/>
      <c r="B29" s="110"/>
      <c r="C29" s="111"/>
      <c r="D29" s="112">
        <f t="shared" si="39"/>
        <v>0</v>
      </c>
      <c r="E29" s="113">
        <f t="shared" si="40"/>
        <v>0</v>
      </c>
      <c r="F29" s="35"/>
      <c r="G29" s="48" t="str">
        <f t="shared" ca="1" si="41"/>
        <v xml:space="preserve"> </v>
      </c>
      <c r="H29" s="52" t="str">
        <f t="shared" ca="1" si="42"/>
        <v xml:space="preserve"> </v>
      </c>
      <c r="I29" s="48" t="str">
        <f t="shared" ca="1" si="43"/>
        <v xml:space="preserve"> </v>
      </c>
      <c r="J29" s="52" t="str">
        <f t="shared" ca="1" si="44"/>
        <v xml:space="preserve"> </v>
      </c>
      <c r="K29" s="48" t="str">
        <f t="shared" ca="1" si="45"/>
        <v xml:space="preserve"> </v>
      </c>
      <c r="L29" s="52" t="str">
        <f t="shared" ca="1" si="46"/>
        <v xml:space="preserve"> </v>
      </c>
      <c r="M29" s="48" t="str">
        <f t="shared" ca="1" si="47"/>
        <v xml:space="preserve"> </v>
      </c>
      <c r="N29" s="52" t="str">
        <f t="shared" ca="1" si="48"/>
        <v xml:space="preserve"> </v>
      </c>
      <c r="O29" s="48" t="str">
        <f t="shared" ca="1" si="49"/>
        <v xml:space="preserve"> </v>
      </c>
      <c r="P29" s="47" t="str">
        <f t="shared" ca="1" si="50"/>
        <v xml:space="preserve"> </v>
      </c>
      <c r="Q29" s="9"/>
      <c r="R29" s="88"/>
      <c r="S29" s="88"/>
      <c r="T29" s="97"/>
      <c r="U29" s="98">
        <f t="shared" si="51"/>
        <v>100.1</v>
      </c>
      <c r="V29" s="98">
        <f t="shared" si="52"/>
        <v>100</v>
      </c>
      <c r="W29" s="99">
        <f t="shared" si="53"/>
        <v>0</v>
      </c>
      <c r="X29" s="99">
        <f t="shared" si="54"/>
        <v>0</v>
      </c>
      <c r="Y29" s="107" t="str">
        <f t="shared" ca="1" si="12"/>
        <v xml:space="preserve"> </v>
      </c>
      <c r="Z29" s="107"/>
      <c r="AA29" s="107" t="str">
        <f t="shared" ca="1" si="13"/>
        <v xml:space="preserve"> </v>
      </c>
      <c r="AB29" s="107"/>
      <c r="AC29" s="107" t="str">
        <f t="shared" ca="1" si="14"/>
        <v xml:space="preserve"> </v>
      </c>
      <c r="AD29" s="107"/>
      <c r="AE29" s="107" t="str">
        <f t="shared" ca="1" si="15"/>
        <v xml:space="preserve"> </v>
      </c>
      <c r="AF29" s="107"/>
      <c r="AG29" s="107" t="str">
        <f t="shared" ca="1" si="16"/>
        <v xml:space="preserve"> </v>
      </c>
      <c r="AH29" s="107"/>
      <c r="AI29" s="99" t="str">
        <f t="shared" ca="1" si="55"/>
        <v>0</v>
      </c>
      <c r="AJ29" s="99">
        <f t="shared" ca="1" si="18"/>
        <v>1</v>
      </c>
      <c r="AK29" s="99" t="str">
        <f t="shared" ca="1" si="56"/>
        <v>0</v>
      </c>
      <c r="AL29" s="99">
        <f t="shared" ca="1" si="20"/>
        <v>1</v>
      </c>
      <c r="AM29" s="99" t="str">
        <f t="shared" ca="1" si="57"/>
        <v>0</v>
      </c>
      <c r="AN29" s="99">
        <f t="shared" ca="1" si="22"/>
        <v>1</v>
      </c>
      <c r="AO29" s="99" t="str">
        <f t="shared" ca="1" si="58"/>
        <v>0</v>
      </c>
      <c r="AP29" s="99">
        <f t="shared" ca="1" si="24"/>
        <v>1</v>
      </c>
      <c r="AQ29" s="99" t="str">
        <f t="shared" ca="1" si="59"/>
        <v>0</v>
      </c>
      <c r="AR29" s="99">
        <f t="shared" ca="1" si="26"/>
        <v>1</v>
      </c>
      <c r="AS29" s="99"/>
      <c r="AT29" s="99" t="str">
        <f t="shared" ca="1" si="60"/>
        <v>00</v>
      </c>
      <c r="AU29" s="99" t="str">
        <f t="shared" ca="1" si="61"/>
        <v>00</v>
      </c>
      <c r="AV29" s="99" t="str">
        <f t="shared" ca="1" si="62"/>
        <v>00</v>
      </c>
      <c r="AW29" s="99" t="str">
        <f t="shared" ca="1" si="63"/>
        <v>00</v>
      </c>
      <c r="AX29" s="99" t="str">
        <f t="shared" ca="1" si="64"/>
        <v>00</v>
      </c>
      <c r="AY29" s="99" t="str">
        <f t="shared" ca="1" si="65"/>
        <v>00</v>
      </c>
      <c r="AZ29" s="99" t="str">
        <f t="shared" ca="1" si="66"/>
        <v>00</v>
      </c>
      <c r="BA29" s="99" t="str">
        <f t="shared" ca="1" si="67"/>
        <v>00</v>
      </c>
      <c r="BB29" s="99" t="str">
        <f t="shared" ca="1" si="68"/>
        <v>00</v>
      </c>
      <c r="BC29" s="99" t="str">
        <f t="shared" ca="1" si="69"/>
        <v>00</v>
      </c>
      <c r="BD29" s="88"/>
      <c r="BE29" s="88"/>
      <c r="BF29" s="76"/>
    </row>
    <row r="30" spans="1:58" ht="24" customHeight="1" x14ac:dyDescent="0.2">
      <c r="A30" s="110"/>
      <c r="B30" s="110"/>
      <c r="C30" s="111"/>
      <c r="D30" s="112">
        <f t="shared" si="39"/>
        <v>0</v>
      </c>
      <c r="E30" s="113">
        <f t="shared" si="40"/>
        <v>0</v>
      </c>
      <c r="F30" s="35"/>
      <c r="G30" s="48" t="str">
        <f t="shared" ca="1" si="41"/>
        <v xml:space="preserve"> </v>
      </c>
      <c r="H30" s="52" t="str">
        <f t="shared" ca="1" si="42"/>
        <v xml:space="preserve"> </v>
      </c>
      <c r="I30" s="48" t="str">
        <f t="shared" ca="1" si="43"/>
        <v xml:space="preserve"> </v>
      </c>
      <c r="J30" s="52" t="str">
        <f t="shared" ca="1" si="44"/>
        <v xml:space="preserve"> </v>
      </c>
      <c r="K30" s="48" t="str">
        <f t="shared" ca="1" si="45"/>
        <v xml:space="preserve"> </v>
      </c>
      <c r="L30" s="52" t="str">
        <f t="shared" ca="1" si="46"/>
        <v xml:space="preserve"> </v>
      </c>
      <c r="M30" s="48" t="str">
        <f t="shared" ca="1" si="47"/>
        <v xml:space="preserve"> </v>
      </c>
      <c r="N30" s="52" t="str">
        <f t="shared" ca="1" si="48"/>
        <v xml:space="preserve"> </v>
      </c>
      <c r="O30" s="48" t="str">
        <f t="shared" ca="1" si="49"/>
        <v xml:space="preserve"> </v>
      </c>
      <c r="P30" s="47" t="str">
        <f t="shared" ca="1" si="50"/>
        <v xml:space="preserve"> </v>
      </c>
      <c r="Q30" s="9"/>
      <c r="R30" s="88"/>
      <c r="S30" s="88"/>
      <c r="T30" s="97"/>
      <c r="U30" s="98">
        <f t="shared" si="51"/>
        <v>100.1</v>
      </c>
      <c r="V30" s="98">
        <f t="shared" si="52"/>
        <v>100</v>
      </c>
      <c r="W30" s="99">
        <f t="shared" si="53"/>
        <v>0</v>
      </c>
      <c r="X30" s="99">
        <f t="shared" si="54"/>
        <v>0</v>
      </c>
      <c r="Y30" s="107" t="str">
        <f t="shared" ca="1" si="12"/>
        <v xml:space="preserve"> </v>
      </c>
      <c r="Z30" s="107"/>
      <c r="AA30" s="107" t="str">
        <f t="shared" ca="1" si="13"/>
        <v xml:space="preserve"> </v>
      </c>
      <c r="AB30" s="107"/>
      <c r="AC30" s="107" t="str">
        <f t="shared" ca="1" si="14"/>
        <v xml:space="preserve"> </v>
      </c>
      <c r="AD30" s="107"/>
      <c r="AE30" s="107" t="str">
        <f t="shared" ca="1" si="15"/>
        <v xml:space="preserve"> </v>
      </c>
      <c r="AF30" s="107"/>
      <c r="AG30" s="107" t="str">
        <f t="shared" ca="1" si="16"/>
        <v xml:space="preserve"> </v>
      </c>
      <c r="AH30" s="107"/>
      <c r="AI30" s="99" t="str">
        <f t="shared" ca="1" si="55"/>
        <v>0</v>
      </c>
      <c r="AJ30" s="99">
        <f t="shared" ca="1" si="18"/>
        <v>1</v>
      </c>
      <c r="AK30" s="99" t="str">
        <f t="shared" ca="1" si="56"/>
        <v>0</v>
      </c>
      <c r="AL30" s="99">
        <f t="shared" ca="1" si="20"/>
        <v>1</v>
      </c>
      <c r="AM30" s="99" t="str">
        <f t="shared" ca="1" si="57"/>
        <v>0</v>
      </c>
      <c r="AN30" s="99">
        <f t="shared" ca="1" si="22"/>
        <v>1</v>
      </c>
      <c r="AO30" s="99" t="str">
        <f t="shared" ca="1" si="58"/>
        <v>0</v>
      </c>
      <c r="AP30" s="99">
        <f t="shared" ca="1" si="24"/>
        <v>1</v>
      </c>
      <c r="AQ30" s="99" t="str">
        <f t="shared" ca="1" si="59"/>
        <v>0</v>
      </c>
      <c r="AR30" s="99">
        <f t="shared" ca="1" si="26"/>
        <v>1</v>
      </c>
      <c r="AS30" s="99"/>
      <c r="AT30" s="99" t="str">
        <f t="shared" ca="1" si="60"/>
        <v>00</v>
      </c>
      <c r="AU30" s="99" t="str">
        <f t="shared" ca="1" si="61"/>
        <v>00</v>
      </c>
      <c r="AV30" s="99" t="str">
        <f t="shared" ca="1" si="62"/>
        <v>00</v>
      </c>
      <c r="AW30" s="99" t="str">
        <f t="shared" ca="1" si="63"/>
        <v>00</v>
      </c>
      <c r="AX30" s="99" t="str">
        <f t="shared" ca="1" si="64"/>
        <v>00</v>
      </c>
      <c r="AY30" s="99" t="str">
        <f t="shared" ca="1" si="65"/>
        <v>00</v>
      </c>
      <c r="AZ30" s="99" t="str">
        <f t="shared" ca="1" si="66"/>
        <v>00</v>
      </c>
      <c r="BA30" s="99" t="str">
        <f t="shared" ca="1" si="67"/>
        <v>00</v>
      </c>
      <c r="BB30" s="99" t="str">
        <f t="shared" ca="1" si="68"/>
        <v>00</v>
      </c>
      <c r="BC30" s="99" t="str">
        <f t="shared" ca="1" si="69"/>
        <v>00</v>
      </c>
      <c r="BD30" s="88"/>
      <c r="BE30" s="88"/>
      <c r="BF30" s="76"/>
    </row>
    <row r="31" spans="1:58" ht="24" customHeight="1" x14ac:dyDescent="0.2">
      <c r="A31" s="110"/>
      <c r="B31" s="110"/>
      <c r="C31" s="111"/>
      <c r="D31" s="112">
        <f t="shared" si="39"/>
        <v>0</v>
      </c>
      <c r="E31" s="113">
        <f t="shared" si="40"/>
        <v>0</v>
      </c>
      <c r="F31" s="35"/>
      <c r="G31" s="48" t="str">
        <f t="shared" ca="1" si="41"/>
        <v xml:space="preserve"> </v>
      </c>
      <c r="H31" s="52" t="str">
        <f t="shared" ca="1" si="42"/>
        <v xml:space="preserve"> </v>
      </c>
      <c r="I31" s="48" t="str">
        <f t="shared" ca="1" si="43"/>
        <v xml:space="preserve"> </v>
      </c>
      <c r="J31" s="52" t="str">
        <f t="shared" ca="1" si="44"/>
        <v xml:space="preserve"> </v>
      </c>
      <c r="K31" s="48" t="str">
        <f t="shared" ca="1" si="45"/>
        <v xml:space="preserve"> </v>
      </c>
      <c r="L31" s="52" t="str">
        <f t="shared" ca="1" si="46"/>
        <v xml:space="preserve"> </v>
      </c>
      <c r="M31" s="48" t="str">
        <f t="shared" ca="1" si="47"/>
        <v xml:space="preserve"> </v>
      </c>
      <c r="N31" s="52" t="str">
        <f t="shared" ca="1" si="48"/>
        <v xml:space="preserve"> </v>
      </c>
      <c r="O31" s="48" t="str">
        <f t="shared" ca="1" si="49"/>
        <v xml:space="preserve"> </v>
      </c>
      <c r="P31" s="47" t="str">
        <f t="shared" ca="1" si="50"/>
        <v xml:space="preserve"> </v>
      </c>
      <c r="Q31" s="8"/>
      <c r="R31" s="88"/>
      <c r="S31" s="88"/>
      <c r="T31" s="97"/>
      <c r="U31" s="98">
        <f t="shared" si="51"/>
        <v>100.1</v>
      </c>
      <c r="V31" s="108">
        <f t="shared" si="52"/>
        <v>100</v>
      </c>
      <c r="W31" s="99">
        <f t="shared" si="53"/>
        <v>0</v>
      </c>
      <c r="X31" s="99">
        <f t="shared" si="54"/>
        <v>0</v>
      </c>
      <c r="Y31" s="107" t="str">
        <f ca="1">IF(AND(Y$8&gt;=$U31,Y$8&lt;=$V31),$W31*(Y$8-$U31)+$A31," ")</f>
        <v xml:space="preserve"> </v>
      </c>
      <c r="Z31" s="107"/>
      <c r="AA31" s="107" t="str">
        <f ca="1">IF(AND(AA$8&gt;=$U31,AA$8&lt;=$V31),$W31*(AA$8-$U31)+$A31," ")</f>
        <v xml:space="preserve"> </v>
      </c>
      <c r="AB31" s="107"/>
      <c r="AC31" s="107" t="str">
        <f ca="1">IF(AND(AC$8&gt;=$U31,AC$8&lt;=$V31),$W31*(AC$8-$U31)+$A31," ")</f>
        <v xml:space="preserve"> </v>
      </c>
      <c r="AD31" s="107"/>
      <c r="AE31" s="107" t="str">
        <f ca="1">IF(AND(AE$8&gt;=$U31,AE$8&lt;=$V31),$W31*(AE$8-$U31)+$A31," ")</f>
        <v xml:space="preserve"> </v>
      </c>
      <c r="AF31" s="107"/>
      <c r="AG31" s="107" t="str">
        <f ca="1">IF(AND(AG$8&gt;=$U31,AG$8&lt;=$V31),$W31*(AG$8-$U31)+$A31," ")</f>
        <v xml:space="preserve"> </v>
      </c>
      <c r="AH31" s="107"/>
      <c r="AI31" s="99" t="str">
        <f t="shared" ca="1" si="55"/>
        <v>0</v>
      </c>
      <c r="AJ31" s="99">
        <f t="shared" ca="1" si="18"/>
        <v>1</v>
      </c>
      <c r="AK31" s="99" t="str">
        <f t="shared" ca="1" si="56"/>
        <v>0</v>
      </c>
      <c r="AL31" s="99">
        <f t="shared" ca="1" si="20"/>
        <v>1</v>
      </c>
      <c r="AM31" s="99" t="str">
        <f t="shared" ca="1" si="57"/>
        <v>0</v>
      </c>
      <c r="AN31" s="99">
        <f t="shared" ca="1" si="22"/>
        <v>1</v>
      </c>
      <c r="AO31" s="99" t="str">
        <f t="shared" ca="1" si="58"/>
        <v>0</v>
      </c>
      <c r="AP31" s="99">
        <f t="shared" ca="1" si="24"/>
        <v>1</v>
      </c>
      <c r="AQ31" s="99" t="str">
        <f t="shared" ca="1" si="59"/>
        <v>0</v>
      </c>
      <c r="AR31" s="99">
        <f t="shared" ca="1" si="26"/>
        <v>1</v>
      </c>
      <c r="AS31" s="99"/>
      <c r="AT31" s="99" t="str">
        <f t="shared" ca="1" si="60"/>
        <v>00</v>
      </c>
      <c r="AU31" s="99" t="str">
        <f t="shared" ca="1" si="61"/>
        <v>00</v>
      </c>
      <c r="AV31" s="99" t="str">
        <f t="shared" ca="1" si="62"/>
        <v>00</v>
      </c>
      <c r="AW31" s="99" t="str">
        <f t="shared" ca="1" si="63"/>
        <v>00</v>
      </c>
      <c r="AX31" s="99" t="str">
        <f t="shared" ca="1" si="64"/>
        <v>00</v>
      </c>
      <c r="AY31" s="99" t="str">
        <f t="shared" ca="1" si="65"/>
        <v>00</v>
      </c>
      <c r="AZ31" s="99" t="str">
        <f t="shared" ca="1" si="66"/>
        <v>00</v>
      </c>
      <c r="BA31" s="99" t="str">
        <f t="shared" ca="1" si="67"/>
        <v>00</v>
      </c>
      <c r="BB31" s="99" t="str">
        <f t="shared" ca="1" si="68"/>
        <v>00</v>
      </c>
      <c r="BC31" s="99" t="str">
        <f t="shared" ca="1" si="69"/>
        <v>00</v>
      </c>
      <c r="BD31" s="88"/>
      <c r="BE31" s="88"/>
      <c r="BF31" s="76"/>
    </row>
    <row r="32" spans="1:58" ht="24" customHeight="1" x14ac:dyDescent="0.2">
      <c r="A32" s="110"/>
      <c r="B32" s="110"/>
      <c r="C32" s="111"/>
      <c r="D32" s="112">
        <f t="shared" si="39"/>
        <v>0</v>
      </c>
      <c r="E32" s="113">
        <f t="shared" si="40"/>
        <v>0</v>
      </c>
      <c r="F32" s="121"/>
      <c r="G32" s="48" t="str">
        <f t="shared" ca="1" si="41"/>
        <v xml:space="preserve"> </v>
      </c>
      <c r="H32" s="52" t="str">
        <f t="shared" ca="1" si="42"/>
        <v xml:space="preserve"> </v>
      </c>
      <c r="I32" s="48" t="str">
        <f t="shared" ca="1" si="43"/>
        <v xml:space="preserve"> </v>
      </c>
      <c r="J32" s="52" t="str">
        <f t="shared" ca="1" si="44"/>
        <v xml:space="preserve"> </v>
      </c>
      <c r="K32" s="48" t="str">
        <f t="shared" ca="1" si="45"/>
        <v xml:space="preserve"> </v>
      </c>
      <c r="L32" s="52" t="str">
        <f t="shared" ca="1" si="46"/>
        <v xml:space="preserve"> </v>
      </c>
      <c r="M32" s="48" t="str">
        <f t="shared" ca="1" si="47"/>
        <v xml:space="preserve"> </v>
      </c>
      <c r="N32" s="52" t="str">
        <f t="shared" ca="1" si="48"/>
        <v xml:space="preserve"> </v>
      </c>
      <c r="O32" s="48" t="str">
        <f t="shared" ca="1" si="49"/>
        <v xml:space="preserve"> </v>
      </c>
      <c r="P32" s="47" t="str">
        <f t="shared" ca="1" si="50"/>
        <v xml:space="preserve"> </v>
      </c>
      <c r="Q32" s="8"/>
      <c r="R32" s="88"/>
      <c r="S32" s="88"/>
      <c r="T32" s="97"/>
      <c r="U32" s="98">
        <f t="shared" si="51"/>
        <v>100.1</v>
      </c>
      <c r="V32" s="108">
        <f t="shared" si="52"/>
        <v>100</v>
      </c>
      <c r="W32" s="99">
        <f t="shared" si="53"/>
        <v>0</v>
      </c>
      <c r="X32" s="99">
        <f t="shared" si="54"/>
        <v>0</v>
      </c>
      <c r="Y32" s="107" t="str">
        <f ca="1">IF(AND(Y$8&gt;=$U32,Y$8&lt;=$V32),$W32*(Y$8-$U32)+$A32," ")</f>
        <v xml:space="preserve"> </v>
      </c>
      <c r="Z32" s="107"/>
      <c r="AA32" s="107" t="str">
        <f ca="1">IF(AND(AA$8&gt;=$U32,AA$8&lt;=$V32),$W32*(AA$8-$U32)+$A32," ")</f>
        <v xml:space="preserve"> </v>
      </c>
      <c r="AB32" s="107"/>
      <c r="AC32" s="107" t="str">
        <f ca="1">IF(AND(AC$8&gt;=$U32,AC$8&lt;=$V32),$W32*(AC$8-$U32)+$A32," ")</f>
        <v xml:space="preserve"> </v>
      </c>
      <c r="AD32" s="107"/>
      <c r="AE32" s="107" t="str">
        <f ca="1">IF(AND(AE$8&gt;=$U32,AE$8&lt;=$V32),$W32*(AE$8-$U32)+$A32," ")</f>
        <v xml:space="preserve"> </v>
      </c>
      <c r="AF32" s="107"/>
      <c r="AG32" s="107" t="str">
        <f ca="1">IF(AND(AG$8&gt;=$U32,AG$8&lt;=$V32),$W32*(AG$8-$U32)+$A32," ")</f>
        <v xml:space="preserve"> </v>
      </c>
      <c r="AH32" s="107"/>
      <c r="AI32" s="99" t="str">
        <f t="shared" ca="1" si="55"/>
        <v>0</v>
      </c>
      <c r="AJ32" s="99">
        <f t="shared" ca="1" si="18"/>
        <v>1</v>
      </c>
      <c r="AK32" s="99" t="str">
        <f t="shared" ca="1" si="56"/>
        <v>0</v>
      </c>
      <c r="AL32" s="99">
        <f t="shared" ca="1" si="20"/>
        <v>1</v>
      </c>
      <c r="AM32" s="99" t="str">
        <f t="shared" ca="1" si="57"/>
        <v>0</v>
      </c>
      <c r="AN32" s="99">
        <f t="shared" ca="1" si="22"/>
        <v>1</v>
      </c>
      <c r="AO32" s="99" t="str">
        <f t="shared" ca="1" si="58"/>
        <v>0</v>
      </c>
      <c r="AP32" s="99">
        <f t="shared" ca="1" si="24"/>
        <v>1</v>
      </c>
      <c r="AQ32" s="99" t="str">
        <f t="shared" ca="1" si="59"/>
        <v>0</v>
      </c>
      <c r="AR32" s="99">
        <f t="shared" ca="1" si="26"/>
        <v>1</v>
      </c>
      <c r="AS32" s="99"/>
      <c r="AT32" s="99" t="str">
        <f t="shared" ca="1" si="60"/>
        <v>00</v>
      </c>
      <c r="AU32" s="99" t="str">
        <f t="shared" ca="1" si="61"/>
        <v>00</v>
      </c>
      <c r="AV32" s="99" t="str">
        <f t="shared" ca="1" si="62"/>
        <v>00</v>
      </c>
      <c r="AW32" s="99" t="str">
        <f t="shared" ca="1" si="63"/>
        <v>00</v>
      </c>
      <c r="AX32" s="99" t="str">
        <f t="shared" ca="1" si="64"/>
        <v>00</v>
      </c>
      <c r="AY32" s="99" t="str">
        <f t="shared" ca="1" si="65"/>
        <v>00</v>
      </c>
      <c r="AZ32" s="99" t="str">
        <f t="shared" ca="1" si="66"/>
        <v>00</v>
      </c>
      <c r="BA32" s="99" t="str">
        <f t="shared" ca="1" si="67"/>
        <v>00</v>
      </c>
      <c r="BB32" s="99" t="str">
        <f t="shared" ca="1" si="68"/>
        <v>00</v>
      </c>
      <c r="BC32" s="99" t="str">
        <f t="shared" ca="1" si="69"/>
        <v>00</v>
      </c>
      <c r="BD32" s="88"/>
      <c r="BE32" s="88"/>
      <c r="BF32" s="76"/>
    </row>
    <row r="33" spans="1:58" ht="24" customHeight="1" x14ac:dyDescent="0.2">
      <c r="A33" s="110"/>
      <c r="B33" s="110"/>
      <c r="C33" s="111"/>
      <c r="D33" s="112">
        <f t="shared" si="39"/>
        <v>0</v>
      </c>
      <c r="E33" s="113">
        <f t="shared" si="40"/>
        <v>0</v>
      </c>
      <c r="F33" s="121"/>
      <c r="G33" s="48" t="str">
        <f t="shared" ca="1" si="41"/>
        <v xml:space="preserve"> </v>
      </c>
      <c r="H33" s="52" t="str">
        <f t="shared" ca="1" si="42"/>
        <v xml:space="preserve"> </v>
      </c>
      <c r="I33" s="48" t="str">
        <f t="shared" ca="1" si="43"/>
        <v xml:space="preserve"> </v>
      </c>
      <c r="J33" s="52" t="str">
        <f t="shared" ca="1" si="44"/>
        <v xml:space="preserve"> </v>
      </c>
      <c r="K33" s="48" t="str">
        <f t="shared" ca="1" si="45"/>
        <v xml:space="preserve"> </v>
      </c>
      <c r="L33" s="52" t="str">
        <f t="shared" ca="1" si="46"/>
        <v xml:space="preserve"> </v>
      </c>
      <c r="M33" s="48" t="str">
        <f t="shared" ca="1" si="47"/>
        <v xml:space="preserve"> </v>
      </c>
      <c r="N33" s="52" t="str">
        <f t="shared" ca="1" si="48"/>
        <v xml:space="preserve"> </v>
      </c>
      <c r="O33" s="48" t="str">
        <f t="shared" ca="1" si="49"/>
        <v xml:space="preserve"> </v>
      </c>
      <c r="P33" s="47" t="str">
        <f t="shared" ca="1" si="50"/>
        <v xml:space="preserve"> </v>
      </c>
      <c r="Q33" s="8"/>
      <c r="R33" s="88"/>
      <c r="S33" s="88"/>
      <c r="T33" s="97"/>
      <c r="U33" s="98">
        <f t="shared" si="51"/>
        <v>100.1</v>
      </c>
      <c r="V33" s="108">
        <f t="shared" si="52"/>
        <v>100</v>
      </c>
      <c r="W33" s="99">
        <f t="shared" si="53"/>
        <v>0</v>
      </c>
      <c r="X33" s="99">
        <f t="shared" si="54"/>
        <v>0</v>
      </c>
      <c r="Y33" s="107" t="str">
        <f ca="1">IF(AND(Y$8&gt;=$U33,Y$8&lt;=$V33),$W33*(Y$8-$U33)+$A33," ")</f>
        <v xml:space="preserve"> </v>
      </c>
      <c r="Z33" s="107"/>
      <c r="AA33" s="107" t="str">
        <f ca="1">IF(AND(AA$8&gt;=$U33,AA$8&lt;=$V33),$W33*(AA$8-$U33)+$A33," ")</f>
        <v xml:space="preserve"> </v>
      </c>
      <c r="AB33" s="107"/>
      <c r="AC33" s="107" t="str">
        <f ca="1">IF(AND(AC$8&gt;=$U33,AC$8&lt;=$V33),$W33*(AC$8-$U33)+$A33," ")</f>
        <v xml:space="preserve"> </v>
      </c>
      <c r="AD33" s="107"/>
      <c r="AE33" s="107" t="str">
        <f ca="1">IF(AND(AE$8&gt;=$U33,AE$8&lt;=$V33),$W33*(AE$8-$U33)+$A33," ")</f>
        <v xml:space="preserve"> </v>
      </c>
      <c r="AF33" s="107"/>
      <c r="AG33" s="107" t="str">
        <f ca="1">IF(AND(AG$8&gt;=$U33,AG$8&lt;=$V33),$W33*(AG$8-$U33)+$A33," ")</f>
        <v xml:space="preserve"> </v>
      </c>
      <c r="AH33" s="107"/>
      <c r="AI33" s="99" t="str">
        <f t="shared" ca="1" si="55"/>
        <v>0</v>
      </c>
      <c r="AJ33" s="99">
        <f t="shared" ca="1" si="18"/>
        <v>1</v>
      </c>
      <c r="AK33" s="99" t="str">
        <f t="shared" ca="1" si="56"/>
        <v>0</v>
      </c>
      <c r="AL33" s="99">
        <f t="shared" ca="1" si="20"/>
        <v>1</v>
      </c>
      <c r="AM33" s="99" t="str">
        <f t="shared" ca="1" si="57"/>
        <v>0</v>
      </c>
      <c r="AN33" s="99">
        <f t="shared" ca="1" si="22"/>
        <v>1</v>
      </c>
      <c r="AO33" s="99" t="str">
        <f t="shared" ca="1" si="58"/>
        <v>0</v>
      </c>
      <c r="AP33" s="99">
        <f t="shared" ca="1" si="24"/>
        <v>1</v>
      </c>
      <c r="AQ33" s="99" t="str">
        <f t="shared" ca="1" si="59"/>
        <v>0</v>
      </c>
      <c r="AR33" s="99">
        <f t="shared" ca="1" si="26"/>
        <v>1</v>
      </c>
      <c r="AS33" s="99"/>
      <c r="AT33" s="99" t="str">
        <f t="shared" ca="1" si="60"/>
        <v>00</v>
      </c>
      <c r="AU33" s="99" t="str">
        <f t="shared" ca="1" si="61"/>
        <v>00</v>
      </c>
      <c r="AV33" s="99" t="str">
        <f t="shared" ca="1" si="62"/>
        <v>00</v>
      </c>
      <c r="AW33" s="99" t="str">
        <f t="shared" ca="1" si="63"/>
        <v>00</v>
      </c>
      <c r="AX33" s="99" t="str">
        <f t="shared" ca="1" si="64"/>
        <v>00</v>
      </c>
      <c r="AY33" s="99" t="str">
        <f t="shared" ca="1" si="65"/>
        <v>00</v>
      </c>
      <c r="AZ33" s="99" t="str">
        <f t="shared" ca="1" si="66"/>
        <v>00</v>
      </c>
      <c r="BA33" s="99" t="str">
        <f t="shared" ca="1" si="67"/>
        <v>00</v>
      </c>
      <c r="BB33" s="99" t="str">
        <f t="shared" ca="1" si="68"/>
        <v>00</v>
      </c>
      <c r="BC33" s="99" t="str">
        <f t="shared" ca="1" si="69"/>
        <v>00</v>
      </c>
      <c r="BD33" s="88"/>
      <c r="BE33" s="88"/>
      <c r="BF33" s="76"/>
    </row>
    <row r="34" spans="1:58" ht="24" customHeight="1" x14ac:dyDescent="0.25">
      <c r="A34" s="63"/>
      <c r="B34" s="14"/>
      <c r="C34" s="15"/>
      <c r="D34" s="16"/>
      <c r="E34" s="64"/>
      <c r="F34" s="14"/>
      <c r="G34" s="3"/>
      <c r="H34" s="4"/>
      <c r="I34" s="3"/>
      <c r="J34" s="4"/>
      <c r="K34" s="3"/>
      <c r="L34" s="4"/>
      <c r="M34" s="3"/>
      <c r="N34" s="4"/>
      <c r="O34" s="3"/>
      <c r="P34" s="4"/>
      <c r="Q34" s="8"/>
      <c r="R34" s="88"/>
      <c r="S34" s="88"/>
      <c r="T34" s="97"/>
      <c r="U34" s="98"/>
      <c r="V34" s="98"/>
      <c r="W34" s="99"/>
      <c r="X34" s="99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88"/>
      <c r="BE34" s="88"/>
      <c r="BF34" s="76"/>
    </row>
    <row r="35" spans="1:58" ht="24" customHeight="1" x14ac:dyDescent="0.25">
      <c r="A35" s="17"/>
      <c r="B35" s="190" t="s">
        <v>21</v>
      </c>
      <c r="C35" s="191"/>
      <c r="D35" s="114">
        <f>SUM(D19:D33)</f>
        <v>577.77777777777783</v>
      </c>
      <c r="E35" s="114">
        <f>SUM(E19:E33)</f>
        <v>100</v>
      </c>
      <c r="F35" s="187" t="s">
        <v>44</v>
      </c>
      <c r="G35" s="177"/>
      <c r="H35" s="177"/>
      <c r="I35" s="176" t="s">
        <v>45</v>
      </c>
      <c r="J35" s="177"/>
      <c r="K35" s="177"/>
      <c r="L35" s="120"/>
      <c r="N35" s="179" t="s">
        <v>49</v>
      </c>
      <c r="O35" s="179"/>
      <c r="P35" s="120"/>
      <c r="Q35" s="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76"/>
    </row>
    <row r="36" spans="1:58" ht="20.25" customHeight="1" x14ac:dyDescent="0.2">
      <c r="A36" s="13"/>
      <c r="B36" s="10"/>
      <c r="C36" s="10"/>
      <c r="D36" s="11"/>
      <c r="E36" s="12"/>
      <c r="F36" s="13"/>
      <c r="Q36" s="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76"/>
    </row>
    <row r="37" spans="1:58" ht="23.25" customHeight="1" x14ac:dyDescent="0.3">
      <c r="A37" s="188" t="s">
        <v>30</v>
      </c>
      <c r="B37" s="189"/>
      <c r="C37" s="189"/>
      <c r="D37" s="189"/>
      <c r="E37" s="109" t="s">
        <v>46</v>
      </c>
      <c r="F37" s="116"/>
      <c r="G37" s="75" t="s">
        <v>34</v>
      </c>
      <c r="H37" s="184"/>
      <c r="I37" s="184"/>
      <c r="J37" s="184"/>
      <c r="K37" s="176" t="s">
        <v>38</v>
      </c>
      <c r="L37" s="176"/>
      <c r="M37" s="178"/>
      <c r="N37" s="178"/>
      <c r="O37" s="178"/>
      <c r="P37" s="178"/>
      <c r="Q37" s="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76"/>
    </row>
    <row r="38" spans="1:58" ht="8.25" customHeight="1" thickBot="1" x14ac:dyDescent="0.25">
      <c r="A38" s="13"/>
      <c r="B38" s="10"/>
      <c r="C38" s="10"/>
      <c r="D38" s="11"/>
      <c r="E38" s="12"/>
      <c r="F38" s="13"/>
      <c r="H38" s="185"/>
      <c r="I38" s="185"/>
      <c r="J38" s="185"/>
      <c r="Q38" s="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76"/>
    </row>
    <row r="39" spans="1:58" ht="28.5" customHeight="1" thickBot="1" x14ac:dyDescent="0.35">
      <c r="A39" s="13"/>
      <c r="B39" s="117"/>
      <c r="C39" s="197" t="s">
        <v>50</v>
      </c>
      <c r="D39" s="198"/>
      <c r="E39" s="198"/>
      <c r="F39" s="198"/>
      <c r="K39" s="194" t="s">
        <v>26</v>
      </c>
      <c r="L39" s="134"/>
      <c r="M39" s="134"/>
      <c r="N39" s="180"/>
      <c r="O39" s="181"/>
      <c r="P39" s="181"/>
      <c r="Q39" s="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76"/>
    </row>
    <row r="40" spans="1:58" ht="13.5" customHeight="1" x14ac:dyDescent="0.2">
      <c r="A40" s="13"/>
      <c r="B40" s="10"/>
      <c r="C40" s="10"/>
      <c r="D40" s="11"/>
      <c r="E40" s="12"/>
      <c r="F40" s="13"/>
      <c r="Q40" s="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76"/>
    </row>
    <row r="41" spans="1:58" ht="22.5" customHeight="1" x14ac:dyDescent="0.3">
      <c r="A41" s="195" t="s">
        <v>47</v>
      </c>
      <c r="B41" s="196"/>
      <c r="C41" s="182"/>
      <c r="D41" s="192"/>
      <c r="E41" s="192"/>
      <c r="F41" s="40" t="s">
        <v>31</v>
      </c>
      <c r="G41" s="182"/>
      <c r="H41" s="182"/>
      <c r="I41" s="182"/>
      <c r="K41" s="193" t="s">
        <v>32</v>
      </c>
      <c r="L41" s="193"/>
      <c r="M41" s="182"/>
      <c r="N41" s="182"/>
      <c r="O41" s="182"/>
      <c r="P41" s="183"/>
      <c r="Q41" s="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76"/>
    </row>
    <row r="42" spans="1:58" ht="45" customHeight="1" x14ac:dyDescent="0.35">
      <c r="A42" s="53" t="s">
        <v>53</v>
      </c>
      <c r="B42" s="186" t="s">
        <v>36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76"/>
    </row>
    <row r="43" spans="1:58" ht="20.25" customHeight="1" x14ac:dyDescent="0.2">
      <c r="A43" s="13"/>
      <c r="B43" s="10"/>
      <c r="C43" s="10"/>
      <c r="D43" s="11"/>
      <c r="E43" s="12"/>
      <c r="F43" s="13"/>
      <c r="Q43" s="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76"/>
    </row>
    <row r="44" spans="1:58" ht="20.25" customHeight="1" x14ac:dyDescent="0.2">
      <c r="A44" s="13"/>
      <c r="B44" s="10"/>
      <c r="C44" s="10"/>
      <c r="D44" s="11"/>
      <c r="E44" s="12"/>
      <c r="F44" s="13"/>
      <c r="Q44" s="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76"/>
    </row>
    <row r="45" spans="1:58" ht="20.25" customHeight="1" x14ac:dyDescent="0.2">
      <c r="A45" s="13"/>
      <c r="B45" s="10"/>
      <c r="C45" s="10"/>
      <c r="D45" s="11"/>
      <c r="E45" s="12"/>
      <c r="F45" s="13"/>
      <c r="Q45" s="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76"/>
    </row>
    <row r="46" spans="1:58" ht="20.25" customHeight="1" x14ac:dyDescent="0.2">
      <c r="A46" s="13"/>
      <c r="B46" s="10"/>
      <c r="C46" s="10"/>
      <c r="D46" s="11"/>
      <c r="E46" s="12"/>
      <c r="F46" s="13"/>
      <c r="Q46" s="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76"/>
    </row>
    <row r="47" spans="1:58" ht="20.25" customHeight="1" x14ac:dyDescent="0.2">
      <c r="A47" s="13"/>
      <c r="B47" s="10"/>
      <c r="C47" s="10"/>
      <c r="D47" s="11"/>
      <c r="E47" s="12"/>
      <c r="F47" s="13"/>
      <c r="Q47" s="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76"/>
    </row>
    <row r="48" spans="1:58" ht="20.25" customHeight="1" x14ac:dyDescent="0.2">
      <c r="A48" s="13"/>
      <c r="B48" s="10"/>
      <c r="C48" s="10"/>
      <c r="D48" s="11"/>
      <c r="E48" s="12"/>
      <c r="F48" s="13"/>
      <c r="Q48" s="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76"/>
    </row>
    <row r="49" spans="1:58" ht="20.25" customHeight="1" x14ac:dyDescent="0.2">
      <c r="A49" s="13"/>
      <c r="B49" s="10"/>
      <c r="C49" s="10"/>
      <c r="D49" s="11"/>
      <c r="E49" s="12"/>
      <c r="F49" s="13"/>
      <c r="Q49" s="8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</row>
    <row r="50" spans="1:58" ht="20.25" customHeight="1" x14ac:dyDescent="0.2">
      <c r="A50" s="13"/>
      <c r="B50" s="10"/>
      <c r="C50" s="10"/>
      <c r="D50" s="11"/>
      <c r="E50" s="12"/>
      <c r="F50" s="13"/>
      <c r="Q50" s="8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</row>
    <row r="51" spans="1:58" ht="20.25" customHeight="1" x14ac:dyDescent="0.2">
      <c r="A51" s="13"/>
      <c r="B51" s="10"/>
      <c r="C51" s="10"/>
      <c r="D51" s="11"/>
      <c r="E51" s="12"/>
      <c r="F51" s="13"/>
      <c r="Q51" s="8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</row>
    <row r="52" spans="1:58" ht="20.25" customHeight="1" x14ac:dyDescent="0.2">
      <c r="A52" s="13"/>
      <c r="B52" s="10"/>
      <c r="C52" s="10"/>
      <c r="D52" s="11"/>
      <c r="E52" s="12"/>
      <c r="F52" s="13"/>
      <c r="Q52" s="8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</row>
    <row r="53" spans="1:58" x14ac:dyDescent="0.2">
      <c r="A53" s="8"/>
      <c r="B53" s="8"/>
      <c r="C53" s="8"/>
      <c r="D53" s="8"/>
      <c r="E53" s="8"/>
      <c r="F53" s="8"/>
      <c r="Q53" s="8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</row>
    <row r="54" spans="1:58" x14ac:dyDescent="0.2">
      <c r="A54" s="8"/>
      <c r="B54" s="8"/>
      <c r="C54" s="8"/>
      <c r="D54" s="8"/>
      <c r="E54" s="8"/>
      <c r="F54" s="8"/>
      <c r="Q54" s="8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</row>
    <row r="55" spans="1:58" x14ac:dyDescent="0.2">
      <c r="A55" s="8"/>
      <c r="B55" s="8"/>
      <c r="C55" s="8"/>
      <c r="D55" s="8"/>
      <c r="E55" s="8"/>
      <c r="F55" s="8"/>
      <c r="Q55" s="8"/>
      <c r="R55" s="76"/>
      <c r="S55" s="76"/>
      <c r="T55" s="77"/>
      <c r="U55" s="77"/>
      <c r="V55" s="77"/>
      <c r="W55" s="76"/>
      <c r="X55" s="76"/>
      <c r="Y55" s="80" t="s">
        <v>0</v>
      </c>
      <c r="Z55" s="76"/>
      <c r="AA55" s="80" t="s">
        <v>1</v>
      </c>
      <c r="AB55" s="76"/>
      <c r="AC55" s="80" t="s">
        <v>2</v>
      </c>
      <c r="AD55" s="76"/>
      <c r="AE55" s="80" t="s">
        <v>3</v>
      </c>
      <c r="AF55" s="76"/>
      <c r="AG55" s="80" t="s">
        <v>4</v>
      </c>
      <c r="AH55" s="77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</row>
    <row r="56" spans="1:58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78"/>
      <c r="S56" s="78"/>
      <c r="T56" s="78"/>
      <c r="U56" s="78"/>
      <c r="V56" s="78"/>
      <c r="W56" s="78"/>
      <c r="X56" s="78"/>
      <c r="Y56" s="81"/>
      <c r="Z56" s="81"/>
      <c r="AA56" s="81"/>
      <c r="AB56" s="81"/>
      <c r="AC56" s="81"/>
      <c r="AD56" s="81"/>
      <c r="AE56" s="81"/>
      <c r="AF56" s="81"/>
      <c r="AG56" s="81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6"/>
      <c r="BF56" s="76"/>
    </row>
    <row r="57" spans="1:58" ht="18" x14ac:dyDescent="0.25">
      <c r="A57" s="8"/>
      <c r="B57" s="8"/>
      <c r="C57" s="8"/>
      <c r="D57" s="8"/>
      <c r="E57" s="8"/>
      <c r="F57" s="8"/>
      <c r="G57" s="19"/>
      <c r="H57" s="8"/>
      <c r="I57" s="8"/>
      <c r="J57" s="8"/>
      <c r="K57" s="8"/>
      <c r="L57" s="8"/>
      <c r="M57" s="8"/>
      <c r="N57" s="8"/>
      <c r="O57" s="8"/>
      <c r="P57" s="8"/>
      <c r="Q57" s="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6"/>
      <c r="BF57" s="76"/>
    </row>
    <row r="58" spans="1:58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78"/>
      <c r="S58" s="78"/>
      <c r="T58" s="81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81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6"/>
      <c r="BF58" s="76"/>
    </row>
    <row r="59" spans="1:58" ht="18" x14ac:dyDescent="0.2">
      <c r="A59" s="8"/>
      <c r="B59" s="8"/>
      <c r="C59" s="8"/>
      <c r="D59" s="20"/>
      <c r="E59" s="2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78"/>
      <c r="S59" s="78"/>
      <c r="T59" s="78"/>
      <c r="U59" s="78"/>
      <c r="V59" s="78"/>
      <c r="W59" s="82"/>
      <c r="X59" s="82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6"/>
      <c r="BF59" s="76"/>
    </row>
    <row r="60" spans="1:58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78"/>
      <c r="S60" s="78"/>
      <c r="T60" s="78"/>
      <c r="U60" s="78"/>
      <c r="V60" s="78"/>
      <c r="W60" s="82"/>
      <c r="X60" s="82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6"/>
      <c r="BF60" s="76"/>
    </row>
    <row r="61" spans="1:58" x14ac:dyDescent="0.2">
      <c r="A61" s="22"/>
      <c r="B61" s="23"/>
      <c r="C61" s="23"/>
      <c r="D61" s="23"/>
      <c r="E61" s="23"/>
      <c r="F61" s="8"/>
      <c r="G61" s="24"/>
      <c r="H61" s="8"/>
      <c r="I61" s="24"/>
      <c r="J61" s="8"/>
      <c r="K61" s="24"/>
      <c r="L61" s="8"/>
      <c r="M61" s="24"/>
      <c r="N61" s="8"/>
      <c r="O61" s="24"/>
      <c r="P61" s="8"/>
      <c r="Q61" s="8"/>
      <c r="R61" s="78"/>
      <c r="S61" s="78"/>
      <c r="T61" s="79"/>
      <c r="U61" s="83"/>
      <c r="V61" s="78"/>
      <c r="W61" s="82"/>
      <c r="X61" s="82"/>
      <c r="Y61" s="78"/>
      <c r="Z61" s="78"/>
      <c r="AA61" s="78"/>
      <c r="AB61" s="78"/>
      <c r="AC61" s="78"/>
      <c r="AD61" s="79"/>
      <c r="AE61" s="81"/>
      <c r="AF61" s="79"/>
      <c r="AG61" s="81"/>
      <c r="AH61" s="79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6"/>
      <c r="BF61" s="76"/>
    </row>
    <row r="62" spans="1:58" ht="26.25" customHeight="1" x14ac:dyDescent="0.2">
      <c r="A62" s="25"/>
      <c r="B62" s="25"/>
      <c r="C62" s="23"/>
      <c r="D62" s="23"/>
      <c r="E62" s="23"/>
      <c r="F62" s="6"/>
      <c r="G62" s="26"/>
      <c r="H62" s="23"/>
      <c r="I62" s="26"/>
      <c r="J62" s="23"/>
      <c r="K62" s="26"/>
      <c r="L62" s="23"/>
      <c r="M62" s="26"/>
      <c r="N62" s="23"/>
      <c r="O62" s="26"/>
      <c r="P62" s="23"/>
      <c r="Q62" s="8"/>
      <c r="R62" s="78"/>
      <c r="S62" s="78"/>
      <c r="T62" s="78"/>
      <c r="U62" s="78"/>
      <c r="V62" s="84"/>
      <c r="W62" s="82"/>
      <c r="X62" s="82"/>
      <c r="Y62" s="85"/>
      <c r="Z62" s="86"/>
      <c r="AA62" s="85"/>
      <c r="AB62" s="86"/>
      <c r="AC62" s="85"/>
      <c r="AD62" s="86"/>
      <c r="AE62" s="85"/>
      <c r="AF62" s="86"/>
      <c r="AG62" s="85"/>
      <c r="AH62" s="86"/>
      <c r="AI62" s="82"/>
      <c r="AJ62" s="85"/>
      <c r="AK62" s="82"/>
      <c r="AL62" s="85"/>
      <c r="AM62" s="82"/>
      <c r="AN62" s="85"/>
      <c r="AO62" s="82"/>
      <c r="AP62" s="85"/>
      <c r="AQ62" s="82"/>
      <c r="AR62" s="85"/>
      <c r="AS62" s="85"/>
      <c r="AT62" s="84"/>
      <c r="AU62" s="85"/>
      <c r="AV62" s="84"/>
      <c r="AW62" s="85"/>
      <c r="AX62" s="84"/>
      <c r="AY62" s="85"/>
      <c r="AZ62" s="84"/>
      <c r="BA62" s="85"/>
      <c r="BB62" s="84"/>
      <c r="BC62" s="85"/>
      <c r="BD62" s="78"/>
      <c r="BE62" s="76"/>
      <c r="BF62" s="76"/>
    </row>
    <row r="63" spans="1:58" ht="18" x14ac:dyDescent="0.2">
      <c r="A63" s="27"/>
      <c r="B63" s="27"/>
      <c r="C63" s="28"/>
      <c r="D63" s="29"/>
      <c r="E63" s="18"/>
      <c r="F63" s="2"/>
      <c r="G63" s="3"/>
      <c r="H63" s="4"/>
      <c r="I63" s="3"/>
      <c r="J63" s="4"/>
      <c r="K63" s="3"/>
      <c r="L63" s="4"/>
      <c r="M63" s="3"/>
      <c r="N63" s="4"/>
      <c r="O63" s="3"/>
      <c r="P63" s="4"/>
      <c r="Q63" s="8"/>
      <c r="R63" s="78"/>
      <c r="S63" s="78"/>
      <c r="T63" s="78"/>
      <c r="U63" s="78"/>
      <c r="V63" s="78"/>
      <c r="W63" s="82"/>
      <c r="X63" s="82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78"/>
      <c r="BE63" s="76"/>
      <c r="BF63" s="76"/>
    </row>
    <row r="64" spans="1:58" ht="18" x14ac:dyDescent="0.2">
      <c r="A64" s="27"/>
      <c r="B64" s="27"/>
      <c r="C64" s="28"/>
      <c r="D64" s="29"/>
      <c r="E64" s="18"/>
      <c r="F64" s="2"/>
      <c r="G64" s="3"/>
      <c r="H64" s="4"/>
      <c r="I64" s="3"/>
      <c r="J64" s="4"/>
      <c r="K64" s="3"/>
      <c r="L64" s="4"/>
      <c r="M64" s="3"/>
      <c r="N64" s="4"/>
      <c r="O64" s="3"/>
      <c r="P64" s="4"/>
      <c r="Q64" s="8"/>
      <c r="R64" s="78"/>
      <c r="S64" s="78"/>
      <c r="T64" s="78"/>
      <c r="U64" s="78"/>
      <c r="V64" s="78"/>
      <c r="W64" s="82"/>
      <c r="X64" s="82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78"/>
      <c r="BE64" s="76"/>
      <c r="BF64" s="76"/>
    </row>
    <row r="65" spans="1:58" ht="18" x14ac:dyDescent="0.2">
      <c r="A65" s="27"/>
      <c r="B65" s="27"/>
      <c r="C65" s="28"/>
      <c r="D65" s="29"/>
      <c r="E65" s="18"/>
      <c r="F65" s="2"/>
      <c r="G65" s="3"/>
      <c r="H65" s="4"/>
      <c r="I65" s="3"/>
      <c r="J65" s="4"/>
      <c r="K65" s="3"/>
      <c r="L65" s="4"/>
      <c r="M65" s="3"/>
      <c r="N65" s="4"/>
      <c r="O65" s="3"/>
      <c r="P65" s="4"/>
      <c r="Q65" s="8"/>
      <c r="R65" s="78"/>
      <c r="S65" s="78"/>
      <c r="T65" s="78"/>
      <c r="U65" s="78"/>
      <c r="V65" s="78"/>
      <c r="W65" s="82"/>
      <c r="X65" s="82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78"/>
      <c r="BE65" s="76"/>
      <c r="BF65" s="76"/>
    </row>
    <row r="66" spans="1:58" ht="18" x14ac:dyDescent="0.2">
      <c r="A66" s="27"/>
      <c r="B66" s="27"/>
      <c r="C66" s="28"/>
      <c r="D66" s="29"/>
      <c r="E66" s="18"/>
      <c r="F66" s="2"/>
      <c r="G66" s="3"/>
      <c r="H66" s="4"/>
      <c r="I66" s="3"/>
      <c r="J66" s="4"/>
      <c r="K66" s="3"/>
      <c r="L66" s="4"/>
      <c r="M66" s="3"/>
      <c r="N66" s="4"/>
      <c r="O66" s="3"/>
      <c r="P66" s="4"/>
      <c r="Q66" s="8"/>
      <c r="R66" s="78"/>
      <c r="S66" s="78"/>
      <c r="T66" s="78"/>
      <c r="U66" s="78"/>
      <c r="V66" s="78"/>
      <c r="W66" s="82"/>
      <c r="X66" s="82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78"/>
      <c r="BE66" s="76"/>
      <c r="BF66" s="76"/>
    </row>
    <row r="67" spans="1:58" ht="18" x14ac:dyDescent="0.2">
      <c r="A67" s="2"/>
      <c r="B67" s="2"/>
      <c r="C67" s="28"/>
      <c r="D67" s="29"/>
      <c r="E67" s="18"/>
      <c r="F67" s="2"/>
      <c r="G67" s="3"/>
      <c r="H67" s="4"/>
      <c r="I67" s="3"/>
      <c r="J67" s="4"/>
      <c r="K67" s="3"/>
      <c r="L67" s="4"/>
      <c r="M67" s="3"/>
      <c r="N67" s="4"/>
      <c r="O67" s="3"/>
      <c r="P67" s="4"/>
      <c r="Q67" s="8"/>
      <c r="R67" s="8"/>
      <c r="S67" s="8"/>
      <c r="T67" s="8"/>
      <c r="U67" s="8"/>
      <c r="V67" s="8"/>
      <c r="W67" s="6"/>
      <c r="X67" s="6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8"/>
    </row>
    <row r="68" spans="1:58" ht="18" x14ac:dyDescent="0.2">
      <c r="A68" s="2"/>
      <c r="B68" s="2"/>
      <c r="C68" s="28"/>
      <c r="D68" s="29"/>
      <c r="E68" s="18"/>
      <c r="F68" s="2"/>
      <c r="G68" s="3"/>
      <c r="H68" s="4"/>
      <c r="I68" s="3"/>
      <c r="J68" s="4"/>
      <c r="K68" s="3"/>
      <c r="L68" s="4"/>
      <c r="M68" s="3"/>
      <c r="N68" s="4"/>
      <c r="O68" s="3"/>
      <c r="P68" s="4"/>
      <c r="Q68" s="8"/>
      <c r="R68" s="8"/>
      <c r="S68" s="8"/>
      <c r="T68" s="8"/>
      <c r="U68" s="8"/>
      <c r="V68" s="8"/>
      <c r="W68" s="6"/>
      <c r="X68" s="6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8"/>
    </row>
    <row r="69" spans="1:58" ht="18" x14ac:dyDescent="0.2">
      <c r="A69" s="2"/>
      <c r="B69" s="2"/>
      <c r="C69" s="28"/>
      <c r="D69" s="29"/>
      <c r="E69" s="18"/>
      <c r="F69" s="2"/>
      <c r="G69" s="3"/>
      <c r="H69" s="4"/>
      <c r="I69" s="3"/>
      <c r="J69" s="4"/>
      <c r="K69" s="3"/>
      <c r="L69" s="4"/>
      <c r="M69" s="3"/>
      <c r="N69" s="4"/>
      <c r="O69" s="3"/>
      <c r="P69" s="4"/>
      <c r="Q69" s="8"/>
      <c r="R69" s="8"/>
      <c r="S69" s="8"/>
      <c r="T69" s="8"/>
      <c r="U69" s="8"/>
      <c r="V69" s="8"/>
      <c r="W69" s="6"/>
      <c r="X69" s="6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8"/>
    </row>
    <row r="70" spans="1:58" ht="18" x14ac:dyDescent="0.2">
      <c r="A70" s="2"/>
      <c r="B70" s="2"/>
      <c r="C70" s="28"/>
      <c r="D70" s="29"/>
      <c r="E70" s="18"/>
      <c r="F70" s="2"/>
      <c r="G70" s="3"/>
      <c r="H70" s="4"/>
      <c r="I70" s="3"/>
      <c r="J70" s="4"/>
      <c r="K70" s="3"/>
      <c r="L70" s="4"/>
      <c r="M70" s="3"/>
      <c r="N70" s="4"/>
      <c r="O70" s="3"/>
      <c r="P70" s="4"/>
      <c r="Q70" s="8"/>
      <c r="R70" s="8"/>
      <c r="S70" s="8"/>
      <c r="T70" s="8"/>
      <c r="U70" s="8"/>
      <c r="V70" s="8"/>
      <c r="W70" s="6"/>
      <c r="X70" s="6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8"/>
    </row>
    <row r="71" spans="1:58" ht="18" x14ac:dyDescent="0.2">
      <c r="A71" s="2"/>
      <c r="B71" s="2"/>
      <c r="C71" s="28"/>
      <c r="D71" s="29"/>
      <c r="E71" s="18"/>
      <c r="F71" s="2"/>
      <c r="G71" s="3"/>
      <c r="H71" s="4"/>
      <c r="I71" s="3"/>
      <c r="J71" s="4"/>
      <c r="K71" s="3"/>
      <c r="L71" s="4"/>
      <c r="M71" s="3"/>
      <c r="N71" s="4"/>
      <c r="O71" s="3"/>
      <c r="P71" s="4"/>
      <c r="Q71" s="8"/>
      <c r="R71" s="8"/>
      <c r="S71" s="8"/>
      <c r="T71" s="8"/>
      <c r="U71" s="8"/>
      <c r="V71" s="8"/>
      <c r="W71" s="6"/>
      <c r="X71" s="6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8"/>
    </row>
    <row r="72" spans="1:58" x14ac:dyDescent="0.2">
      <c r="A72" s="8"/>
      <c r="B72" s="8"/>
      <c r="C72" s="23"/>
      <c r="D72" s="30"/>
      <c r="E72" s="31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</row>
    <row r="81" spans="1:56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</row>
    <row r="82" spans="1:56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</row>
    <row r="83" spans="1:56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</row>
    <row r="84" spans="1:56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</sheetData>
  <sheetProtection password="CC24" sheet="1"/>
  <mergeCells count="73">
    <mergeCell ref="D17:D18"/>
    <mergeCell ref="Y1:Z4"/>
    <mergeCell ref="N1:P4"/>
    <mergeCell ref="O16:P16"/>
    <mergeCell ref="P17:P18"/>
    <mergeCell ref="M16:N16"/>
    <mergeCell ref="O17:O18"/>
    <mergeCell ref="M14:N14"/>
    <mergeCell ref="M15:N15"/>
    <mergeCell ref="K15:L15"/>
    <mergeCell ref="B42:P42"/>
    <mergeCell ref="F35:H35"/>
    <mergeCell ref="A37:D37"/>
    <mergeCell ref="B35:C35"/>
    <mergeCell ref="C41:E41"/>
    <mergeCell ref="K41:L41"/>
    <mergeCell ref="K39:M39"/>
    <mergeCell ref="A41:B41"/>
    <mergeCell ref="G41:I41"/>
    <mergeCell ref="C39:F39"/>
    <mergeCell ref="I35:K35"/>
    <mergeCell ref="M37:P37"/>
    <mergeCell ref="N35:O35"/>
    <mergeCell ref="N39:P39"/>
    <mergeCell ref="M41:P41"/>
    <mergeCell ref="H37:J38"/>
    <mergeCell ref="K37:L37"/>
    <mergeCell ref="K17:K18"/>
    <mergeCell ref="L17:L18"/>
    <mergeCell ref="G17:G18"/>
    <mergeCell ref="H17:H18"/>
    <mergeCell ref="D16:F16"/>
    <mergeCell ref="F17:F18"/>
    <mergeCell ref="I16:J16"/>
    <mergeCell ref="K16:L16"/>
    <mergeCell ref="G16:H16"/>
    <mergeCell ref="E17:E18"/>
    <mergeCell ref="A12:B12"/>
    <mergeCell ref="H10:I10"/>
    <mergeCell ref="A10:B10"/>
    <mergeCell ref="H12:J12"/>
    <mergeCell ref="A11:B11"/>
    <mergeCell ref="G14:H14"/>
    <mergeCell ref="A8:B8"/>
    <mergeCell ref="C8:G8"/>
    <mergeCell ref="H8:I8"/>
    <mergeCell ref="J8:K8"/>
    <mergeCell ref="I14:J14"/>
    <mergeCell ref="I17:I18"/>
    <mergeCell ref="C17:C18"/>
    <mergeCell ref="D14:F14"/>
    <mergeCell ref="D15:F15"/>
    <mergeCell ref="J17:J18"/>
    <mergeCell ref="N17:N18"/>
    <mergeCell ref="M17:M18"/>
    <mergeCell ref="C4:E5"/>
    <mergeCell ref="N10:P10"/>
    <mergeCell ref="I6:K6"/>
    <mergeCell ref="F6:H6"/>
    <mergeCell ref="A9:F9"/>
    <mergeCell ref="N8:P8"/>
    <mergeCell ref="F4:K4"/>
    <mergeCell ref="O5:P5"/>
    <mergeCell ref="O14:P14"/>
    <mergeCell ref="N9:P9"/>
    <mergeCell ref="N12:P12"/>
    <mergeCell ref="O15:P15"/>
    <mergeCell ref="E3:K3"/>
    <mergeCell ref="F5:K5"/>
    <mergeCell ref="J10:K10"/>
    <mergeCell ref="K14:L14"/>
    <mergeCell ref="G15:H15"/>
    <mergeCell ref="I15:J15"/>
  </mergeCells>
  <phoneticPr fontId="5" type="noConversion"/>
  <printOptions horizontalCentered="1" verticalCentered="1"/>
  <pageMargins left="0.25" right="0.25" top="0.25" bottom="0.25" header="0.25" footer="0.25"/>
  <pageSetup scale="57" orientation="landscape" r:id="rId1"/>
  <headerFooter alignWithMargins="0"/>
  <colBreaks count="1" manualBreakCount="1">
    <brk id="16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Random Location - English</vt:lpstr>
      <vt:lpstr>Sheet1</vt:lpstr>
      <vt:lpstr>'Random Location - English'!Print_Area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Hoque, Enam</dc:creator>
  <cp:lastModifiedBy>Glatfelter, Thomas</cp:lastModifiedBy>
  <cp:lastPrinted>2015-09-22T12:29:41Z</cp:lastPrinted>
  <dcterms:created xsi:type="dcterms:W3CDTF">2004-05-03T12:56:38Z</dcterms:created>
  <dcterms:modified xsi:type="dcterms:W3CDTF">2019-09-19T17:24:11Z</dcterms:modified>
</cp:coreProperties>
</file>