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ThisWorkbook" defaultThemeVersion="124226"/>
  <bookViews>
    <workbookView xWindow="120" yWindow="120" windowWidth="9375" windowHeight="4455" tabRatio="778"/>
  </bookViews>
  <sheets>
    <sheet name="Abstract of Ratables" sheetId="2" r:id="rId1"/>
  </sheets>
  <definedNames>
    <definedName name="_Fill" hidden="1">'Abstract of Ratables'!#REF!</definedName>
    <definedName name="_xlnm.Print_Area" localSheetId="0">'Abstract of Ratables'!$A$1:$CO$18</definedName>
    <definedName name="_xlnm.Print_Titles" localSheetId="0">'Abstract of Ratables'!$A:$B,'Abstract of Ratables'!$1:$5</definedName>
  </definedNames>
  <calcPr calcId="152511"/>
</workbook>
</file>

<file path=xl/calcChain.xml><?xml version="1.0" encoding="utf-8"?>
<calcChain xmlns="http://schemas.openxmlformats.org/spreadsheetml/2006/main">
  <c r="CE17" i="2" l="1"/>
  <c r="CD17" i="2"/>
  <c r="CC17" i="2"/>
  <c r="CB17" i="2"/>
  <c r="CA17" i="2"/>
  <c r="BZ17" i="2"/>
  <c r="BY17" i="2"/>
  <c r="BX17" i="2"/>
  <c r="BW17" i="2"/>
  <c r="BV17" i="2"/>
  <c r="BU17" i="2"/>
  <c r="BT17" i="2"/>
  <c r="BS17" i="2"/>
  <c r="CE16" i="2"/>
  <c r="CD16" i="2"/>
  <c r="CC16" i="2"/>
  <c r="CB16" i="2"/>
  <c r="CA16" i="2"/>
  <c r="BZ16" i="2"/>
  <c r="BY16" i="2"/>
  <c r="BX16" i="2"/>
  <c r="BW16" i="2"/>
  <c r="BV16" i="2"/>
  <c r="BU16" i="2"/>
  <c r="BT16" i="2"/>
  <c r="BS16" i="2"/>
  <c r="CE15" i="2"/>
  <c r="CD15" i="2"/>
  <c r="CC15" i="2"/>
  <c r="CB15" i="2"/>
  <c r="CA15" i="2"/>
  <c r="BZ15" i="2"/>
  <c r="BY15" i="2"/>
  <c r="BX15" i="2"/>
  <c r="BW15" i="2"/>
  <c r="BV15" i="2"/>
  <c r="BU15" i="2"/>
  <c r="BT15" i="2"/>
  <c r="BS15" i="2"/>
  <c r="CE14" i="2"/>
  <c r="CD14" i="2"/>
  <c r="CC14" i="2"/>
  <c r="CB14" i="2"/>
  <c r="CA14" i="2"/>
  <c r="BZ14" i="2"/>
  <c r="BY14" i="2"/>
  <c r="BX14" i="2"/>
  <c r="BW14" i="2"/>
  <c r="BV14" i="2"/>
  <c r="BU14" i="2"/>
  <c r="BT14" i="2"/>
  <c r="BS14" i="2"/>
  <c r="CE13" i="2"/>
  <c r="CD13" i="2"/>
  <c r="CC13" i="2"/>
  <c r="CB13" i="2"/>
  <c r="CA13" i="2"/>
  <c r="BZ13" i="2"/>
  <c r="BY13" i="2"/>
  <c r="BX13" i="2"/>
  <c r="BW13" i="2"/>
  <c r="BV13" i="2"/>
  <c r="BU13" i="2"/>
  <c r="BT13" i="2"/>
  <c r="BS13" i="2"/>
  <c r="CE12" i="2"/>
  <c r="CD12" i="2"/>
  <c r="CC12" i="2"/>
  <c r="CB12" i="2"/>
  <c r="CA12" i="2"/>
  <c r="BZ12" i="2"/>
  <c r="BY12" i="2"/>
  <c r="BX12" i="2"/>
  <c r="BW12" i="2"/>
  <c r="BV12" i="2"/>
  <c r="BU12" i="2"/>
  <c r="BT12" i="2"/>
  <c r="BS12" i="2"/>
  <c r="CE11" i="2"/>
  <c r="CD11" i="2"/>
  <c r="CC11" i="2"/>
  <c r="CB11" i="2"/>
  <c r="CA11" i="2"/>
  <c r="BZ11" i="2"/>
  <c r="BY11" i="2"/>
  <c r="BX11" i="2"/>
  <c r="BW11" i="2"/>
  <c r="BV11" i="2"/>
  <c r="BU11" i="2"/>
  <c r="BT11" i="2"/>
  <c r="BS11" i="2"/>
  <c r="CE10" i="2"/>
  <c r="CD10" i="2"/>
  <c r="CC10" i="2"/>
  <c r="CB10" i="2"/>
  <c r="CA10" i="2"/>
  <c r="BZ10" i="2"/>
  <c r="BY10" i="2"/>
  <c r="BX10" i="2"/>
  <c r="BW10" i="2"/>
  <c r="BV10" i="2"/>
  <c r="BU10" i="2"/>
  <c r="BT10" i="2"/>
  <c r="BS10" i="2"/>
  <c r="CE9" i="2"/>
  <c r="CD9" i="2"/>
  <c r="CC9" i="2"/>
  <c r="CB9" i="2"/>
  <c r="CA9" i="2"/>
  <c r="BZ9" i="2"/>
  <c r="BY9" i="2"/>
  <c r="BX9" i="2"/>
  <c r="BW9" i="2"/>
  <c r="BV9" i="2"/>
  <c r="BU9" i="2"/>
  <c r="BT9" i="2"/>
  <c r="BS9" i="2"/>
  <c r="CE8" i="2"/>
  <c r="CD8" i="2"/>
  <c r="CC8" i="2"/>
  <c r="CB8" i="2"/>
  <c r="CA8" i="2"/>
  <c r="BZ8" i="2"/>
  <c r="BY8" i="2"/>
  <c r="BX8" i="2"/>
  <c r="BW8" i="2"/>
  <c r="BV8" i="2"/>
  <c r="BU8" i="2"/>
  <c r="BT8" i="2"/>
  <c r="BS8" i="2"/>
  <c r="CE7" i="2"/>
  <c r="CD7" i="2"/>
  <c r="CC7" i="2"/>
  <c r="CB7" i="2"/>
  <c r="CA7" i="2"/>
  <c r="BZ7" i="2"/>
  <c r="BY7" i="2"/>
  <c r="BX7" i="2"/>
  <c r="BW7" i="2"/>
  <c r="BV7" i="2"/>
  <c r="BU7" i="2"/>
  <c r="BT7" i="2"/>
  <c r="BS7" i="2"/>
  <c r="CE6" i="2"/>
  <c r="CD6" i="2"/>
  <c r="CC6" i="2"/>
  <c r="CB6" i="2"/>
  <c r="CA6" i="2"/>
  <c r="BZ6" i="2"/>
  <c r="BY6" i="2"/>
  <c r="BX6" i="2"/>
  <c r="BW6" i="2"/>
  <c r="BV6" i="2"/>
  <c r="BU6" i="2"/>
  <c r="BT6" i="2"/>
  <c r="BS6" i="2"/>
</calcChain>
</file>

<file path=xl/sharedStrings.xml><?xml version="1.0" encoding="utf-8"?>
<sst xmlns="http://schemas.openxmlformats.org/spreadsheetml/2006/main" count="181" uniqueCount="156">
  <si>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</si>
  <si>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</si>
  <si>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</si>
  <si>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</si>
  <si>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</si>
  <si>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</si>
  <si>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</si>
  <si>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</si>
  <si>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</si>
  <si>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</si>
  <si>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</si>
  <si>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</si>
  <si>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</si>
  <si>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</si>
  <si>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</si>
  <si>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</si>
  <si>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</si>
  <si>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</si>
  <si>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</si>
  <si>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</si>
  <si>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</si>
  <si>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</si>
  <si>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</si>
  <si>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</si>
  <si>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</si>
  <si>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</si>
  <si>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</si>
  <si>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</si>
  <si>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</si>
  <si>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</si>
  <si>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</si>
  <si>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</si>
  <si>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</si>
  <si>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</si>
  <si>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</si>
  <si>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</si>
  <si>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</si>
  <si>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</si>
  <si>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</si>
  <si>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</si>
  <si>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</si>
  <si>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</si>
  <si>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</si>
  <si>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</si>
  <si>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</si>
  <si>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</si>
  <si>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</si>
  <si>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</si>
  <si>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</si>
  <si>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</si>
  <si>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</si>
  <si>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</si>
  <si>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</si>
  <si>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</si>
  <si>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</si>
  <si>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</si>
  <si>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</si>
  <si>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</si>
  <si>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</si>
  <si>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</si>
  <si>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</si>
  <si>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</si>
  <si>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</si>
  <si>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</si>
  <si>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</si>
  <si>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</si>
  <si>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</si>
  <si>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</si>
  <si>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</si>
  <si>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</si>
  <si>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</si>
  <si>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</si>
  <si>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</si>
  <si>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</si>
  <si>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</si>
  <si>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</si>
  <si>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</si>
  <si>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</si>
  <si>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</si>
  <si>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</si>
  <si>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</si>
  <si>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</si>
  <si>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</si>
  <si>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</si>
  <si>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</si>
  <si>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</si>
  <si>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</si>
  <si>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</si>
  <si>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</si>
  <si>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</si>
  <si>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</si>
  <si>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</si>
  <si>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</si>
  <si>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</si>
  <si>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</si>
  <si>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</si>
  <si>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</si>
  <si>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</si>
  <si>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</si>
  <si>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</si>
  <si>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</si>
  <si>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</si>
  <si>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</si>
  <si>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</si>
  <si>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</si>
  <si>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</si>
  <si>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</si>
  <si>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</si>
  <si>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ADDENDUM:  STATE AID ADJUSTMENT FOR BPP</t>
  </si>
  <si>
    <t>BREAKDOWN OF GENERAL TAX RATE</t>
  </si>
  <si>
    <t>ADDENDUM:  REAP DISTRIBUTION SUMMARY</t>
  </si>
  <si>
    <t>SPECIAL TAXING DISTRICTS</t>
  </si>
  <si>
    <t xml:space="preserve">County Budget BPP Aid                                                               </t>
  </si>
  <si>
    <t>Taxing District</t>
  </si>
  <si>
    <t>(17)
Total Value                                           (sum of 1                                    Through 16)                                             (transfer to Col 3)</t>
  </si>
  <si>
    <t>1101</t>
  </si>
  <si>
    <t>East Windsor Twp</t>
  </si>
  <si>
    <t>1102</t>
  </si>
  <si>
    <t>Ewing Twp</t>
  </si>
  <si>
    <t>1103</t>
  </si>
  <si>
    <t>Hamilton Twp</t>
  </si>
  <si>
    <t>1104</t>
  </si>
  <si>
    <t>Hightstown Boro</t>
  </si>
  <si>
    <t>1105</t>
  </si>
  <si>
    <t>Hopewell Boro</t>
  </si>
  <si>
    <t>1106</t>
  </si>
  <si>
    <t>Hopewell Twp</t>
  </si>
  <si>
    <t>1107</t>
  </si>
  <si>
    <t>Lawrence Twp</t>
  </si>
  <si>
    <t>1108</t>
  </si>
  <si>
    <t>Pennington Boro</t>
  </si>
  <si>
    <t>1111</t>
  </si>
  <si>
    <t>Trenton City</t>
  </si>
  <si>
    <t>1112</t>
  </si>
  <si>
    <t>1113</t>
  </si>
  <si>
    <t>West Windsor Twp</t>
  </si>
  <si>
    <t>(i) DISTRICT SCHOOL PURPOSES</t>
  </si>
  <si>
    <t>1114</t>
  </si>
  <si>
    <t>Princeton</t>
  </si>
  <si>
    <t>East Windsor</t>
  </si>
  <si>
    <t>Hamilton</t>
  </si>
  <si>
    <t>(14)
Mult. Dwell Exemption
N.J.S.A. 40A:21-6</t>
  </si>
  <si>
    <t>(15)
Mult. Dwell Abatement
N.J.S.A. 40A:21-6</t>
  </si>
  <si>
    <t>(16)
Com/Ind Abatement
N.J.S.A. 40A:21-7</t>
  </si>
  <si>
    <t>Fire 1</t>
  </si>
  <si>
    <t>Fire 2</t>
  </si>
  <si>
    <t>Fire 3</t>
  </si>
  <si>
    <t>Fire 4</t>
  </si>
  <si>
    <t>Fire 5</t>
  </si>
  <si>
    <t>Fire 6</t>
  </si>
  <si>
    <t>Fire 7</t>
  </si>
  <si>
    <t>Fire 8</t>
  </si>
  <si>
    <t>Fire 9</t>
  </si>
  <si>
    <t>Garbage 1</t>
  </si>
  <si>
    <t>Pennington</t>
  </si>
  <si>
    <t>Robbinsville Twp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</si>
</sst>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0"/>
  </numFmts>
  <fonts count="6"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98">
    <xf numFmtId="0" fontId="0" fillId="0" borderId="0" xfId="0"/>
    <xf numFmtId="43" fontId="0" fillId="0" borderId="3" xfId="1" applyFont="1" applyFill="1" applyBorder="1"/>
    <xf numFmtId="0" fontId="0" fillId="0" borderId="0" xfId="0" applyFill="1" applyBorder="1" applyAlignment="1">
      <alignment horizontal="center" vertical="center" wrapText="1"/>
    </xf>
    <xf numFmtId="3" fontId="2" fillId="0" borderId="1" xfId="0" applyNumberFormat="1" applyFont="1" applyFill="1" applyBorder="1" applyAlignment="1">
      <alignment horizontal="right"/>
    </xf>
    <xf numFmtId="0" fontId="3"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0" borderId="0" xfId="0" applyFill="1"/>
    <xf numFmtId="0" fontId="0" fillId="0" borderId="0" xfId="0" applyFill="1" applyBorder="1"/>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49" fontId="0" fillId="0" borderId="0" xfId="0" applyNumberFormat="1" applyFill="1" applyBorder="1" applyAlignment="1">
      <alignment horizontal="center" vertical="center" wrapText="1"/>
    </xf>
    <xf numFmtId="49" fontId="3" fillId="0" borderId="1" xfId="0" applyNumberFormat="1" applyFont="1" applyFill="1" applyBorder="1" applyAlignment="1">
      <alignment horizontal="center"/>
    </xf>
    <xf numFmtId="0" fontId="3" fillId="0" borderId="1" xfId="0" applyFont="1" applyFill="1" applyBorder="1"/>
    <xf numFmtId="164" fontId="2" fillId="0" borderId="1" xfId="1" applyNumberFormat="1" applyFont="1" applyFill="1" applyBorder="1"/>
    <xf numFmtId="3" fontId="2" fillId="0" borderId="1" xfId="0" applyNumberFormat="1" applyFont="1" applyFill="1" applyBorder="1" applyAlignment="1">
      <alignment horizontal="right" vertical="center"/>
    </xf>
    <xf numFmtId="3" fontId="0" fillId="0" borderId="1" xfId="0" applyNumberFormat="1" applyFill="1" applyBorder="1"/>
    <xf numFmtId="165"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right"/>
    </xf>
    <xf numFmtId="0" fontId="2" fillId="0" borderId="1" xfId="0" applyFont="1" applyFill="1" applyBorder="1" applyAlignment="1">
      <alignment horizontal="right" vertical="center"/>
    </xf>
    <xf numFmtId="164" fontId="0" fillId="0" borderId="1" xfId="1" applyNumberFormat="1" applyFont="1" applyFill="1" applyBorder="1"/>
    <xf numFmtId="164" fontId="0" fillId="0" borderId="1" xfId="1" applyNumberFormat="1" applyFont="1" applyFill="1" applyBorder="1" applyAlignment="1">
      <alignment horizontal="right" vertical="center" wrapText="1"/>
    </xf>
    <xf numFmtId="43" fontId="2" fillId="0" borderId="1" xfId="1" applyFont="1" applyFill="1" applyBorder="1" applyAlignment="1">
      <alignment horizontal="right" vertical="center"/>
    </xf>
    <xf numFmtId="4" fontId="0" fillId="0" borderId="1" xfId="0" applyNumberFormat="1" applyFill="1" applyBorder="1"/>
    <xf numFmtId="4" fontId="2" fillId="0" borderId="1" xfId="0" applyNumberFormat="1" applyFont="1" applyFill="1" applyBorder="1" applyAlignment="1">
      <alignment horizontal="right" vertical="center"/>
    </xf>
    <xf numFmtId="39" fontId="0" fillId="0" borderId="1" xfId="1" applyNumberFormat="1" applyFont="1" applyFill="1" applyBorder="1" applyAlignment="1">
      <alignment horizontal="right" vertical="center"/>
    </xf>
    <xf numFmtId="39" fontId="2" fillId="0" borderId="1" xfId="1" applyNumberFormat="1" applyFont="1" applyFill="1" applyBorder="1" applyAlignment="1">
      <alignment horizontal="right" vertical="center"/>
    </xf>
    <xf numFmtId="4" fontId="2" fillId="0" borderId="1" xfId="0" quotePrefix="1" applyNumberFormat="1" applyFont="1" applyFill="1" applyBorder="1" applyAlignment="1">
      <alignment horizontal="right" vertical="center"/>
    </xf>
    <xf numFmtId="164" fontId="0" fillId="0" borderId="1" xfId="1" applyNumberFormat="1" applyFont="1" applyFill="1" applyBorder="1" applyAlignment="1">
      <alignment horizontal="center" vertical="center" wrapText="1"/>
    </xf>
    <xf numFmtId="3" fontId="2" fillId="0" borderId="1" xfId="1" applyNumberFormat="1" applyFont="1" applyFill="1" applyBorder="1" applyAlignment="1">
      <alignment horizontal="right" vertical="center"/>
    </xf>
    <xf numFmtId="43" fontId="0" fillId="0" borderId="1" xfId="1" applyNumberFormat="1" applyFont="1" applyFill="1" applyBorder="1" applyAlignment="1">
      <alignment horizontal="center" vertical="center" wrapText="1"/>
    </xf>
    <xf numFmtId="43" fontId="2" fillId="0" borderId="1" xfId="0" applyNumberFormat="1" applyFont="1" applyFill="1" applyBorder="1" applyAlignment="1">
      <alignment horizontal="right" vertical="center"/>
    </xf>
    <xf numFmtId="0" fontId="0" fillId="0" borderId="2" xfId="0" applyFill="1" applyBorder="1" applyAlignment="1">
      <alignment horizontal="center" vertical="center" wrapText="1"/>
    </xf>
    <xf numFmtId="0" fontId="0" fillId="0" borderId="6" xfId="0"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164" fontId="2" fillId="0" borderId="1" xfId="1" applyNumberFormat="1" applyFont="1" applyFill="1" applyBorder="1" applyAlignment="1">
      <alignment horizontal="right" vertical="center" indent="1"/>
    </xf>
    <xf numFmtId="164" fontId="2" fillId="0" borderId="0" xfId="1" applyNumberFormat="1" applyFont="1" applyFill="1" applyAlignment="1">
      <alignment horizontal="right"/>
    </xf>
    <xf numFmtId="0" fontId="0" fillId="0" borderId="0" xfId="0" applyFill="1" applyBorder="1" applyAlignment="1">
      <alignment horizontal="right"/>
    </xf>
    <xf numFmtId="0" fontId="0" fillId="2" borderId="0" xfId="0" applyFill="1"/>
    <xf numFmtId="0" fontId="0" fillId="2" borderId="0" xfId="0" applyFill="1" applyBorder="1"/>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2" borderId="0" xfId="0" applyFill="1" applyAlignment="1">
      <alignment horizontal="center" vertical="center" wrapText="1"/>
    </xf>
    <xf numFmtId="0" fontId="0" fillId="2" borderId="0" xfId="0" quotePrefix="1" applyFill="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49" fontId="0" fillId="2" borderId="0"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0" fillId="4" borderId="1" xfId="0" applyFill="1" applyBorder="1"/>
    <xf numFmtId="3" fontId="2" fillId="4" borderId="1" xfId="1"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4" fontId="2" fillId="4" borderId="1" xfId="1" applyNumberFormat="1" applyFont="1" applyFill="1" applyBorder="1" applyAlignment="1">
      <alignment horizontal="right" vertical="center"/>
    </xf>
    <xf numFmtId="43" fontId="2" fillId="4" borderId="1" xfId="1" applyFont="1" applyFill="1" applyBorder="1" applyAlignment="1">
      <alignment horizontal="right" vertical="center"/>
    </xf>
    <xf numFmtId="43" fontId="2" fillId="4" borderId="1" xfId="1" applyNumberFormat="1" applyFont="1" applyFill="1" applyBorder="1" applyAlignment="1">
      <alignment horizontal="right" vertical="center"/>
    </xf>
    <xf numFmtId="3" fontId="2" fillId="4" borderId="2" xfId="1" applyNumberFormat="1" applyFont="1" applyFill="1" applyBorder="1" applyAlignment="1">
      <alignment horizontal="right" vertical="center"/>
    </xf>
    <xf numFmtId="3" fontId="2" fillId="4" borderId="0" xfId="0" applyNumberFormat="1" applyFont="1" applyFill="1" applyBorder="1" applyAlignment="1">
      <alignment horizontal="left" vertical="center"/>
    </xf>
    <xf numFmtId="164" fontId="0" fillId="4" borderId="0" xfId="1" applyNumberFormat="1" applyFont="1" applyFill="1"/>
    <xf numFmtId="0" fontId="0" fillId="4" borderId="0" xfId="0" applyFill="1" applyBorder="1"/>
    <xf numFmtId="164" fontId="0" fillId="0" borderId="0" xfId="0" applyNumberFormat="1" applyFill="1"/>
    <xf numFmtId="43" fontId="0" fillId="0" borderId="1" xfId="1" applyFont="1" applyFill="1" applyBorder="1" applyAlignment="1">
      <alignment horizontal="center" vertical="center" wrapText="1"/>
    </xf>
    <xf numFmtId="165" fontId="0" fillId="2" borderId="1" xfId="0" applyNumberFormat="1" applyFill="1" applyBorder="1" applyAlignment="1">
      <alignment horizontal="center" vertical="center" wrapText="1"/>
    </xf>
    <xf numFmtId="2" fontId="1" fillId="2"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0" fontId="0" fillId="3" borderId="1" xfId="0" applyFill="1" applyBorder="1" applyAlignment="1">
      <alignment horizontal="center"/>
    </xf>
    <xf numFmtId="0" fontId="0" fillId="3" borderId="12"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3" xfId="0" applyFill="1" applyBorder="1" applyAlignment="1">
      <alignment horizontal="center"/>
    </xf>
    <xf numFmtId="0" fontId="0" fillId="3" borderId="7" xfId="0" applyFill="1" applyBorder="1" applyAlignment="1">
      <alignment horizontal="center"/>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0" fillId="0" borderId="1" xfId="0" applyBorder="1"/>
    <xf numFmtId="0" fontId="2" fillId="3" borderId="1" xfId="0" applyFont="1" applyFill="1" applyBorder="1" applyAlignment="1">
      <alignment horizontal="center"/>
    </xf>
    <xf numFmtId="0" fontId="3" fillId="3" borderId="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8" xfId="0" applyFont="1" applyFill="1" applyBorder="1" applyAlignment="1">
      <alignment horizontal="center" vertical="center"/>
    </xf>
    <xf numFmtId="0" fontId="0" fillId="3" borderId="5" xfId="0" applyFill="1" applyBorder="1" applyAlignment="1">
      <alignment horizontal="center"/>
    </xf>
    <xf numFmtId="0" fontId="0" fillId="3" borderId="10" xfId="0" applyFill="1" applyBorder="1" applyAlignment="1">
      <alignment horizontal="center"/>
    </xf>
    <xf numFmtId="0" fontId="0" fillId="3" borderId="3" xfId="0" applyFill="1" applyBorder="1" applyAlignment="1">
      <alignment horizontal="center"/>
    </xf>
    <xf numFmtId="49" fontId="0" fillId="3" borderId="1"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8" xfId="0" applyNumberForma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A20"/>
  <sheetViews>
    <sheetView tabSelected="1" zoomScaleNormal="100" zoomScaleSheetLayoutView="75" workbookViewId="0">
      <pane xSplit="2" ySplit="5" topLeftCell="CK6" activePane="bottomRight" state="frozen"/>
      <selection pane="topRight" activeCell="C1" sqref="C1"/>
      <selection pane="bottomLeft" activeCell="A6" sqref="A6"/>
      <selection pane="bottomRight" activeCell="CO16" sqref="CO16"/>
    </sheetView>
  </sheetViews>
  <sheetFormatPr defaultRowHeight="17.25" customHeight="1" x14ac:dyDescent="0.2"/>
  <cols>
    <col min="1" max="1" width="5" style="6" bestFit="1" customWidth="1"/>
    <col min="2" max="2" width="26.85546875" style="6" bestFit="1" customWidth="1"/>
    <col min="3" max="9" width="26.42578125" style="6" customWidth="1"/>
    <col min="10" max="16" width="26.28515625" style="6" customWidth="1"/>
    <col min="17" max="17" width="26.7109375" style="6" customWidth="1"/>
    <col min="18" max="21" width="23" style="6" customWidth="1"/>
    <col min="22" max="24" width="26.7109375" style="6" customWidth="1"/>
    <col min="25" max="26" width="25.85546875" style="6" customWidth="1"/>
    <col min="27" max="27" width="26.5703125" style="6" customWidth="1"/>
    <col min="28" max="31" width="26.140625" style="6" customWidth="1"/>
    <col min="32" max="33" width="23.42578125" style="6" customWidth="1"/>
    <col min="34" max="34" width="28" style="6" customWidth="1"/>
    <col min="35" max="41" width="22.28515625" style="6" customWidth="1"/>
    <col min="42" max="43" width="24.85546875" style="6" customWidth="1"/>
    <col min="44" max="44" width="22.28515625" style="6" customWidth="1"/>
    <col min="45" max="47" width="24.85546875" style="6" customWidth="1"/>
    <col min="48" max="54" width="26.42578125" style="6" customWidth="1"/>
    <col min="55" max="64" width="22.42578125" style="6" customWidth="1"/>
    <col min="65" max="65" width="31.5703125" style="6" customWidth="1"/>
    <col min="66" max="66" width="32.140625" style="6" customWidth="1"/>
    <col min="67" max="67" width="33.85546875" style="6" customWidth="1"/>
    <col min="68" max="68" width="3.5703125" style="7" customWidth="1"/>
    <col min="69" max="69" width="16.85546875" style="6" customWidth="1"/>
    <col min="70" max="70" width="46.28515625" style="6" customWidth="1"/>
    <col min="71" max="71" width="10.140625" style="6" bestFit="1" customWidth="1"/>
    <col min="72" max="83" width="12" style="6" customWidth="1"/>
    <col min="84" max="84" width="4.85546875" style="6" customWidth="1"/>
    <col min="85" max="87" width="23.7109375" style="6" customWidth="1"/>
    <col min="88" max="88" width="13.28515625" style="6" customWidth="1"/>
    <col min="89" max="89" width="18.85546875" style="6" customWidth="1"/>
    <col min="90" max="90" width="41.140625" style="7" customWidth="1"/>
    <col min="91" max="93" width="22.7109375" style="7" customWidth="1"/>
    <col min="94" max="103" width="9.140625" style="7" customWidth="1"/>
    <col min="104" max="104" width="10.140625" style="7" customWidth="1"/>
    <col min="105" max="105" width="21.85546875" style="7" customWidth="1"/>
    <col min="106" max="16384" width="9.140625" style="7"/>
  </cols>
  <sheetData>
    <row r="1" spans="1:93" s="39" customFormat="1" ht="17.25" customHeight="1" x14ac:dyDescent="0.2">
      <c r="A1" s="38"/>
      <c r="C1" s="66">
        <v>1</v>
      </c>
      <c r="D1" s="66"/>
      <c r="E1" s="40">
        <v>2</v>
      </c>
      <c r="F1" s="41">
        <v>3</v>
      </c>
      <c r="G1" s="42">
        <v>4</v>
      </c>
      <c r="H1" s="40">
        <v>5</v>
      </c>
      <c r="I1" s="40">
        <v>6</v>
      </c>
      <c r="J1" s="40">
        <v>7</v>
      </c>
      <c r="K1" s="40">
        <v>8</v>
      </c>
      <c r="L1" s="66">
        <v>9</v>
      </c>
      <c r="M1" s="66"/>
      <c r="N1" s="66">
        <v>10</v>
      </c>
      <c r="O1" s="66"/>
      <c r="P1" s="40">
        <v>11</v>
      </c>
      <c r="Q1" s="66" t="s">
        <v>48</v>
      </c>
      <c r="R1" s="66"/>
      <c r="S1" s="66"/>
      <c r="T1" s="66"/>
      <c r="U1" s="66"/>
      <c r="V1" s="66"/>
      <c r="W1" s="66"/>
      <c r="X1" s="66"/>
      <c r="Y1" s="66" t="s">
        <v>60</v>
      </c>
      <c r="Z1" s="66"/>
      <c r="AA1" s="66"/>
      <c r="AB1" s="66" t="s">
        <v>64</v>
      </c>
      <c r="AC1" s="66"/>
      <c r="AD1" s="66"/>
      <c r="AE1" s="66" t="s">
        <v>64</v>
      </c>
      <c r="AF1" s="66"/>
      <c r="AG1" s="66"/>
      <c r="AH1" s="40" t="s">
        <v>73</v>
      </c>
      <c r="AI1" s="66" t="s">
        <v>74</v>
      </c>
      <c r="AJ1" s="66"/>
      <c r="AK1" s="66"/>
      <c r="AL1" s="66"/>
      <c r="AM1" s="66"/>
      <c r="AN1" s="66"/>
      <c r="AO1" s="66"/>
      <c r="AP1" s="66" t="s">
        <v>83</v>
      </c>
      <c r="AQ1" s="66"/>
      <c r="AR1" s="66"/>
      <c r="AS1" s="66"/>
      <c r="AT1" s="66" t="s">
        <v>89</v>
      </c>
      <c r="AU1" s="66"/>
      <c r="AV1" s="66" t="s">
        <v>93</v>
      </c>
      <c r="AW1" s="66"/>
      <c r="AX1" s="66"/>
      <c r="AY1" s="66"/>
      <c r="AZ1" s="66"/>
      <c r="BA1" s="66"/>
      <c r="BB1" s="66"/>
      <c r="BC1" s="66"/>
      <c r="BD1" s="66" t="s">
        <v>102</v>
      </c>
      <c r="BE1" s="66"/>
      <c r="BF1" s="66"/>
      <c r="BG1" s="66"/>
      <c r="BH1" s="66"/>
      <c r="BI1" s="66"/>
      <c r="BJ1" s="66"/>
      <c r="BK1" s="66"/>
      <c r="BL1" s="66"/>
      <c r="BM1" s="66" t="s">
        <v>108</v>
      </c>
      <c r="BN1" s="66"/>
      <c r="BO1" s="66"/>
      <c r="BQ1" s="71" t="s">
        <v>5</v>
      </c>
      <c r="BR1" s="72" t="s">
        <v>18</v>
      </c>
      <c r="BS1" s="66" t="s">
        <v>109</v>
      </c>
      <c r="BT1" s="66"/>
      <c r="BU1" s="66"/>
      <c r="BV1" s="66"/>
      <c r="BW1" s="66"/>
      <c r="BX1" s="66"/>
      <c r="BY1" s="66"/>
      <c r="BZ1" s="66"/>
      <c r="CA1" s="66"/>
      <c r="CB1" s="66"/>
      <c r="CC1" s="66"/>
      <c r="CD1" s="66"/>
      <c r="CE1" s="66"/>
      <c r="CF1" s="38"/>
      <c r="CG1" s="91" t="s">
        <v>110</v>
      </c>
      <c r="CH1" s="92"/>
      <c r="CI1" s="93"/>
      <c r="CJ1" s="38"/>
      <c r="CK1" s="4"/>
      <c r="CL1" s="84" t="s">
        <v>111</v>
      </c>
      <c r="CM1" s="84"/>
      <c r="CN1" s="84"/>
      <c r="CO1" s="84"/>
    </row>
    <row r="2" spans="1:93" s="39" customFormat="1" ht="22.5" customHeight="1" x14ac:dyDescent="0.2">
      <c r="A2" s="38"/>
      <c r="C2" s="76" t="s">
        <v>46</v>
      </c>
      <c r="D2" s="77"/>
      <c r="E2" s="67" t="s">
        <v>35</v>
      </c>
      <c r="F2" s="67" t="s">
        <v>36</v>
      </c>
      <c r="G2" s="67" t="s">
        <v>37</v>
      </c>
      <c r="H2" s="67" t="s">
        <v>38</v>
      </c>
      <c r="I2" s="67" t="s">
        <v>39</v>
      </c>
      <c r="J2" s="67" t="s">
        <v>40</v>
      </c>
      <c r="K2" s="67" t="s">
        <v>41</v>
      </c>
      <c r="L2" s="66" t="s">
        <v>45</v>
      </c>
      <c r="M2" s="66"/>
      <c r="N2" s="66" t="s">
        <v>44</v>
      </c>
      <c r="O2" s="66"/>
      <c r="P2" s="67" t="s">
        <v>47</v>
      </c>
      <c r="Q2" s="40" t="s">
        <v>55</v>
      </c>
      <c r="R2" s="66" t="s">
        <v>56</v>
      </c>
      <c r="S2" s="66"/>
      <c r="T2" s="66"/>
      <c r="U2" s="66"/>
      <c r="V2" s="40" t="s">
        <v>57</v>
      </c>
      <c r="W2" s="40" t="s">
        <v>58</v>
      </c>
      <c r="X2" s="40" t="s">
        <v>59</v>
      </c>
      <c r="Y2" s="71" t="s">
        <v>61</v>
      </c>
      <c r="Z2" s="71" t="s">
        <v>62</v>
      </c>
      <c r="AA2" s="71" t="s">
        <v>63</v>
      </c>
      <c r="AB2" s="66" t="s">
        <v>65</v>
      </c>
      <c r="AC2" s="66"/>
      <c r="AD2" s="66"/>
      <c r="AE2" s="66" t="s">
        <v>65</v>
      </c>
      <c r="AF2" s="66"/>
      <c r="AG2" s="66"/>
      <c r="AH2" s="71" t="s">
        <v>29</v>
      </c>
      <c r="AI2" s="66" t="s">
        <v>75</v>
      </c>
      <c r="AJ2" s="66"/>
      <c r="AK2" s="66"/>
      <c r="AL2" s="66"/>
      <c r="AM2" s="66"/>
      <c r="AN2" s="66"/>
      <c r="AO2" s="66"/>
      <c r="AP2" s="66" t="s">
        <v>84</v>
      </c>
      <c r="AQ2" s="66"/>
      <c r="AR2" s="66"/>
      <c r="AS2" s="66"/>
      <c r="AT2" s="66" t="s">
        <v>90</v>
      </c>
      <c r="AU2" s="66"/>
      <c r="AV2" s="71" t="s">
        <v>94</v>
      </c>
      <c r="AW2" s="71" t="s">
        <v>95</v>
      </c>
      <c r="AX2" s="71" t="s">
        <v>96</v>
      </c>
      <c r="AY2" s="71" t="s">
        <v>97</v>
      </c>
      <c r="AZ2" s="71" t="s">
        <v>98</v>
      </c>
      <c r="BA2" s="80" t="s">
        <v>99</v>
      </c>
      <c r="BB2" s="71" t="s">
        <v>100</v>
      </c>
      <c r="BC2" s="71" t="s">
        <v>101</v>
      </c>
      <c r="BD2" s="71" t="s">
        <v>103</v>
      </c>
      <c r="BE2" s="71" t="s">
        <v>104</v>
      </c>
      <c r="BF2" s="71" t="s">
        <v>105</v>
      </c>
      <c r="BG2" s="71" t="s">
        <v>106</v>
      </c>
      <c r="BH2" s="80" t="s">
        <v>107</v>
      </c>
      <c r="BI2" s="71" t="s">
        <v>141</v>
      </c>
      <c r="BJ2" s="71" t="s">
        <v>142</v>
      </c>
      <c r="BK2" s="71" t="s">
        <v>143</v>
      </c>
      <c r="BL2" s="71" t="s">
        <v>114</v>
      </c>
      <c r="BM2" s="71" t="s">
        <v>112</v>
      </c>
      <c r="BN2" s="71" t="s">
        <v>27</v>
      </c>
      <c r="BO2" s="71" t="s">
        <v>17</v>
      </c>
      <c r="BQ2" s="71"/>
      <c r="BR2" s="72"/>
      <c r="BS2" s="71" t="s">
        <v>6</v>
      </c>
      <c r="BT2" s="71" t="s">
        <v>7</v>
      </c>
      <c r="BU2" s="71" t="s">
        <v>8</v>
      </c>
      <c r="BV2" s="71" t="s">
        <v>9</v>
      </c>
      <c r="BW2" s="71" t="s">
        <v>10</v>
      </c>
      <c r="BX2" s="71" t="s">
        <v>28</v>
      </c>
      <c r="BY2" s="71" t="s">
        <v>11</v>
      </c>
      <c r="BZ2" s="71" t="s">
        <v>12</v>
      </c>
      <c r="CA2" s="71" t="s">
        <v>20</v>
      </c>
      <c r="CB2" s="71" t="s">
        <v>30</v>
      </c>
      <c r="CC2" s="71" t="s">
        <v>13</v>
      </c>
      <c r="CD2" s="71" t="s">
        <v>1</v>
      </c>
      <c r="CE2" s="71" t="s">
        <v>14</v>
      </c>
      <c r="CF2" s="38"/>
      <c r="CG2" s="94" t="s">
        <v>22</v>
      </c>
      <c r="CH2" s="95" t="s">
        <v>23</v>
      </c>
      <c r="CI2" s="94" t="s">
        <v>24</v>
      </c>
      <c r="CJ2" s="38"/>
      <c r="CK2" s="70" t="s">
        <v>25</v>
      </c>
      <c r="CL2" s="85" t="s">
        <v>26</v>
      </c>
      <c r="CM2" s="87" t="s">
        <v>2</v>
      </c>
      <c r="CN2" s="89" t="s">
        <v>3</v>
      </c>
      <c r="CO2" s="87" t="s">
        <v>15</v>
      </c>
    </row>
    <row r="3" spans="1:93" s="48" customFormat="1" ht="17.25" customHeight="1" x14ac:dyDescent="0.2">
      <c r="A3" s="43"/>
      <c r="B3" s="44"/>
      <c r="C3" s="45" t="s">
        <v>33</v>
      </c>
      <c r="D3" s="45" t="s">
        <v>34</v>
      </c>
      <c r="E3" s="68"/>
      <c r="F3" s="68"/>
      <c r="G3" s="68"/>
      <c r="H3" s="68"/>
      <c r="I3" s="68"/>
      <c r="J3" s="68"/>
      <c r="K3" s="68"/>
      <c r="L3" s="46" t="s">
        <v>33</v>
      </c>
      <c r="M3" s="45" t="s">
        <v>34</v>
      </c>
      <c r="N3" s="45" t="s">
        <v>33</v>
      </c>
      <c r="O3" s="45" t="s">
        <v>34</v>
      </c>
      <c r="P3" s="68"/>
      <c r="Q3" s="67" t="s">
        <v>49</v>
      </c>
      <c r="R3" s="73" t="s">
        <v>50</v>
      </c>
      <c r="S3" s="74"/>
      <c r="T3" s="74"/>
      <c r="U3" s="75"/>
      <c r="V3" s="67" t="s">
        <v>4</v>
      </c>
      <c r="W3" s="67" t="s">
        <v>16</v>
      </c>
      <c r="X3" s="71" t="s">
        <v>21</v>
      </c>
      <c r="Y3" s="71"/>
      <c r="Z3" s="71"/>
      <c r="AA3" s="71"/>
      <c r="AB3" s="73" t="s">
        <v>136</v>
      </c>
      <c r="AC3" s="74"/>
      <c r="AD3" s="75"/>
      <c r="AE3" s="73" t="s">
        <v>69</v>
      </c>
      <c r="AF3" s="74"/>
      <c r="AG3" s="75"/>
      <c r="AH3" s="71"/>
      <c r="AI3" s="67" t="s">
        <v>76</v>
      </c>
      <c r="AJ3" s="67" t="s">
        <v>77</v>
      </c>
      <c r="AK3" s="67" t="s">
        <v>78</v>
      </c>
      <c r="AL3" s="67" t="s">
        <v>79</v>
      </c>
      <c r="AM3" s="67" t="s">
        <v>80</v>
      </c>
      <c r="AN3" s="67" t="s">
        <v>81</v>
      </c>
      <c r="AO3" s="67" t="s">
        <v>82</v>
      </c>
      <c r="AP3" s="67" t="s">
        <v>85</v>
      </c>
      <c r="AQ3" s="67" t="s">
        <v>86</v>
      </c>
      <c r="AR3" s="67" t="s">
        <v>87</v>
      </c>
      <c r="AS3" s="67" t="s">
        <v>88</v>
      </c>
      <c r="AT3" s="67" t="s">
        <v>91</v>
      </c>
      <c r="AU3" s="67" t="s">
        <v>92</v>
      </c>
      <c r="AV3" s="71"/>
      <c r="AW3" s="71"/>
      <c r="AX3" s="71"/>
      <c r="AY3" s="71"/>
      <c r="AZ3" s="71"/>
      <c r="BA3" s="81"/>
      <c r="BB3" s="71"/>
      <c r="BC3" s="71"/>
      <c r="BD3" s="71"/>
      <c r="BE3" s="71"/>
      <c r="BF3" s="71"/>
      <c r="BG3" s="71"/>
      <c r="BH3" s="81"/>
      <c r="BI3" s="71"/>
      <c r="BJ3" s="71"/>
      <c r="BK3" s="71"/>
      <c r="BL3" s="71"/>
      <c r="BM3" s="71"/>
      <c r="BN3" s="71"/>
      <c r="BO3" s="71"/>
      <c r="BP3" s="47"/>
      <c r="BQ3" s="71"/>
      <c r="BR3" s="72"/>
      <c r="BS3" s="71"/>
      <c r="BT3" s="71"/>
      <c r="BU3" s="83"/>
      <c r="BV3" s="71"/>
      <c r="BW3" s="71"/>
      <c r="BX3" s="71"/>
      <c r="BY3" s="71"/>
      <c r="BZ3" s="71"/>
      <c r="CA3" s="71"/>
      <c r="CB3" s="71"/>
      <c r="CC3" s="71"/>
      <c r="CD3" s="71"/>
      <c r="CE3" s="71"/>
      <c r="CF3" s="5"/>
      <c r="CG3" s="94"/>
      <c r="CH3" s="96"/>
      <c r="CI3" s="94"/>
      <c r="CK3" s="70"/>
      <c r="CL3" s="85"/>
      <c r="CM3" s="88"/>
      <c r="CN3" s="89"/>
      <c r="CO3" s="88"/>
    </row>
    <row r="4" spans="1:93" s="48" customFormat="1" ht="50.25" customHeight="1" x14ac:dyDescent="0.2">
      <c r="A4" s="43"/>
      <c r="B4" s="67" t="s">
        <v>113</v>
      </c>
      <c r="C4" s="67" t="s">
        <v>0</v>
      </c>
      <c r="D4" s="67" t="s">
        <v>19</v>
      </c>
      <c r="E4" s="68"/>
      <c r="F4" s="68"/>
      <c r="G4" s="68"/>
      <c r="H4" s="68"/>
      <c r="I4" s="68"/>
      <c r="J4" s="68"/>
      <c r="K4" s="68"/>
      <c r="L4" s="67" t="s">
        <v>42</v>
      </c>
      <c r="M4" s="67" t="s">
        <v>43</v>
      </c>
      <c r="N4" s="67" t="s">
        <v>31</v>
      </c>
      <c r="O4" s="67" t="s">
        <v>32</v>
      </c>
      <c r="P4" s="68"/>
      <c r="Q4" s="68"/>
      <c r="R4" s="78" t="s">
        <v>51</v>
      </c>
      <c r="S4" s="79"/>
      <c r="T4" s="78" t="s">
        <v>52</v>
      </c>
      <c r="U4" s="79"/>
      <c r="V4" s="68"/>
      <c r="W4" s="68"/>
      <c r="X4" s="71"/>
      <c r="Y4" s="71"/>
      <c r="Z4" s="71"/>
      <c r="AA4" s="71"/>
      <c r="AB4" s="67" t="s">
        <v>66</v>
      </c>
      <c r="AC4" s="67" t="s">
        <v>67</v>
      </c>
      <c r="AD4" s="67" t="s">
        <v>68</v>
      </c>
      <c r="AE4" s="67" t="s">
        <v>70</v>
      </c>
      <c r="AF4" s="67" t="s">
        <v>71</v>
      </c>
      <c r="AG4" s="67" t="s">
        <v>72</v>
      </c>
      <c r="AH4" s="71"/>
      <c r="AI4" s="68"/>
      <c r="AJ4" s="68"/>
      <c r="AK4" s="68"/>
      <c r="AL4" s="68"/>
      <c r="AM4" s="68"/>
      <c r="AN4" s="68"/>
      <c r="AO4" s="68"/>
      <c r="AP4" s="68"/>
      <c r="AQ4" s="68"/>
      <c r="AR4" s="68"/>
      <c r="AS4" s="68"/>
      <c r="AT4" s="68"/>
      <c r="AU4" s="68"/>
      <c r="AV4" s="71"/>
      <c r="AW4" s="71"/>
      <c r="AX4" s="71"/>
      <c r="AY4" s="71"/>
      <c r="AZ4" s="71"/>
      <c r="BA4" s="81"/>
      <c r="BB4" s="71"/>
      <c r="BC4" s="71"/>
      <c r="BD4" s="71"/>
      <c r="BE4" s="71"/>
      <c r="BF4" s="71"/>
      <c r="BG4" s="71"/>
      <c r="BH4" s="81"/>
      <c r="BI4" s="71"/>
      <c r="BJ4" s="71"/>
      <c r="BK4" s="71"/>
      <c r="BL4" s="71"/>
      <c r="BM4" s="71"/>
      <c r="BN4" s="71"/>
      <c r="BO4" s="71"/>
      <c r="BQ4" s="71"/>
      <c r="BR4" s="72"/>
      <c r="BS4" s="71"/>
      <c r="BT4" s="71"/>
      <c r="BU4" s="83"/>
      <c r="BV4" s="71"/>
      <c r="BW4" s="71"/>
      <c r="BX4" s="71"/>
      <c r="BY4" s="71"/>
      <c r="BZ4" s="71"/>
      <c r="CA4" s="71"/>
      <c r="CB4" s="71"/>
      <c r="CC4" s="71"/>
      <c r="CD4" s="71"/>
      <c r="CE4" s="71"/>
      <c r="CF4" s="9"/>
      <c r="CG4" s="94"/>
      <c r="CH4" s="96"/>
      <c r="CI4" s="94"/>
      <c r="CJ4" s="49"/>
      <c r="CK4" s="70"/>
      <c r="CL4" s="85"/>
      <c r="CM4" s="88"/>
      <c r="CN4" s="89"/>
      <c r="CO4" s="88"/>
    </row>
    <row r="5" spans="1:93" s="48" customFormat="1" ht="36.75" customHeight="1" x14ac:dyDescent="0.2">
      <c r="A5" s="43"/>
      <c r="B5" s="69"/>
      <c r="C5" s="69"/>
      <c r="D5" s="69"/>
      <c r="E5" s="69"/>
      <c r="F5" s="69"/>
      <c r="G5" s="69"/>
      <c r="H5" s="69"/>
      <c r="I5" s="69"/>
      <c r="J5" s="69"/>
      <c r="K5" s="69"/>
      <c r="L5" s="69"/>
      <c r="M5" s="69"/>
      <c r="N5" s="69"/>
      <c r="O5" s="69"/>
      <c r="P5" s="69"/>
      <c r="Q5" s="69"/>
      <c r="R5" s="50" t="s">
        <v>54</v>
      </c>
      <c r="S5" s="50" t="s">
        <v>53</v>
      </c>
      <c r="T5" s="50" t="s">
        <v>54</v>
      </c>
      <c r="U5" s="50" t="s">
        <v>53</v>
      </c>
      <c r="V5" s="69"/>
      <c r="W5" s="69"/>
      <c r="X5" s="71"/>
      <c r="Y5" s="71"/>
      <c r="Z5" s="71"/>
      <c r="AA5" s="71"/>
      <c r="AB5" s="69"/>
      <c r="AC5" s="69"/>
      <c r="AD5" s="69"/>
      <c r="AE5" s="69"/>
      <c r="AF5" s="69"/>
      <c r="AG5" s="69"/>
      <c r="AH5" s="71"/>
      <c r="AI5" s="69"/>
      <c r="AJ5" s="69"/>
      <c r="AK5" s="69"/>
      <c r="AL5" s="69"/>
      <c r="AM5" s="69"/>
      <c r="AN5" s="69"/>
      <c r="AO5" s="69"/>
      <c r="AP5" s="69"/>
      <c r="AQ5" s="69"/>
      <c r="AR5" s="69"/>
      <c r="AS5" s="69"/>
      <c r="AT5" s="69"/>
      <c r="AU5" s="69"/>
      <c r="AV5" s="71"/>
      <c r="AW5" s="71"/>
      <c r="AX5" s="71"/>
      <c r="AY5" s="71"/>
      <c r="AZ5" s="71"/>
      <c r="BA5" s="82"/>
      <c r="BB5" s="71"/>
      <c r="BC5" s="71"/>
      <c r="BD5" s="71"/>
      <c r="BE5" s="71"/>
      <c r="BF5" s="71"/>
      <c r="BG5" s="71"/>
      <c r="BH5" s="82"/>
      <c r="BI5" s="71"/>
      <c r="BJ5" s="71"/>
      <c r="BK5" s="71"/>
      <c r="BL5" s="71"/>
      <c r="BM5" s="71"/>
      <c r="BN5" s="71"/>
      <c r="BO5" s="71"/>
      <c r="BQ5" s="71"/>
      <c r="BR5" s="72"/>
      <c r="BS5" s="71"/>
      <c r="BT5" s="71"/>
      <c r="BU5" s="83"/>
      <c r="BV5" s="71"/>
      <c r="BW5" s="71"/>
      <c r="BX5" s="71"/>
      <c r="BY5" s="71"/>
      <c r="BZ5" s="71"/>
      <c r="CA5" s="71"/>
      <c r="CB5" s="71"/>
      <c r="CC5" s="71"/>
      <c r="CD5" s="71"/>
      <c r="CE5" s="71"/>
      <c r="CF5" s="9"/>
      <c r="CG5" s="94"/>
      <c r="CH5" s="97"/>
      <c r="CI5" s="94"/>
      <c r="CJ5" s="49"/>
      <c r="CK5" s="70"/>
      <c r="CL5" s="86"/>
      <c r="CM5" s="88"/>
      <c r="CN5" s="90"/>
      <c r="CO5" s="88"/>
    </row>
    <row r="6" spans="1:93" s="2" customFormat="1" ht="17.25" customHeight="1" x14ac:dyDescent="0.2">
      <c r="A6" s="11" t="s">
        <v>115</v>
      </c>
      <c r="B6" s="12" t="s">
        <v>116</v>
      </c>
      <c r="C6" s="13">
        <v>1244606971</v>
      </c>
      <c r="D6" s="13">
        <v>1509187876</v>
      </c>
      <c r="E6" s="14">
        <v>2753794847</v>
      </c>
      <c r="F6" s="3">
        <v>1301600</v>
      </c>
      <c r="G6" s="3">
        <v>2752493247</v>
      </c>
      <c r="H6" s="15">
        <v>4679638</v>
      </c>
      <c r="I6" s="14">
        <v>2757172885</v>
      </c>
      <c r="J6" s="16">
        <v>3.2079999999999997</v>
      </c>
      <c r="K6" s="17">
        <v>98.71</v>
      </c>
      <c r="L6" s="18"/>
      <c r="M6" s="15"/>
      <c r="N6" s="19"/>
      <c r="O6" s="20">
        <v>44793216</v>
      </c>
      <c r="P6" s="14">
        <v>2801966101</v>
      </c>
      <c r="Q6" s="21">
        <v>16535725.890000001</v>
      </c>
      <c r="R6" s="22">
        <v>0</v>
      </c>
      <c r="S6" s="22">
        <v>0</v>
      </c>
      <c r="T6" s="22">
        <v>40105.410000000003</v>
      </c>
      <c r="U6" s="22">
        <v>0</v>
      </c>
      <c r="V6" s="1">
        <v>16495620.48</v>
      </c>
      <c r="W6" s="22">
        <v>0</v>
      </c>
      <c r="X6" s="23">
        <v>16495620.48</v>
      </c>
      <c r="Y6" s="24">
        <v>1609609.24</v>
      </c>
      <c r="Z6" s="24">
        <v>0</v>
      </c>
      <c r="AA6" s="25">
        <v>698769.6</v>
      </c>
      <c r="AB6" s="22">
        <v>0</v>
      </c>
      <c r="AC6" s="22">
        <v>57655272</v>
      </c>
      <c r="AD6" s="22"/>
      <c r="AE6" s="22">
        <v>11972691.109999999</v>
      </c>
      <c r="AF6" s="22"/>
      <c r="AG6" s="22"/>
      <c r="AH6" s="26">
        <v>88431962.429999992</v>
      </c>
      <c r="AI6" s="27">
        <v>64806500</v>
      </c>
      <c r="AJ6" s="27">
        <v>11273300</v>
      </c>
      <c r="AK6" s="27">
        <v>78942700</v>
      </c>
      <c r="AL6" s="27">
        <v>10561600</v>
      </c>
      <c r="AM6" s="27">
        <v>466500</v>
      </c>
      <c r="AN6" s="27">
        <v>33010400</v>
      </c>
      <c r="AO6" s="28">
        <v>199061000</v>
      </c>
      <c r="AP6" s="29">
        <v>2910000</v>
      </c>
      <c r="AQ6" s="29">
        <v>6617670</v>
      </c>
      <c r="AR6" s="29">
        <v>515004</v>
      </c>
      <c r="AS6" s="30">
        <v>10042674</v>
      </c>
      <c r="AT6" s="27">
        <v>19000</v>
      </c>
      <c r="AU6" s="27">
        <v>76250</v>
      </c>
      <c r="AV6" s="27">
        <v>0</v>
      </c>
      <c r="AW6" s="27">
        <v>1301600</v>
      </c>
      <c r="AX6" s="27"/>
      <c r="AY6" s="27"/>
      <c r="AZ6" s="27"/>
      <c r="BA6" s="27"/>
      <c r="BB6" s="27"/>
      <c r="BC6" s="27"/>
      <c r="BD6" s="27"/>
      <c r="BE6" s="27"/>
      <c r="BF6" s="27"/>
      <c r="BG6" s="27"/>
      <c r="BH6" s="27"/>
      <c r="BI6" s="27"/>
      <c r="BJ6" s="27"/>
      <c r="BK6" s="27"/>
      <c r="BL6" s="27">
        <v>1301600</v>
      </c>
      <c r="BM6" s="27"/>
      <c r="BN6" s="27"/>
      <c r="BO6" s="27"/>
      <c r="BP6" s="31"/>
      <c r="BQ6" s="8"/>
      <c r="BR6" s="8"/>
      <c r="BS6" s="63">
        <f>ROUND(X6/I6*100,3)</f>
        <v>0.59799999999999998</v>
      </c>
      <c r="BT6" s="63">
        <f>ROUND(Y6/I6*100,3)+0.001</f>
        <v>5.9000000000000004E-2</v>
      </c>
      <c r="BU6" s="63">
        <f>ROUND(Z6/I6*100,3)</f>
        <v>0</v>
      </c>
      <c r="BV6" s="63">
        <f>ROUND(AA6/I6*100,3)+0.001</f>
        <v>2.6000000000000002E-2</v>
      </c>
      <c r="BW6" s="63">
        <f>ROUND(AB6/I6*100,3)</f>
        <v>0</v>
      </c>
      <c r="BX6" s="63">
        <f>ROUND(AC6/I6*100,3)</f>
        <v>2.0910000000000002</v>
      </c>
      <c r="BY6" s="63">
        <f>ROUND(AD6/I6*100,3)</f>
        <v>0</v>
      </c>
      <c r="BZ6" s="63">
        <f>ROUND(AE6/I6*100,3)</f>
        <v>0.434</v>
      </c>
      <c r="CA6" s="63">
        <f>ROUND(AF6/I6*100,3)</f>
        <v>0</v>
      </c>
      <c r="CB6" s="63">
        <f>ROUND(AG6/I6*100,3)</f>
        <v>0</v>
      </c>
      <c r="CC6" s="63">
        <f t="shared" ref="CC6:CC17" si="0">ROUNDUP(AH6/I6*100,3)</f>
        <v>3.2079999999999997</v>
      </c>
      <c r="CD6" s="64">
        <f t="shared" ref="CD6:CD17" si="1">K6</f>
        <v>98.71</v>
      </c>
      <c r="CE6" s="63">
        <f t="shared" ref="CE6:CE17" si="2">AH6/P6*100</f>
        <v>3.1560682478792055</v>
      </c>
      <c r="CF6" s="32"/>
      <c r="CG6" s="27"/>
      <c r="CH6" s="27"/>
      <c r="CI6" s="27"/>
      <c r="CJ6" s="10"/>
      <c r="CK6" s="33" t="s">
        <v>139</v>
      </c>
      <c r="CL6" s="33" t="s">
        <v>153</v>
      </c>
      <c r="CM6" s="34">
        <v>1780507685</v>
      </c>
      <c r="CN6" s="34">
        <v>2211284</v>
      </c>
      <c r="CO6" s="65">
        <v>0.124</v>
      </c>
    </row>
    <row r="7" spans="1:93" s="2" customFormat="1" ht="17.25" customHeight="1" x14ac:dyDescent="0.2">
      <c r="A7" s="11" t="s">
        <v>117</v>
      </c>
      <c r="B7" s="12" t="s">
        <v>118</v>
      </c>
      <c r="C7" s="13">
        <v>611208000</v>
      </c>
      <c r="D7" s="13">
        <v>1348348950</v>
      </c>
      <c r="E7" s="14">
        <v>1959556950</v>
      </c>
      <c r="F7" s="3">
        <v>2491300</v>
      </c>
      <c r="G7" s="3">
        <v>1957065650</v>
      </c>
      <c r="H7" s="15">
        <v>8884318</v>
      </c>
      <c r="I7" s="14">
        <v>1965949968</v>
      </c>
      <c r="J7" s="16">
        <v>5.4050000000000002</v>
      </c>
      <c r="K7" s="17">
        <v>67.900000000000006</v>
      </c>
      <c r="L7" s="18"/>
      <c r="M7" s="15"/>
      <c r="N7" s="19"/>
      <c r="O7" s="20">
        <v>960568322</v>
      </c>
      <c r="P7" s="14">
        <v>2926518290</v>
      </c>
      <c r="Q7" s="21">
        <v>17270767.210000001</v>
      </c>
      <c r="R7" s="22">
        <v>0</v>
      </c>
      <c r="S7" s="22">
        <v>0</v>
      </c>
      <c r="T7" s="22">
        <v>4538.41</v>
      </c>
      <c r="U7" s="22">
        <v>0</v>
      </c>
      <c r="V7" s="1">
        <v>17266228.800000001</v>
      </c>
      <c r="W7" s="22">
        <v>0</v>
      </c>
      <c r="X7" s="23">
        <v>17266228.800000001</v>
      </c>
      <c r="Y7" s="24">
        <v>1684864.9</v>
      </c>
      <c r="Z7" s="24">
        <v>0</v>
      </c>
      <c r="AA7" s="25">
        <v>731435.62</v>
      </c>
      <c r="AB7" s="22">
        <v>59852873</v>
      </c>
      <c r="AC7" s="22">
        <v>0</v>
      </c>
      <c r="AD7" s="22"/>
      <c r="AE7" s="22">
        <v>26710040.07</v>
      </c>
      <c r="AF7" s="22"/>
      <c r="AG7" s="22"/>
      <c r="AH7" s="26">
        <v>106245442.38999999</v>
      </c>
      <c r="AI7" s="27">
        <v>54384500</v>
      </c>
      <c r="AJ7" s="27">
        <v>206021900</v>
      </c>
      <c r="AK7" s="27">
        <v>336792200</v>
      </c>
      <c r="AL7" s="27">
        <v>39569960</v>
      </c>
      <c r="AM7" s="27">
        <v>5851100</v>
      </c>
      <c r="AN7" s="27">
        <v>32016200</v>
      </c>
      <c r="AO7" s="28">
        <v>674635860</v>
      </c>
      <c r="AP7" s="29">
        <v>1899772</v>
      </c>
      <c r="AQ7" s="29">
        <v>15761809.43</v>
      </c>
      <c r="AR7" s="29">
        <v>154000</v>
      </c>
      <c r="AS7" s="30">
        <v>17815581.43</v>
      </c>
      <c r="AT7" s="27">
        <v>48500</v>
      </c>
      <c r="AU7" s="27">
        <v>235500</v>
      </c>
      <c r="AV7" s="27">
        <v>0</v>
      </c>
      <c r="AW7" s="27">
        <v>2491300</v>
      </c>
      <c r="AX7" s="27"/>
      <c r="AY7" s="27"/>
      <c r="AZ7" s="27"/>
      <c r="BA7" s="27"/>
      <c r="BB7" s="27"/>
      <c r="BC7" s="27"/>
      <c r="BD7" s="27"/>
      <c r="BE7" s="27"/>
      <c r="BF7" s="27"/>
      <c r="BG7" s="27"/>
      <c r="BH7" s="27"/>
      <c r="BI7" s="27"/>
      <c r="BJ7" s="27"/>
      <c r="BK7" s="27"/>
      <c r="BL7" s="27">
        <v>2491300</v>
      </c>
      <c r="BM7" s="27"/>
      <c r="BN7" s="27"/>
      <c r="BO7" s="27"/>
      <c r="BP7" s="31"/>
      <c r="BQ7" s="8"/>
      <c r="BR7" s="8"/>
      <c r="BS7" s="63">
        <f t="shared" ref="BS7:BS16" si="3">ROUND(X7/I7*100,3)</f>
        <v>0.878</v>
      </c>
      <c r="BT7" s="63">
        <f t="shared" ref="BT7:BT17" si="4">ROUND(Y7/I7*100,3)</f>
        <v>8.5999999999999993E-2</v>
      </c>
      <c r="BU7" s="63">
        <f t="shared" ref="BU7:BU17" si="5">ROUND(Z7/I7*100,3)</f>
        <v>0</v>
      </c>
      <c r="BV7" s="63">
        <f t="shared" ref="BV7:BV17" si="6">ROUND(AA7/I7*100,3)</f>
        <v>3.6999999999999998E-2</v>
      </c>
      <c r="BW7" s="63">
        <f>ROUND(AB7/I7*100,3)+0.001</f>
        <v>3.0449999999999999</v>
      </c>
      <c r="BX7" s="63">
        <f t="shared" ref="BX7:BX17" si="7">ROUND(AC7/I7*100,3)</f>
        <v>0</v>
      </c>
      <c r="BY7" s="63">
        <f t="shared" ref="BY7:BY17" si="8">ROUND(AD7/I7*100,3)</f>
        <v>0</v>
      </c>
      <c r="BZ7" s="63">
        <f t="shared" ref="BZ7:BZ17" si="9">ROUND(AE7/I7*100,3)</f>
        <v>1.359</v>
      </c>
      <c r="CA7" s="63">
        <f t="shared" ref="CA7:CA17" si="10">ROUND(AF7/I7*100,3)</f>
        <v>0</v>
      </c>
      <c r="CB7" s="63">
        <f t="shared" ref="CB7:CB17" si="11">ROUND(AG7/I7*100,3)</f>
        <v>0</v>
      </c>
      <c r="CC7" s="63">
        <f t="shared" si="0"/>
        <v>5.4050000000000002</v>
      </c>
      <c r="CD7" s="64">
        <f t="shared" si="1"/>
        <v>67.900000000000006</v>
      </c>
      <c r="CE7" s="63">
        <f t="shared" si="2"/>
        <v>3.6304383523945098</v>
      </c>
      <c r="CF7" s="32"/>
      <c r="CG7" s="27"/>
      <c r="CH7" s="27"/>
      <c r="CI7" s="27"/>
      <c r="CJ7" s="10"/>
      <c r="CK7" s="33" t="s">
        <v>140</v>
      </c>
      <c r="CL7" s="33" t="s">
        <v>144</v>
      </c>
      <c r="CM7" s="34">
        <v>11213043</v>
      </c>
      <c r="CN7" s="34">
        <v>11513</v>
      </c>
      <c r="CO7" s="65">
        <v>0.11</v>
      </c>
    </row>
    <row r="8" spans="1:93" s="2" customFormat="1" ht="17.25" customHeight="1" x14ac:dyDescent="0.2">
      <c r="A8" s="11" t="s">
        <v>119</v>
      </c>
      <c r="B8" s="12" t="s">
        <v>120</v>
      </c>
      <c r="C8" s="13">
        <v>2538186550</v>
      </c>
      <c r="D8" s="13">
        <v>5947129810</v>
      </c>
      <c r="E8" s="14">
        <v>8485316360</v>
      </c>
      <c r="F8" s="3">
        <v>2598050</v>
      </c>
      <c r="G8" s="3">
        <v>8482718310</v>
      </c>
      <c r="H8" s="15">
        <v>27366795</v>
      </c>
      <c r="I8" s="14">
        <v>8510085105</v>
      </c>
      <c r="J8" s="16">
        <v>2.7519999999999998</v>
      </c>
      <c r="K8" s="17">
        <v>97.91</v>
      </c>
      <c r="L8" s="18"/>
      <c r="M8" s="15"/>
      <c r="N8" s="19"/>
      <c r="O8" s="20">
        <v>217391595</v>
      </c>
      <c r="P8" s="14">
        <v>8727476700</v>
      </c>
      <c r="Q8" s="21">
        <v>51504963.740000002</v>
      </c>
      <c r="R8" s="22">
        <v>0</v>
      </c>
      <c r="S8" s="22">
        <v>0</v>
      </c>
      <c r="T8" s="22">
        <v>143814.84</v>
      </c>
      <c r="U8" s="22">
        <v>0</v>
      </c>
      <c r="V8" s="1">
        <v>51361148.899999999</v>
      </c>
      <c r="W8" s="22">
        <v>0</v>
      </c>
      <c r="X8" s="23">
        <v>51361148.899999999</v>
      </c>
      <c r="Y8" s="24">
        <v>0</v>
      </c>
      <c r="Z8" s="24">
        <v>0</v>
      </c>
      <c r="AA8" s="25">
        <v>2176046.17</v>
      </c>
      <c r="AB8" s="22">
        <v>112320655</v>
      </c>
      <c r="AC8" s="22">
        <v>0</v>
      </c>
      <c r="AD8" s="22"/>
      <c r="AE8" s="22">
        <v>65442489.189999998</v>
      </c>
      <c r="AF8" s="22"/>
      <c r="AG8" s="22">
        <v>2884609.8</v>
      </c>
      <c r="AH8" s="26">
        <v>234184949.06</v>
      </c>
      <c r="AI8" s="27">
        <v>219485200</v>
      </c>
      <c r="AJ8" s="27">
        <v>5325100</v>
      </c>
      <c r="AK8" s="27">
        <v>266396700</v>
      </c>
      <c r="AL8" s="27">
        <v>157288500</v>
      </c>
      <c r="AM8" s="27">
        <v>18219000</v>
      </c>
      <c r="AN8" s="27">
        <v>172228300</v>
      </c>
      <c r="AO8" s="28">
        <v>838942800</v>
      </c>
      <c r="AP8" s="29">
        <v>4500000</v>
      </c>
      <c r="AQ8" s="29">
        <v>29251810.59</v>
      </c>
      <c r="AR8" s="29">
        <v>30000</v>
      </c>
      <c r="AS8" s="30">
        <v>33781810.590000004</v>
      </c>
      <c r="AT8" s="27">
        <v>173500</v>
      </c>
      <c r="AU8" s="27">
        <v>806000</v>
      </c>
      <c r="AV8" s="27">
        <v>0</v>
      </c>
      <c r="AW8" s="27">
        <v>2598050</v>
      </c>
      <c r="AX8" s="27"/>
      <c r="AY8" s="27"/>
      <c r="AZ8" s="27"/>
      <c r="BA8" s="27"/>
      <c r="BB8" s="27"/>
      <c r="BC8" s="27"/>
      <c r="BD8" s="27"/>
      <c r="BE8" s="27"/>
      <c r="BF8" s="27"/>
      <c r="BG8" s="27"/>
      <c r="BH8" s="27"/>
      <c r="BI8" s="27"/>
      <c r="BJ8" s="27"/>
      <c r="BK8" s="27"/>
      <c r="BL8" s="27">
        <v>2598050</v>
      </c>
      <c r="BM8" s="27"/>
      <c r="BN8" s="27"/>
      <c r="BO8" s="27"/>
      <c r="BP8" s="31"/>
      <c r="BQ8" s="8"/>
      <c r="BR8" s="8"/>
      <c r="BS8" s="63">
        <f t="shared" si="3"/>
        <v>0.60399999999999998</v>
      </c>
      <c r="BT8" s="63">
        <f t="shared" si="4"/>
        <v>0</v>
      </c>
      <c r="BU8" s="63">
        <f t="shared" si="5"/>
        <v>0</v>
      </c>
      <c r="BV8" s="63">
        <f t="shared" si="6"/>
        <v>2.5999999999999999E-2</v>
      </c>
      <c r="BW8" s="63">
        <f t="shared" ref="BW8:BW17" si="12">ROUND(AB8/I8*100,3)</f>
        <v>1.32</v>
      </c>
      <c r="BX8" s="63">
        <f t="shared" si="7"/>
        <v>0</v>
      </c>
      <c r="BY8" s="63">
        <f t="shared" si="8"/>
        <v>0</v>
      </c>
      <c r="BZ8" s="63">
        <f t="shared" si="9"/>
        <v>0.76900000000000002</v>
      </c>
      <c r="CA8" s="63">
        <f t="shared" si="10"/>
        <v>0</v>
      </c>
      <c r="CB8" s="63">
        <f>ROUND(AG8/I8*100,3)-0.001</f>
        <v>3.3000000000000002E-2</v>
      </c>
      <c r="CC8" s="63">
        <f t="shared" si="0"/>
        <v>2.7519999999999998</v>
      </c>
      <c r="CD8" s="64">
        <f t="shared" si="1"/>
        <v>97.91</v>
      </c>
      <c r="CE8" s="63">
        <f t="shared" si="2"/>
        <v>2.6833064940752003</v>
      </c>
      <c r="CF8" s="32"/>
      <c r="CG8" s="27"/>
      <c r="CH8" s="27"/>
      <c r="CI8" s="27"/>
      <c r="CJ8" s="10"/>
      <c r="CK8" s="33" t="s">
        <v>140</v>
      </c>
      <c r="CL8" s="33" t="s">
        <v>145</v>
      </c>
      <c r="CM8" s="34">
        <v>1461228244</v>
      </c>
      <c r="CN8" s="34">
        <v>3843678</v>
      </c>
      <c r="CO8" s="65">
        <v>0.27</v>
      </c>
    </row>
    <row r="9" spans="1:93" s="2" customFormat="1" ht="17.25" customHeight="1" x14ac:dyDescent="0.2">
      <c r="A9" s="11" t="s">
        <v>121</v>
      </c>
      <c r="B9" s="12" t="s">
        <v>122</v>
      </c>
      <c r="C9" s="13">
        <v>145370800</v>
      </c>
      <c r="D9" s="13">
        <v>243393200</v>
      </c>
      <c r="E9" s="14">
        <v>388764000</v>
      </c>
      <c r="F9" s="3">
        <v>0</v>
      </c>
      <c r="G9" s="3">
        <v>388764000</v>
      </c>
      <c r="H9" s="15">
        <v>3416396</v>
      </c>
      <c r="I9" s="14">
        <v>392180396</v>
      </c>
      <c r="J9" s="16">
        <v>4.1220000000000008</v>
      </c>
      <c r="K9" s="17">
        <v>95.54</v>
      </c>
      <c r="L9" s="18"/>
      <c r="M9" s="15"/>
      <c r="N9" s="19"/>
      <c r="O9" s="20">
        <v>20392859</v>
      </c>
      <c r="P9" s="14">
        <v>412573255</v>
      </c>
      <c r="Q9" s="21">
        <v>2434789.7200000002</v>
      </c>
      <c r="R9" s="22">
        <v>0</v>
      </c>
      <c r="S9" s="22">
        <v>0</v>
      </c>
      <c r="T9" s="22">
        <v>314.88</v>
      </c>
      <c r="U9" s="22">
        <v>0</v>
      </c>
      <c r="V9" s="1">
        <v>2434474.8400000003</v>
      </c>
      <c r="W9" s="22">
        <v>0</v>
      </c>
      <c r="X9" s="23">
        <v>2434474.8400000003</v>
      </c>
      <c r="Y9" s="24">
        <v>237559.12</v>
      </c>
      <c r="Z9" s="24">
        <v>0</v>
      </c>
      <c r="AA9" s="25">
        <v>103129.73</v>
      </c>
      <c r="AB9" s="22">
        <v>0</v>
      </c>
      <c r="AC9" s="22">
        <v>8587396</v>
      </c>
      <c r="AD9" s="22"/>
      <c r="AE9" s="22">
        <v>4800550</v>
      </c>
      <c r="AF9" s="22"/>
      <c r="AG9" s="22"/>
      <c r="AH9" s="26">
        <v>16163109.690000001</v>
      </c>
      <c r="AI9" s="27">
        <v>48919600</v>
      </c>
      <c r="AJ9" s="27">
        <v>60513800</v>
      </c>
      <c r="AK9" s="27">
        <v>18310200</v>
      </c>
      <c r="AL9" s="27">
        <v>15515200</v>
      </c>
      <c r="AM9" s="27">
        <v>1877500</v>
      </c>
      <c r="AN9" s="27">
        <v>1748800</v>
      </c>
      <c r="AO9" s="28">
        <v>146885100</v>
      </c>
      <c r="AP9" s="29">
        <v>1028000</v>
      </c>
      <c r="AQ9" s="29">
        <v>1371719.23</v>
      </c>
      <c r="AR9" s="29">
        <v>265000</v>
      </c>
      <c r="AS9" s="30">
        <v>2664719.23</v>
      </c>
      <c r="AT9" s="27">
        <v>3500</v>
      </c>
      <c r="AU9" s="27">
        <v>18250</v>
      </c>
      <c r="AV9" s="27">
        <v>0</v>
      </c>
      <c r="AW9" s="27">
        <v>0</v>
      </c>
      <c r="AX9" s="27"/>
      <c r="AY9" s="27"/>
      <c r="AZ9" s="27"/>
      <c r="BA9" s="27"/>
      <c r="BB9" s="27"/>
      <c r="BC9" s="27"/>
      <c r="BD9" s="27"/>
      <c r="BE9" s="27"/>
      <c r="BF9" s="27"/>
      <c r="BG9" s="27"/>
      <c r="BH9" s="27"/>
      <c r="BI9" s="27"/>
      <c r="BJ9" s="27"/>
      <c r="BK9" s="27"/>
      <c r="BL9" s="27">
        <v>0</v>
      </c>
      <c r="BM9" s="27"/>
      <c r="BN9" s="27">
        <v>41637</v>
      </c>
      <c r="BO9" s="27"/>
      <c r="BP9" s="31"/>
      <c r="BQ9" s="8"/>
      <c r="BR9" s="8"/>
      <c r="BS9" s="63">
        <f t="shared" si="3"/>
        <v>0.621</v>
      </c>
      <c r="BT9" s="63">
        <f t="shared" si="4"/>
        <v>6.0999999999999999E-2</v>
      </c>
      <c r="BU9" s="63">
        <f t="shared" si="5"/>
        <v>0</v>
      </c>
      <c r="BV9" s="63">
        <f t="shared" si="6"/>
        <v>2.5999999999999999E-2</v>
      </c>
      <c r="BW9" s="63">
        <f t="shared" si="12"/>
        <v>0</v>
      </c>
      <c r="BX9" s="63">
        <f t="shared" si="7"/>
        <v>2.19</v>
      </c>
      <c r="BY9" s="63">
        <f t="shared" si="8"/>
        <v>0</v>
      </c>
      <c r="BZ9" s="63">
        <f t="shared" si="9"/>
        <v>1.224</v>
      </c>
      <c r="CA9" s="63">
        <f t="shared" si="10"/>
        <v>0</v>
      </c>
      <c r="CB9" s="63">
        <f t="shared" si="11"/>
        <v>0</v>
      </c>
      <c r="CC9" s="63">
        <f t="shared" si="0"/>
        <v>4.1220000000000008</v>
      </c>
      <c r="CD9" s="64">
        <f t="shared" si="1"/>
        <v>95.54</v>
      </c>
      <c r="CE9" s="63">
        <f t="shared" si="2"/>
        <v>3.9176338975244538</v>
      </c>
      <c r="CF9" s="32"/>
      <c r="CG9" s="27"/>
      <c r="CH9" s="27"/>
      <c r="CI9" s="27"/>
      <c r="CJ9" s="10"/>
      <c r="CK9" s="33" t="s">
        <v>140</v>
      </c>
      <c r="CL9" s="33" t="s">
        <v>146</v>
      </c>
      <c r="CM9" s="34">
        <v>639066524</v>
      </c>
      <c r="CN9" s="34">
        <v>3961797</v>
      </c>
      <c r="CO9" s="65">
        <v>0.6</v>
      </c>
    </row>
    <row r="10" spans="1:93" s="2" customFormat="1" ht="17.25" customHeight="1" x14ac:dyDescent="0.2">
      <c r="A10" s="11" t="s">
        <v>123</v>
      </c>
      <c r="B10" s="12" t="s">
        <v>124</v>
      </c>
      <c r="C10" s="13">
        <v>167334360</v>
      </c>
      <c r="D10" s="13">
        <v>149039640</v>
      </c>
      <c r="E10" s="14">
        <v>316374000</v>
      </c>
      <c r="F10" s="3">
        <v>0</v>
      </c>
      <c r="G10" s="3">
        <v>316374000</v>
      </c>
      <c r="H10" s="15">
        <v>1897655</v>
      </c>
      <c r="I10" s="14">
        <v>318271655</v>
      </c>
      <c r="J10" s="16">
        <v>2.7589999999999999</v>
      </c>
      <c r="K10" s="17">
        <v>99.83</v>
      </c>
      <c r="L10" s="18"/>
      <c r="M10" s="15"/>
      <c r="N10" s="19"/>
      <c r="O10" s="20">
        <v>1753273</v>
      </c>
      <c r="P10" s="14">
        <v>320024928</v>
      </c>
      <c r="Q10" s="21">
        <v>1888618.31</v>
      </c>
      <c r="R10" s="22">
        <v>0</v>
      </c>
      <c r="S10" s="22">
        <v>0</v>
      </c>
      <c r="T10" s="22">
        <v>3960.62</v>
      </c>
      <c r="U10" s="22">
        <v>0</v>
      </c>
      <c r="V10" s="1">
        <v>1884657.69</v>
      </c>
      <c r="W10" s="22">
        <v>0</v>
      </c>
      <c r="X10" s="23">
        <v>1884657.69</v>
      </c>
      <c r="Y10" s="24">
        <v>0</v>
      </c>
      <c r="Z10" s="24">
        <v>0</v>
      </c>
      <c r="AA10" s="25">
        <v>79849.69</v>
      </c>
      <c r="AB10" s="22">
        <v>0</v>
      </c>
      <c r="AC10" s="22">
        <v>4888596</v>
      </c>
      <c r="AD10" s="22"/>
      <c r="AE10" s="22">
        <v>1788255.14</v>
      </c>
      <c r="AF10" s="22">
        <v>31827</v>
      </c>
      <c r="AG10" s="22">
        <v>106086</v>
      </c>
      <c r="AH10" s="26">
        <v>8779271.5199999996</v>
      </c>
      <c r="AI10" s="27">
        <v>7174400</v>
      </c>
      <c r="AJ10" s="27">
        <v>0</v>
      </c>
      <c r="AK10" s="27">
        <v>7498900</v>
      </c>
      <c r="AL10" s="27">
        <v>6964500</v>
      </c>
      <c r="AM10" s="27">
        <v>380500</v>
      </c>
      <c r="AN10" s="27">
        <v>373200</v>
      </c>
      <c r="AO10" s="28">
        <v>22391500</v>
      </c>
      <c r="AP10" s="29">
        <v>271000</v>
      </c>
      <c r="AQ10" s="29">
        <v>734096.69</v>
      </c>
      <c r="AR10" s="29">
        <v>95000</v>
      </c>
      <c r="AS10" s="30">
        <v>1100096.69</v>
      </c>
      <c r="AT10" s="27">
        <v>2000</v>
      </c>
      <c r="AU10" s="27">
        <v>9750</v>
      </c>
      <c r="AV10" s="27">
        <v>0</v>
      </c>
      <c r="AW10" s="27">
        <v>0</v>
      </c>
      <c r="AX10" s="27"/>
      <c r="AY10" s="27"/>
      <c r="AZ10" s="27"/>
      <c r="BA10" s="27"/>
      <c r="BB10" s="27"/>
      <c r="BC10" s="27"/>
      <c r="BD10" s="27"/>
      <c r="BE10" s="27"/>
      <c r="BF10" s="27"/>
      <c r="BG10" s="27"/>
      <c r="BH10" s="27"/>
      <c r="BI10" s="27"/>
      <c r="BJ10" s="27"/>
      <c r="BK10" s="27"/>
      <c r="BL10" s="27">
        <v>0</v>
      </c>
      <c r="BM10" s="27"/>
      <c r="BN10" s="27"/>
      <c r="BO10" s="27"/>
      <c r="BP10" s="31"/>
      <c r="BQ10" s="8"/>
      <c r="BR10" s="8"/>
      <c r="BS10" s="63">
        <f t="shared" si="3"/>
        <v>0.59199999999999997</v>
      </c>
      <c r="BT10" s="63">
        <f t="shared" si="4"/>
        <v>0</v>
      </c>
      <c r="BU10" s="63">
        <f t="shared" si="5"/>
        <v>0</v>
      </c>
      <c r="BV10" s="63">
        <f t="shared" si="6"/>
        <v>2.5000000000000001E-2</v>
      </c>
      <c r="BW10" s="63">
        <f t="shared" si="12"/>
        <v>0</v>
      </c>
      <c r="BX10" s="63">
        <f t="shared" si="7"/>
        <v>1.536</v>
      </c>
      <c r="BY10" s="63">
        <f t="shared" si="8"/>
        <v>0</v>
      </c>
      <c r="BZ10" s="63">
        <f t="shared" si="9"/>
        <v>0.56200000000000006</v>
      </c>
      <c r="CA10" s="63">
        <f t="shared" si="10"/>
        <v>0.01</v>
      </c>
      <c r="CB10" s="63">
        <f>ROUND(AG10/I10*100,3)+0.001</f>
        <v>3.4000000000000002E-2</v>
      </c>
      <c r="CC10" s="63">
        <f t="shared" si="0"/>
        <v>2.7589999999999999</v>
      </c>
      <c r="CD10" s="64">
        <f t="shared" si="1"/>
        <v>99.83</v>
      </c>
      <c r="CE10" s="63">
        <f t="shared" si="2"/>
        <v>2.7433086462564567</v>
      </c>
      <c r="CF10" s="32"/>
      <c r="CG10" s="27"/>
      <c r="CH10" s="27"/>
      <c r="CI10" s="27"/>
      <c r="CJ10" s="10"/>
      <c r="CK10" s="33" t="s">
        <v>140</v>
      </c>
      <c r="CL10" s="33" t="s">
        <v>147</v>
      </c>
      <c r="CM10" s="34">
        <v>571597744</v>
      </c>
      <c r="CN10" s="34">
        <v>2689366</v>
      </c>
      <c r="CO10" s="65">
        <v>0.47</v>
      </c>
    </row>
    <row r="11" spans="1:93" s="2" customFormat="1" ht="17.25" customHeight="1" x14ac:dyDescent="0.2">
      <c r="A11" s="11" t="s">
        <v>125</v>
      </c>
      <c r="B11" s="12" t="s">
        <v>126</v>
      </c>
      <c r="C11" s="13">
        <v>1601104200</v>
      </c>
      <c r="D11" s="13">
        <v>2365150200</v>
      </c>
      <c r="E11" s="14">
        <v>3966254400</v>
      </c>
      <c r="F11" s="3">
        <v>2040500</v>
      </c>
      <c r="G11" s="3">
        <v>3964213900</v>
      </c>
      <c r="H11" s="15">
        <v>5254088</v>
      </c>
      <c r="I11" s="14">
        <v>3969467988</v>
      </c>
      <c r="J11" s="16">
        <v>2.6930000000000001</v>
      </c>
      <c r="K11" s="17">
        <v>94.96</v>
      </c>
      <c r="L11" s="18"/>
      <c r="M11" s="15"/>
      <c r="N11" s="19"/>
      <c r="O11" s="20">
        <v>221196764</v>
      </c>
      <c r="P11" s="14">
        <v>4190664752</v>
      </c>
      <c r="Q11" s="21">
        <v>24731092.789999999</v>
      </c>
      <c r="R11" s="22">
        <v>0</v>
      </c>
      <c r="S11" s="22">
        <v>0</v>
      </c>
      <c r="T11" s="22">
        <v>37869.96</v>
      </c>
      <c r="U11" s="22">
        <v>0</v>
      </c>
      <c r="V11" s="1">
        <v>24693222.829999998</v>
      </c>
      <c r="W11" s="22">
        <v>0</v>
      </c>
      <c r="X11" s="23">
        <v>24693222.829999998</v>
      </c>
      <c r="Y11" s="24">
        <v>2409638.16</v>
      </c>
      <c r="Z11" s="24">
        <v>0</v>
      </c>
      <c r="AA11" s="25">
        <v>1046089.98</v>
      </c>
      <c r="AB11" s="22">
        <v>0</v>
      </c>
      <c r="AC11" s="22">
        <v>62843563</v>
      </c>
      <c r="AD11" s="22"/>
      <c r="AE11" s="22">
        <v>14685832.27</v>
      </c>
      <c r="AF11" s="22">
        <v>1191309</v>
      </c>
      <c r="AG11" s="22"/>
      <c r="AH11" s="26">
        <v>106869655.23999999</v>
      </c>
      <c r="AI11" s="27">
        <v>60659000</v>
      </c>
      <c r="AJ11" s="27">
        <v>11395500</v>
      </c>
      <c r="AK11" s="27">
        <v>204658400</v>
      </c>
      <c r="AL11" s="27">
        <v>225120900</v>
      </c>
      <c r="AM11" s="27">
        <v>2251500</v>
      </c>
      <c r="AN11" s="27">
        <v>31352700</v>
      </c>
      <c r="AO11" s="28">
        <v>535438000</v>
      </c>
      <c r="AP11" s="29">
        <v>4084148.13</v>
      </c>
      <c r="AQ11" s="29">
        <v>3969401.45</v>
      </c>
      <c r="AR11" s="29">
        <v>631000</v>
      </c>
      <c r="AS11" s="30">
        <v>8684549.5800000001</v>
      </c>
      <c r="AT11" s="27">
        <v>12500</v>
      </c>
      <c r="AU11" s="27">
        <v>101000</v>
      </c>
      <c r="AV11" s="27">
        <v>0</v>
      </c>
      <c r="AW11" s="27">
        <v>2040500</v>
      </c>
      <c r="AX11" s="27"/>
      <c r="AY11" s="27"/>
      <c r="AZ11" s="27"/>
      <c r="BA11" s="27"/>
      <c r="BB11" s="27"/>
      <c r="BC11" s="27"/>
      <c r="BD11" s="27"/>
      <c r="BE11" s="27"/>
      <c r="BF11" s="27"/>
      <c r="BG11" s="27"/>
      <c r="BH11" s="27"/>
      <c r="BI11" s="27"/>
      <c r="BJ11" s="27"/>
      <c r="BK11" s="27"/>
      <c r="BL11" s="27">
        <v>2040500</v>
      </c>
      <c r="BM11" s="27"/>
      <c r="BN11" s="27"/>
      <c r="BO11" s="27"/>
      <c r="BP11" s="31"/>
      <c r="BQ11" s="8"/>
      <c r="BR11" s="8"/>
      <c r="BS11" s="63">
        <f t="shared" si="3"/>
        <v>0.622</v>
      </c>
      <c r="BT11" s="63">
        <f t="shared" si="4"/>
        <v>6.0999999999999999E-2</v>
      </c>
      <c r="BU11" s="63">
        <f t="shared" si="5"/>
        <v>0</v>
      </c>
      <c r="BV11" s="63">
        <f>ROUND(AA11/I11*100,3)+0.001</f>
        <v>2.7E-2</v>
      </c>
      <c r="BW11" s="63">
        <f t="shared" si="12"/>
        <v>0</v>
      </c>
      <c r="BX11" s="63">
        <f t="shared" si="7"/>
        <v>1.583</v>
      </c>
      <c r="BY11" s="63">
        <f t="shared" si="8"/>
        <v>0</v>
      </c>
      <c r="BZ11" s="63">
        <f t="shared" si="9"/>
        <v>0.37</v>
      </c>
      <c r="CA11" s="63">
        <f t="shared" si="10"/>
        <v>0.03</v>
      </c>
      <c r="CB11" s="63">
        <f t="shared" si="11"/>
        <v>0</v>
      </c>
      <c r="CC11" s="63">
        <f t="shared" si="0"/>
        <v>2.6930000000000001</v>
      </c>
      <c r="CD11" s="64">
        <f t="shared" si="1"/>
        <v>94.96</v>
      </c>
      <c r="CE11" s="63">
        <f t="shared" si="2"/>
        <v>2.5501838387095104</v>
      </c>
      <c r="CF11" s="32"/>
      <c r="CG11" s="27"/>
      <c r="CH11" s="27"/>
      <c r="CI11" s="27"/>
      <c r="CJ11" s="10"/>
      <c r="CK11" s="33" t="s">
        <v>140</v>
      </c>
      <c r="CL11" s="33" t="s">
        <v>148</v>
      </c>
      <c r="CM11" s="34">
        <v>259368444</v>
      </c>
      <c r="CN11" s="34">
        <v>1568809</v>
      </c>
      <c r="CO11" s="65">
        <v>0.6</v>
      </c>
    </row>
    <row r="12" spans="1:93" s="2" customFormat="1" ht="17.25" customHeight="1" x14ac:dyDescent="0.2">
      <c r="A12" s="11" t="s">
        <v>127</v>
      </c>
      <c r="B12" s="12" t="s">
        <v>128</v>
      </c>
      <c r="C12" s="13">
        <v>1354028050</v>
      </c>
      <c r="D12" s="13">
        <v>3165709300</v>
      </c>
      <c r="E12" s="14">
        <v>4519737350</v>
      </c>
      <c r="F12" s="3">
        <v>100600</v>
      </c>
      <c r="G12" s="3">
        <v>4519636750</v>
      </c>
      <c r="H12" s="15">
        <v>6012079</v>
      </c>
      <c r="I12" s="14">
        <v>4525648829</v>
      </c>
      <c r="J12" s="16">
        <v>2.7869999999999999</v>
      </c>
      <c r="K12" s="17">
        <v>90.49</v>
      </c>
      <c r="L12" s="18"/>
      <c r="M12" s="15"/>
      <c r="N12" s="19"/>
      <c r="O12" s="20">
        <v>498868934</v>
      </c>
      <c r="P12" s="14">
        <v>5024517763</v>
      </c>
      <c r="Q12" s="21">
        <v>29652053.399999999</v>
      </c>
      <c r="R12" s="22">
        <v>0</v>
      </c>
      <c r="S12" s="22">
        <v>0</v>
      </c>
      <c r="T12" s="22">
        <v>53003.97</v>
      </c>
      <c r="U12" s="22">
        <v>0</v>
      </c>
      <c r="V12" s="1">
        <v>29599049.43</v>
      </c>
      <c r="W12" s="22">
        <v>0</v>
      </c>
      <c r="X12" s="23">
        <v>29599049.43</v>
      </c>
      <c r="Y12" s="24">
        <v>2888246.84</v>
      </c>
      <c r="Z12" s="24">
        <v>0</v>
      </c>
      <c r="AA12" s="25">
        <v>1254031.9099999999</v>
      </c>
      <c r="AB12" s="22">
        <v>67174095</v>
      </c>
      <c r="AC12" s="22">
        <v>0</v>
      </c>
      <c r="AD12" s="22"/>
      <c r="AE12" s="22">
        <v>23848367.469999999</v>
      </c>
      <c r="AF12" s="22">
        <v>1357895</v>
      </c>
      <c r="AG12" s="22"/>
      <c r="AH12" s="26">
        <v>126121685.65000001</v>
      </c>
      <c r="AI12" s="27">
        <v>73722200</v>
      </c>
      <c r="AJ12" s="27">
        <v>372212754</v>
      </c>
      <c r="AK12" s="27">
        <v>133532950</v>
      </c>
      <c r="AL12" s="27">
        <v>108535200</v>
      </c>
      <c r="AM12" s="27">
        <v>314500</v>
      </c>
      <c r="AN12" s="27">
        <v>61139700</v>
      </c>
      <c r="AO12" s="28">
        <v>749457304</v>
      </c>
      <c r="AP12" s="29">
        <v>4700000</v>
      </c>
      <c r="AQ12" s="29">
        <v>14978641.550000001</v>
      </c>
      <c r="AR12" s="29">
        <v>830000</v>
      </c>
      <c r="AS12" s="30">
        <v>20508641.550000001</v>
      </c>
      <c r="AT12" s="27">
        <v>34000</v>
      </c>
      <c r="AU12" s="27">
        <v>139750</v>
      </c>
      <c r="AV12" s="27">
        <v>0</v>
      </c>
      <c r="AW12" s="27">
        <v>100600</v>
      </c>
      <c r="AX12" s="27"/>
      <c r="AY12" s="27"/>
      <c r="AZ12" s="27"/>
      <c r="BA12" s="27"/>
      <c r="BB12" s="27"/>
      <c r="BC12" s="27"/>
      <c r="BD12" s="27"/>
      <c r="BE12" s="27"/>
      <c r="BF12" s="27"/>
      <c r="BG12" s="27"/>
      <c r="BH12" s="27"/>
      <c r="BI12" s="27"/>
      <c r="BJ12" s="27"/>
      <c r="BK12" s="27"/>
      <c r="BL12" s="27">
        <v>100600</v>
      </c>
      <c r="BM12" s="27"/>
      <c r="BN12" s="27"/>
      <c r="BO12" s="27"/>
      <c r="BP12" s="31"/>
      <c r="BQ12" s="8"/>
      <c r="BR12" s="8"/>
      <c r="BS12" s="63">
        <f t="shared" si="3"/>
        <v>0.65400000000000003</v>
      </c>
      <c r="BT12" s="63">
        <f t="shared" si="4"/>
        <v>6.4000000000000001E-2</v>
      </c>
      <c r="BU12" s="63">
        <f t="shared" si="5"/>
        <v>0</v>
      </c>
      <c r="BV12" s="63">
        <f t="shared" si="6"/>
        <v>2.8000000000000001E-2</v>
      </c>
      <c r="BW12" s="63">
        <f t="shared" si="12"/>
        <v>1.484</v>
      </c>
      <c r="BX12" s="63">
        <f t="shared" si="7"/>
        <v>0</v>
      </c>
      <c r="BY12" s="63">
        <f t="shared" si="8"/>
        <v>0</v>
      </c>
      <c r="BZ12" s="63">
        <f t="shared" si="9"/>
        <v>0.52700000000000002</v>
      </c>
      <c r="CA12" s="63">
        <f t="shared" si="10"/>
        <v>0.03</v>
      </c>
      <c r="CB12" s="63">
        <f t="shared" si="11"/>
        <v>0</v>
      </c>
      <c r="CC12" s="63">
        <f t="shared" si="0"/>
        <v>2.7869999999999999</v>
      </c>
      <c r="CD12" s="64">
        <f t="shared" si="1"/>
        <v>90.49</v>
      </c>
      <c r="CE12" s="63">
        <f t="shared" si="2"/>
        <v>2.5101251821368074</v>
      </c>
      <c r="CF12" s="32"/>
      <c r="CG12" s="27"/>
      <c r="CH12" s="27"/>
      <c r="CI12" s="27"/>
      <c r="CJ12" s="10"/>
      <c r="CK12" s="33" t="s">
        <v>140</v>
      </c>
      <c r="CL12" s="33" t="s">
        <v>149</v>
      </c>
      <c r="CM12" s="34">
        <v>1449924344</v>
      </c>
      <c r="CN12" s="34">
        <v>2999330</v>
      </c>
      <c r="CO12" s="65">
        <v>0.21</v>
      </c>
    </row>
    <row r="13" spans="1:93" s="2" customFormat="1" ht="17.25" customHeight="1" x14ac:dyDescent="0.2">
      <c r="A13" s="11" t="s">
        <v>129</v>
      </c>
      <c r="B13" s="12" t="s">
        <v>130</v>
      </c>
      <c r="C13" s="13">
        <v>266681700</v>
      </c>
      <c r="D13" s="13">
        <v>228226600</v>
      </c>
      <c r="E13" s="14">
        <v>494908300</v>
      </c>
      <c r="F13" s="3">
        <v>0</v>
      </c>
      <c r="G13" s="3">
        <v>494908300</v>
      </c>
      <c r="H13" s="15">
        <v>1785801</v>
      </c>
      <c r="I13" s="14">
        <v>496694101</v>
      </c>
      <c r="J13" s="16">
        <v>2.65</v>
      </c>
      <c r="K13" s="17">
        <v>99.22</v>
      </c>
      <c r="L13" s="18"/>
      <c r="M13" s="15"/>
      <c r="N13" s="19"/>
      <c r="O13" s="20">
        <v>4767441</v>
      </c>
      <c r="P13" s="14">
        <v>501461542</v>
      </c>
      <c r="Q13" s="21">
        <v>2959361.5</v>
      </c>
      <c r="R13" s="22">
        <v>0</v>
      </c>
      <c r="S13" s="22">
        <v>0</v>
      </c>
      <c r="T13" s="22">
        <v>2061.0100000000002</v>
      </c>
      <c r="U13" s="22">
        <v>0</v>
      </c>
      <c r="V13" s="1">
        <v>2957300.49</v>
      </c>
      <c r="W13" s="22">
        <v>0</v>
      </c>
      <c r="X13" s="23">
        <v>2957300.49</v>
      </c>
      <c r="Y13" s="24">
        <v>0</v>
      </c>
      <c r="Z13" s="24">
        <v>0</v>
      </c>
      <c r="AA13" s="25">
        <v>125276.96</v>
      </c>
      <c r="AB13" s="22">
        <v>0</v>
      </c>
      <c r="AC13" s="22">
        <v>7716988</v>
      </c>
      <c r="AD13" s="22"/>
      <c r="AE13" s="22">
        <v>2142042.98</v>
      </c>
      <c r="AF13" s="22">
        <v>49669.41</v>
      </c>
      <c r="AG13" s="22">
        <v>166752.53</v>
      </c>
      <c r="AH13" s="26">
        <v>13158030.369999999</v>
      </c>
      <c r="AI13" s="27">
        <v>9571300</v>
      </c>
      <c r="AJ13" s="27">
        <v>6628700</v>
      </c>
      <c r="AK13" s="27">
        <v>11698700</v>
      </c>
      <c r="AL13" s="27">
        <v>12060700</v>
      </c>
      <c r="AM13" s="27">
        <v>1791700</v>
      </c>
      <c r="AN13" s="27">
        <v>17934300</v>
      </c>
      <c r="AO13" s="28">
        <v>59685400</v>
      </c>
      <c r="AP13" s="29">
        <v>573617.91</v>
      </c>
      <c r="AQ13" s="29">
        <v>511245.21</v>
      </c>
      <c r="AR13" s="29">
        <v>142000</v>
      </c>
      <c r="AS13" s="30">
        <v>1226863.1200000001</v>
      </c>
      <c r="AT13" s="27">
        <v>250</v>
      </c>
      <c r="AU13" s="27">
        <v>11000</v>
      </c>
      <c r="AV13" s="27">
        <v>0</v>
      </c>
      <c r="AW13" s="27">
        <v>0</v>
      </c>
      <c r="AX13" s="27"/>
      <c r="AY13" s="27"/>
      <c r="AZ13" s="27"/>
      <c r="BA13" s="27"/>
      <c r="BB13" s="27"/>
      <c r="BC13" s="27"/>
      <c r="BD13" s="27"/>
      <c r="BE13" s="27"/>
      <c r="BF13" s="27"/>
      <c r="BG13" s="27"/>
      <c r="BH13" s="27"/>
      <c r="BI13" s="27"/>
      <c r="BJ13" s="27"/>
      <c r="BK13" s="27"/>
      <c r="BL13" s="27">
        <v>0</v>
      </c>
      <c r="BM13" s="27"/>
      <c r="BN13" s="27"/>
      <c r="BO13" s="27"/>
      <c r="BP13" s="31"/>
      <c r="BQ13" s="8"/>
      <c r="BR13" s="8"/>
      <c r="BS13" s="63">
        <f>ROUND(X13/I13*100,3)+0.001</f>
        <v>0.59599999999999997</v>
      </c>
      <c r="BT13" s="63">
        <f t="shared" si="4"/>
        <v>0</v>
      </c>
      <c r="BU13" s="63">
        <f t="shared" si="5"/>
        <v>0</v>
      </c>
      <c r="BV13" s="63">
        <f t="shared" si="6"/>
        <v>2.5000000000000001E-2</v>
      </c>
      <c r="BW13" s="63">
        <f t="shared" si="12"/>
        <v>0</v>
      </c>
      <c r="BX13" s="63">
        <f t="shared" si="7"/>
        <v>1.554</v>
      </c>
      <c r="BY13" s="63">
        <f t="shared" si="8"/>
        <v>0</v>
      </c>
      <c r="BZ13" s="63">
        <f t="shared" si="9"/>
        <v>0.43099999999999999</v>
      </c>
      <c r="CA13" s="63">
        <f t="shared" si="10"/>
        <v>0.01</v>
      </c>
      <c r="CB13" s="63">
        <f t="shared" si="11"/>
        <v>3.4000000000000002E-2</v>
      </c>
      <c r="CC13" s="63">
        <f t="shared" si="0"/>
        <v>2.65</v>
      </c>
      <c r="CD13" s="64">
        <f t="shared" si="1"/>
        <v>99.22</v>
      </c>
      <c r="CE13" s="63">
        <f t="shared" si="2"/>
        <v>2.6239360884029663</v>
      </c>
      <c r="CF13" s="32"/>
      <c r="CG13" s="27"/>
      <c r="CH13" s="27"/>
      <c r="CI13" s="27"/>
      <c r="CJ13" s="10"/>
      <c r="CK13" s="33" t="s">
        <v>140</v>
      </c>
      <c r="CL13" s="33" t="s">
        <v>150</v>
      </c>
      <c r="CM13" s="34">
        <v>2465149674</v>
      </c>
      <c r="CN13" s="34">
        <v>3679096</v>
      </c>
      <c r="CO13" s="65">
        <v>0.15</v>
      </c>
    </row>
    <row r="14" spans="1:93" s="2" customFormat="1" ht="17.25" customHeight="1" x14ac:dyDescent="0.2">
      <c r="A14" s="11" t="s">
        <v>131</v>
      </c>
      <c r="B14" s="12" t="s">
        <v>132</v>
      </c>
      <c r="C14" s="13">
        <v>516027800</v>
      </c>
      <c r="D14" s="13">
        <v>1876119909</v>
      </c>
      <c r="E14" s="14">
        <v>2392147709</v>
      </c>
      <c r="F14" s="3">
        <v>13381170</v>
      </c>
      <c r="G14" s="3">
        <v>2378766539</v>
      </c>
      <c r="H14" s="15">
        <v>17179290</v>
      </c>
      <c r="I14" s="14">
        <v>2395945829</v>
      </c>
      <c r="J14" s="16">
        <v>4.9550000000000001</v>
      </c>
      <c r="K14" s="17">
        <v>100.54</v>
      </c>
      <c r="L14" s="35">
        <v>1372041</v>
      </c>
      <c r="M14" s="15"/>
      <c r="N14" s="19"/>
      <c r="O14" s="20">
        <v>52628485</v>
      </c>
      <c r="P14" s="14">
        <v>2447202273</v>
      </c>
      <c r="Q14" s="21">
        <v>14442096.92</v>
      </c>
      <c r="R14" s="22">
        <v>0</v>
      </c>
      <c r="S14" s="22">
        <v>0</v>
      </c>
      <c r="T14" s="22">
        <v>71966.570000000007</v>
      </c>
      <c r="U14" s="22">
        <v>0</v>
      </c>
      <c r="V14" s="1">
        <v>14370130.35</v>
      </c>
      <c r="W14" s="22">
        <v>0</v>
      </c>
      <c r="X14" s="23">
        <v>14370130.35</v>
      </c>
      <c r="Y14" s="24">
        <v>0</v>
      </c>
      <c r="Z14" s="24">
        <v>0</v>
      </c>
      <c r="AA14" s="25">
        <v>608897.05000000005</v>
      </c>
      <c r="AB14" s="22">
        <v>21968735</v>
      </c>
      <c r="AC14" s="22"/>
      <c r="AD14" s="22">
        <v>926329.24</v>
      </c>
      <c r="AE14" s="22">
        <v>80041617</v>
      </c>
      <c r="AF14" s="22"/>
      <c r="AG14" s="22">
        <v>786451.5</v>
      </c>
      <c r="AH14" s="26">
        <v>118702160.14</v>
      </c>
      <c r="AI14" s="27">
        <v>218446399</v>
      </c>
      <c r="AJ14" s="27">
        <v>31351300</v>
      </c>
      <c r="AK14" s="27">
        <v>1673139429</v>
      </c>
      <c r="AL14" s="27">
        <v>185160420</v>
      </c>
      <c r="AM14" s="27">
        <v>3977800</v>
      </c>
      <c r="AN14" s="27">
        <v>487237400</v>
      </c>
      <c r="AO14" s="28">
        <v>2599312748</v>
      </c>
      <c r="AP14" s="29">
        <v>10000000</v>
      </c>
      <c r="AQ14" s="29">
        <v>108972589.81</v>
      </c>
      <c r="AR14" s="29">
        <v>1500000</v>
      </c>
      <c r="AS14" s="30">
        <v>120472589.81</v>
      </c>
      <c r="AT14" s="27">
        <v>101250</v>
      </c>
      <c r="AU14" s="27">
        <v>108250</v>
      </c>
      <c r="AV14" s="27">
        <v>0</v>
      </c>
      <c r="AW14" s="27">
        <v>8100</v>
      </c>
      <c r="AX14" s="27"/>
      <c r="AY14" s="27"/>
      <c r="AZ14" s="27"/>
      <c r="BA14" s="27">
        <v>9036470</v>
      </c>
      <c r="BB14" s="27"/>
      <c r="BC14" s="27"/>
      <c r="BD14" s="27"/>
      <c r="BE14" s="27">
        <v>131500</v>
      </c>
      <c r="BF14" s="27">
        <v>430900</v>
      </c>
      <c r="BG14" s="27"/>
      <c r="BH14" s="27"/>
      <c r="BI14" s="27">
        <v>2584100</v>
      </c>
      <c r="BJ14" s="27"/>
      <c r="BK14" s="27">
        <v>1190100</v>
      </c>
      <c r="BL14" s="27">
        <v>13381170</v>
      </c>
      <c r="BM14" s="27"/>
      <c r="BN14" s="27"/>
      <c r="BO14" s="27"/>
      <c r="BP14" s="31"/>
      <c r="BQ14" s="8"/>
      <c r="BR14" s="62">
        <v>79904254.209999993</v>
      </c>
      <c r="BS14" s="63">
        <f t="shared" si="3"/>
        <v>0.6</v>
      </c>
      <c r="BT14" s="63">
        <f t="shared" si="4"/>
        <v>0</v>
      </c>
      <c r="BU14" s="63">
        <f t="shared" si="5"/>
        <v>0</v>
      </c>
      <c r="BV14" s="63">
        <f t="shared" si="6"/>
        <v>2.5000000000000001E-2</v>
      </c>
      <c r="BW14" s="63">
        <f t="shared" si="12"/>
        <v>0.91700000000000004</v>
      </c>
      <c r="BX14" s="63">
        <f t="shared" si="7"/>
        <v>0</v>
      </c>
      <c r="BY14" s="63">
        <f t="shared" si="8"/>
        <v>3.9E-2</v>
      </c>
      <c r="BZ14" s="63">
        <f t="shared" si="9"/>
        <v>3.3410000000000002</v>
      </c>
      <c r="CA14" s="63">
        <f t="shared" si="10"/>
        <v>0</v>
      </c>
      <c r="CB14" s="63">
        <f t="shared" si="11"/>
        <v>3.3000000000000002E-2</v>
      </c>
      <c r="CC14" s="63">
        <f t="shared" si="0"/>
        <v>4.9550000000000001</v>
      </c>
      <c r="CD14" s="64">
        <f t="shared" si="1"/>
        <v>100.54</v>
      </c>
      <c r="CE14" s="63">
        <f t="shared" si="2"/>
        <v>4.8505250853042181</v>
      </c>
      <c r="CF14" s="32"/>
      <c r="CG14" s="27"/>
      <c r="CH14" s="27"/>
      <c r="CI14" s="27"/>
      <c r="CJ14" s="10"/>
      <c r="CK14" s="33" t="s">
        <v>140</v>
      </c>
      <c r="CL14" s="33" t="s">
        <v>151</v>
      </c>
      <c r="CM14" s="34">
        <v>507894294</v>
      </c>
      <c r="CN14" s="34">
        <v>1712482</v>
      </c>
      <c r="CO14" s="65">
        <v>0.33</v>
      </c>
    </row>
    <row r="15" spans="1:93" s="2" customFormat="1" ht="17.25" customHeight="1" x14ac:dyDescent="0.2">
      <c r="A15" s="11" t="s">
        <v>133</v>
      </c>
      <c r="B15" s="12" t="s">
        <v>155</v>
      </c>
      <c r="C15" s="13">
        <v>1165381090</v>
      </c>
      <c r="D15" s="13">
        <v>1331389100</v>
      </c>
      <c r="E15" s="14">
        <v>2496770190</v>
      </c>
      <c r="F15" s="3">
        <v>4591200</v>
      </c>
      <c r="G15" s="3">
        <v>2492178990</v>
      </c>
      <c r="H15" s="15">
        <v>3101829</v>
      </c>
      <c r="I15" s="14">
        <v>2495280819</v>
      </c>
      <c r="J15" s="16">
        <v>2.9319999999999999</v>
      </c>
      <c r="K15" s="17">
        <v>96.24</v>
      </c>
      <c r="L15" s="18"/>
      <c r="M15" s="15"/>
      <c r="N15" s="19"/>
      <c r="O15" s="20">
        <v>99621776</v>
      </c>
      <c r="P15" s="14">
        <v>2594902595</v>
      </c>
      <c r="Q15" s="21">
        <v>15313746.300000001</v>
      </c>
      <c r="R15" s="22">
        <v>0</v>
      </c>
      <c r="S15" s="22">
        <v>0</v>
      </c>
      <c r="T15" s="22">
        <v>0</v>
      </c>
      <c r="U15" s="22">
        <v>727.65</v>
      </c>
      <c r="V15" s="1">
        <v>15314473.950000001</v>
      </c>
      <c r="W15" s="22">
        <v>0</v>
      </c>
      <c r="X15" s="23">
        <v>15314473.950000001</v>
      </c>
      <c r="Y15" s="24">
        <v>1494401.49</v>
      </c>
      <c r="Z15" s="24">
        <v>0</v>
      </c>
      <c r="AA15" s="25">
        <v>648756.61</v>
      </c>
      <c r="AB15" s="22">
        <v>41011400</v>
      </c>
      <c r="AC15" s="22"/>
      <c r="AD15" s="22"/>
      <c r="AE15" s="22">
        <v>13067679.550000001</v>
      </c>
      <c r="AF15" s="22">
        <v>1621932.52</v>
      </c>
      <c r="AG15" s="22"/>
      <c r="AH15" s="26">
        <v>73158644.11999999</v>
      </c>
      <c r="AI15" s="27">
        <v>68513600</v>
      </c>
      <c r="AJ15" s="27">
        <v>0</v>
      </c>
      <c r="AK15" s="27">
        <v>90926319</v>
      </c>
      <c r="AL15" s="27">
        <v>48584121</v>
      </c>
      <c r="AM15" s="27">
        <v>1985600</v>
      </c>
      <c r="AN15" s="27">
        <v>70403100</v>
      </c>
      <c r="AO15" s="28">
        <v>280412740</v>
      </c>
      <c r="AP15" s="29">
        <v>3514029.89</v>
      </c>
      <c r="AQ15" s="29">
        <v>6585743.8799999999</v>
      </c>
      <c r="AR15" s="29">
        <v>450000</v>
      </c>
      <c r="AS15" s="30">
        <v>10549773.77</v>
      </c>
      <c r="AT15" s="27">
        <v>12500</v>
      </c>
      <c r="AU15" s="27">
        <v>49000</v>
      </c>
      <c r="AV15" s="27">
        <v>0</v>
      </c>
      <c r="AW15" s="27">
        <v>4591200</v>
      </c>
      <c r="AX15" s="27"/>
      <c r="AY15" s="27"/>
      <c r="AZ15" s="27"/>
      <c r="BA15" s="27"/>
      <c r="BB15" s="27"/>
      <c r="BC15" s="27"/>
      <c r="BD15" s="27"/>
      <c r="BE15" s="27"/>
      <c r="BF15" s="27"/>
      <c r="BG15" s="27"/>
      <c r="BH15" s="27"/>
      <c r="BI15" s="27"/>
      <c r="BJ15" s="27"/>
      <c r="BK15" s="27"/>
      <c r="BL15" s="27">
        <v>4591200</v>
      </c>
      <c r="BM15" s="27"/>
      <c r="BN15" s="27"/>
      <c r="BO15" s="27"/>
      <c r="BP15" s="31"/>
      <c r="BQ15" s="8"/>
      <c r="BR15" s="8"/>
      <c r="BS15" s="63">
        <f t="shared" si="3"/>
        <v>0.61399999999999999</v>
      </c>
      <c r="BT15" s="63">
        <f t="shared" si="4"/>
        <v>0.06</v>
      </c>
      <c r="BU15" s="63">
        <f t="shared" si="5"/>
        <v>0</v>
      </c>
      <c r="BV15" s="63">
        <f t="shared" si="6"/>
        <v>2.5999999999999999E-2</v>
      </c>
      <c r="BW15" s="63">
        <f>ROUND(AB15/I15*100,3)-0.001</f>
        <v>1.643</v>
      </c>
      <c r="BX15" s="63">
        <f t="shared" si="7"/>
        <v>0</v>
      </c>
      <c r="BY15" s="63">
        <f t="shared" si="8"/>
        <v>0</v>
      </c>
      <c r="BZ15" s="63">
        <f t="shared" si="9"/>
        <v>0.52400000000000002</v>
      </c>
      <c r="CA15" s="63">
        <f t="shared" si="10"/>
        <v>6.5000000000000002E-2</v>
      </c>
      <c r="CB15" s="63">
        <f t="shared" si="11"/>
        <v>0</v>
      </c>
      <c r="CC15" s="63">
        <f t="shared" si="0"/>
        <v>2.9319999999999999</v>
      </c>
      <c r="CD15" s="64">
        <f t="shared" si="1"/>
        <v>96.24</v>
      </c>
      <c r="CE15" s="63">
        <f t="shared" si="2"/>
        <v>2.8193213980735177</v>
      </c>
      <c r="CF15" s="32"/>
      <c r="CG15" s="27"/>
      <c r="CH15" s="27"/>
      <c r="CI15" s="27"/>
      <c r="CJ15" s="10"/>
      <c r="CK15" s="33" t="s">
        <v>140</v>
      </c>
      <c r="CL15" s="33" t="s">
        <v>152</v>
      </c>
      <c r="CM15" s="34">
        <v>1144642794</v>
      </c>
      <c r="CN15" s="34">
        <v>3295915</v>
      </c>
      <c r="CO15" s="65">
        <v>0.28999999999999998</v>
      </c>
    </row>
    <row r="16" spans="1:93" s="2" customFormat="1" ht="17.25" customHeight="1" x14ac:dyDescent="0.2">
      <c r="A16" s="11" t="s">
        <v>134</v>
      </c>
      <c r="B16" s="12" t="s">
        <v>135</v>
      </c>
      <c r="C16" s="13">
        <v>2236431804</v>
      </c>
      <c r="D16" s="13">
        <v>3765998999</v>
      </c>
      <c r="E16" s="14">
        <v>6002430803</v>
      </c>
      <c r="F16" s="3">
        <v>29282350</v>
      </c>
      <c r="G16" s="3">
        <v>5973148453</v>
      </c>
      <c r="H16" s="15">
        <v>11203161</v>
      </c>
      <c r="I16" s="14">
        <v>5984351614</v>
      </c>
      <c r="J16" s="16">
        <v>2.6890000000000001</v>
      </c>
      <c r="K16" s="17">
        <v>90.35</v>
      </c>
      <c r="L16" s="18"/>
      <c r="M16" s="15"/>
      <c r="N16" s="19"/>
      <c r="O16" s="20">
        <v>648590103</v>
      </c>
      <c r="P16" s="14">
        <v>6632941717</v>
      </c>
      <c r="Q16" s="21">
        <v>39144123.140000001</v>
      </c>
      <c r="R16" s="22">
        <v>0</v>
      </c>
      <c r="S16" s="22">
        <v>0</v>
      </c>
      <c r="T16" s="22">
        <v>826.87</v>
      </c>
      <c r="U16" s="22">
        <v>0</v>
      </c>
      <c r="V16" s="1">
        <v>39143296.270000003</v>
      </c>
      <c r="W16" s="22">
        <v>0</v>
      </c>
      <c r="X16" s="23">
        <v>39143296.270000003</v>
      </c>
      <c r="Y16" s="24">
        <v>3819644.25</v>
      </c>
      <c r="Z16" s="24">
        <v>0</v>
      </c>
      <c r="AA16" s="25">
        <v>1658199.2</v>
      </c>
      <c r="AB16" s="22">
        <v>0</v>
      </c>
      <c r="AC16" s="22">
        <v>91108756</v>
      </c>
      <c r="AD16" s="22"/>
      <c r="AE16" s="22">
        <v>23951597.52</v>
      </c>
      <c r="AF16" s="22">
        <v>1196971.25</v>
      </c>
      <c r="AG16" s="22"/>
      <c r="AH16" s="26">
        <v>160878464.49000001</v>
      </c>
      <c r="AI16" s="27">
        <v>247851352</v>
      </c>
      <c r="AJ16" s="27">
        <v>27664800</v>
      </c>
      <c r="AK16" s="27">
        <v>273226270</v>
      </c>
      <c r="AL16" s="27">
        <v>81190970</v>
      </c>
      <c r="AM16" s="27">
        <v>28500</v>
      </c>
      <c r="AN16" s="27">
        <v>18123800</v>
      </c>
      <c r="AO16" s="28">
        <v>648085692</v>
      </c>
      <c r="AP16" s="29">
        <v>4770000</v>
      </c>
      <c r="AQ16" s="29">
        <v>10695402.48</v>
      </c>
      <c r="AR16" s="29">
        <v>525000</v>
      </c>
      <c r="AS16" s="30">
        <v>15990402.48</v>
      </c>
      <c r="AT16" s="27">
        <v>6000</v>
      </c>
      <c r="AU16" s="27">
        <v>62000</v>
      </c>
      <c r="AV16" s="27">
        <v>0</v>
      </c>
      <c r="AW16" s="27">
        <v>13620800</v>
      </c>
      <c r="AX16" s="27"/>
      <c r="AY16" s="27"/>
      <c r="AZ16" s="27">
        <v>15661550</v>
      </c>
      <c r="BA16" s="27"/>
      <c r="BB16" s="27"/>
      <c r="BC16" s="27"/>
      <c r="BD16" s="27"/>
      <c r="BE16" s="27"/>
      <c r="BF16" s="27"/>
      <c r="BG16" s="27"/>
      <c r="BH16" s="27"/>
      <c r="BI16" s="27"/>
      <c r="BJ16" s="27"/>
      <c r="BK16" s="27"/>
      <c r="BL16" s="27">
        <v>29282350</v>
      </c>
      <c r="BM16" s="27"/>
      <c r="BN16" s="27"/>
      <c r="BO16" s="27"/>
      <c r="BP16" s="31"/>
      <c r="BQ16" s="8"/>
      <c r="BR16" s="8"/>
      <c r="BS16" s="63">
        <f t="shared" si="3"/>
        <v>0.65400000000000003</v>
      </c>
      <c r="BT16" s="63">
        <f t="shared" si="4"/>
        <v>6.4000000000000001E-2</v>
      </c>
      <c r="BU16" s="63">
        <f t="shared" si="5"/>
        <v>0</v>
      </c>
      <c r="BV16" s="63">
        <f t="shared" si="6"/>
        <v>2.8000000000000001E-2</v>
      </c>
      <c r="BW16" s="63">
        <f t="shared" si="12"/>
        <v>0</v>
      </c>
      <c r="BX16" s="63">
        <f>ROUND(AC16/I16*100,3)+0.001</f>
        <v>1.5229999999999999</v>
      </c>
      <c r="BY16" s="63">
        <f t="shared" si="8"/>
        <v>0</v>
      </c>
      <c r="BZ16" s="63">
        <f t="shared" si="9"/>
        <v>0.4</v>
      </c>
      <c r="CA16" s="63">
        <f t="shared" si="10"/>
        <v>0.02</v>
      </c>
      <c r="CB16" s="63">
        <f t="shared" si="11"/>
        <v>0</v>
      </c>
      <c r="CC16" s="63">
        <f t="shared" si="0"/>
        <v>2.6890000000000001</v>
      </c>
      <c r="CD16" s="64">
        <f t="shared" si="1"/>
        <v>90.35</v>
      </c>
      <c r="CE16" s="63">
        <f t="shared" si="2"/>
        <v>2.4254466774172623</v>
      </c>
      <c r="CF16" s="32"/>
      <c r="CG16" s="27"/>
      <c r="CH16" s="27"/>
      <c r="CI16" s="27"/>
      <c r="CJ16" s="10"/>
      <c r="CK16" s="33" t="s">
        <v>124</v>
      </c>
      <c r="CL16" s="33" t="s">
        <v>144</v>
      </c>
      <c r="CM16" s="34">
        <v>318271655</v>
      </c>
      <c r="CN16" s="34">
        <v>195394</v>
      </c>
      <c r="CO16" s="65">
        <v>7.0000000000000007E-2</v>
      </c>
    </row>
    <row r="17" spans="1:105" s="2" customFormat="1" ht="17.25" customHeight="1" x14ac:dyDescent="0.2">
      <c r="A17" s="11" t="s">
        <v>137</v>
      </c>
      <c r="B17" s="12" t="s">
        <v>138</v>
      </c>
      <c r="C17" s="13">
        <v>3620165900</v>
      </c>
      <c r="D17" s="13">
        <v>3371036800</v>
      </c>
      <c r="E17" s="14">
        <v>6991202700</v>
      </c>
      <c r="F17" s="3">
        <v>251000</v>
      </c>
      <c r="G17" s="3">
        <v>6990951700</v>
      </c>
      <c r="H17" s="15">
        <v>8823569</v>
      </c>
      <c r="I17" s="14">
        <v>6999775269</v>
      </c>
      <c r="J17" s="16">
        <v>2.2999999999999998</v>
      </c>
      <c r="K17" s="17">
        <v>88.76</v>
      </c>
      <c r="L17" s="18"/>
      <c r="M17" s="15"/>
      <c r="N17" s="19"/>
      <c r="O17" s="20">
        <v>901725034</v>
      </c>
      <c r="P17" s="14">
        <v>7901500303</v>
      </c>
      <c r="Q17" s="21">
        <v>46630486.390000001</v>
      </c>
      <c r="R17" s="22">
        <v>0</v>
      </c>
      <c r="S17" s="22">
        <v>0</v>
      </c>
      <c r="T17" s="22">
        <v>0</v>
      </c>
      <c r="U17" s="22">
        <v>120825.58</v>
      </c>
      <c r="V17" s="1">
        <v>46751311.969999999</v>
      </c>
      <c r="W17" s="22">
        <v>0</v>
      </c>
      <c r="X17" s="23">
        <v>46751311.969999999</v>
      </c>
      <c r="Y17" s="24">
        <v>0</v>
      </c>
      <c r="Z17" s="24">
        <v>0</v>
      </c>
      <c r="AA17" s="25">
        <v>1980492.48</v>
      </c>
      <c r="AB17" s="22">
        <v>77082107</v>
      </c>
      <c r="AC17" s="22"/>
      <c r="AD17" s="22"/>
      <c r="AE17" s="22">
        <v>31335751.379999999</v>
      </c>
      <c r="AF17" s="22">
        <v>1190014</v>
      </c>
      <c r="AG17" s="22">
        <v>2591009.09</v>
      </c>
      <c r="AH17" s="26">
        <v>160930685.91999999</v>
      </c>
      <c r="AI17" s="27">
        <v>83420900</v>
      </c>
      <c r="AJ17" s="27">
        <v>1809073900</v>
      </c>
      <c r="AK17" s="27">
        <v>272537200</v>
      </c>
      <c r="AL17" s="27">
        <v>149544100</v>
      </c>
      <c r="AM17" s="27">
        <v>4097100</v>
      </c>
      <c r="AN17" s="27">
        <v>45329500</v>
      </c>
      <c r="AO17" s="28">
        <v>2364002700</v>
      </c>
      <c r="AP17" s="29">
        <v>6230000</v>
      </c>
      <c r="AQ17" s="29">
        <v>21035236.98</v>
      </c>
      <c r="AR17" s="29">
        <v>1144000</v>
      </c>
      <c r="AS17" s="30">
        <v>28409236.98</v>
      </c>
      <c r="AT17" s="27">
        <v>5250</v>
      </c>
      <c r="AU17" s="27">
        <v>64000</v>
      </c>
      <c r="AV17" s="27">
        <v>0</v>
      </c>
      <c r="AW17" s="27">
        <v>251000</v>
      </c>
      <c r="AX17" s="27"/>
      <c r="AY17" s="27"/>
      <c r="AZ17" s="27"/>
      <c r="BA17" s="27"/>
      <c r="BB17" s="27"/>
      <c r="BC17" s="27"/>
      <c r="BD17" s="27"/>
      <c r="BE17" s="27"/>
      <c r="BF17" s="27"/>
      <c r="BG17" s="27"/>
      <c r="BH17" s="27"/>
      <c r="BI17" s="27"/>
      <c r="BJ17" s="27"/>
      <c r="BK17" s="27"/>
      <c r="BL17" s="27">
        <v>251000</v>
      </c>
      <c r="BM17" s="27"/>
      <c r="BN17" s="27"/>
      <c r="BO17" s="27"/>
      <c r="BP17" s="31"/>
      <c r="BQ17" s="8"/>
      <c r="BR17" s="8"/>
      <c r="BS17" s="63">
        <f>ROUND(X17/I17*100,3)+0.001</f>
        <v>0.66900000000000004</v>
      </c>
      <c r="BT17" s="63">
        <f t="shared" si="4"/>
        <v>0</v>
      </c>
      <c r="BU17" s="63">
        <f t="shared" si="5"/>
        <v>0</v>
      </c>
      <c r="BV17" s="63">
        <f t="shared" si="6"/>
        <v>2.8000000000000001E-2</v>
      </c>
      <c r="BW17" s="63">
        <f t="shared" si="12"/>
        <v>1.101</v>
      </c>
      <c r="BX17" s="63">
        <f t="shared" si="7"/>
        <v>0</v>
      </c>
      <c r="BY17" s="63">
        <f t="shared" si="8"/>
        <v>0</v>
      </c>
      <c r="BZ17" s="63">
        <f t="shared" si="9"/>
        <v>0.44800000000000001</v>
      </c>
      <c r="CA17" s="63">
        <f t="shared" si="10"/>
        <v>1.7000000000000001E-2</v>
      </c>
      <c r="CB17" s="63">
        <f t="shared" si="11"/>
        <v>3.6999999999999998E-2</v>
      </c>
      <c r="CC17" s="63">
        <f t="shared" si="0"/>
        <v>2.2999999999999998</v>
      </c>
      <c r="CD17" s="64">
        <f t="shared" si="1"/>
        <v>88.76</v>
      </c>
      <c r="CE17" s="63">
        <f t="shared" si="2"/>
        <v>2.0367104948271488</v>
      </c>
      <c r="CF17" s="32"/>
      <c r="CG17" s="27"/>
      <c r="CH17" s="27"/>
      <c r="CI17" s="27"/>
      <c r="CJ17" s="10"/>
      <c r="CK17" s="33" t="s">
        <v>126</v>
      </c>
      <c r="CL17" s="33" t="s">
        <v>144</v>
      </c>
      <c r="CM17" s="34">
        <v>2463353400</v>
      </c>
      <c r="CN17" s="34">
        <v>2105401</v>
      </c>
      <c r="CO17" s="65">
        <v>8.6999999999999994E-2</v>
      </c>
    </row>
    <row r="18" spans="1:105" s="60" customFormat="1" ht="17.25" customHeight="1" x14ac:dyDescent="0.2">
      <c r="A18" s="51"/>
      <c r="B18" s="51"/>
      <c r="C18" s="52">
        <v>15466527225</v>
      </c>
      <c r="D18" s="52">
        <v>25300730384</v>
      </c>
      <c r="E18" s="52">
        <v>40767257609</v>
      </c>
      <c r="F18" s="52">
        <v>56037770</v>
      </c>
      <c r="G18" s="52">
        <v>40711219839</v>
      </c>
      <c r="H18" s="52">
        <v>99604619</v>
      </c>
      <c r="I18" s="53">
        <v>40810824458</v>
      </c>
      <c r="J18" s="52"/>
      <c r="K18" s="52"/>
      <c r="L18" s="52">
        <v>1372041</v>
      </c>
      <c r="M18" s="52">
        <v>0</v>
      </c>
      <c r="N18" s="52">
        <v>0</v>
      </c>
      <c r="O18" s="52">
        <v>3672297802</v>
      </c>
      <c r="P18" s="52">
        <v>44481750219</v>
      </c>
      <c r="Q18" s="54">
        <v>262507825.31</v>
      </c>
      <c r="R18" s="55">
        <v>0</v>
      </c>
      <c r="S18" s="55">
        <v>0</v>
      </c>
      <c r="T18" s="55">
        <v>358462.54</v>
      </c>
      <c r="U18" s="55">
        <v>121553.23</v>
      </c>
      <c r="V18" s="54">
        <v>262270916</v>
      </c>
      <c r="W18" s="52">
        <v>0</v>
      </c>
      <c r="X18" s="54">
        <v>262270916</v>
      </c>
      <c r="Y18" s="54">
        <v>14143964</v>
      </c>
      <c r="Z18" s="55">
        <v>0</v>
      </c>
      <c r="AA18" s="55">
        <v>11110975</v>
      </c>
      <c r="AB18" s="54">
        <v>379409865</v>
      </c>
      <c r="AC18" s="54">
        <v>232800571</v>
      </c>
      <c r="AD18" s="54">
        <v>926329.24</v>
      </c>
      <c r="AE18" s="54">
        <v>299786913.68000001</v>
      </c>
      <c r="AF18" s="54">
        <v>6639618.1799999997</v>
      </c>
      <c r="AG18" s="54">
        <v>6534908.9199999999</v>
      </c>
      <c r="AH18" s="54">
        <v>1213624061.02</v>
      </c>
      <c r="AI18" s="52">
        <v>1156954951</v>
      </c>
      <c r="AJ18" s="52">
        <v>2541461054</v>
      </c>
      <c r="AK18" s="52">
        <v>3367659968</v>
      </c>
      <c r="AL18" s="52">
        <v>1040096171</v>
      </c>
      <c r="AM18" s="52">
        <v>41241300</v>
      </c>
      <c r="AN18" s="52">
        <v>970897400</v>
      </c>
      <c r="AO18" s="52">
        <v>9118310844</v>
      </c>
      <c r="AP18" s="56">
        <v>44480567.93</v>
      </c>
      <c r="AQ18" s="56">
        <v>220485367.29999995</v>
      </c>
      <c r="AR18" s="56">
        <v>6281004</v>
      </c>
      <c r="AS18" s="56">
        <v>271246939.23000002</v>
      </c>
      <c r="AT18" s="52">
        <v>418250</v>
      </c>
      <c r="AU18" s="52">
        <v>1680750</v>
      </c>
      <c r="AV18" s="52">
        <v>0</v>
      </c>
      <c r="AW18" s="52">
        <v>27003150</v>
      </c>
      <c r="AX18" s="52">
        <v>0</v>
      </c>
      <c r="AY18" s="52">
        <v>0</v>
      </c>
      <c r="AZ18" s="52">
        <v>15661550</v>
      </c>
      <c r="BA18" s="52">
        <v>9036470</v>
      </c>
      <c r="BB18" s="52">
        <v>0</v>
      </c>
      <c r="BC18" s="52">
        <v>0</v>
      </c>
      <c r="BD18" s="52">
        <v>0</v>
      </c>
      <c r="BE18" s="52">
        <v>131500</v>
      </c>
      <c r="BF18" s="52">
        <v>430900</v>
      </c>
      <c r="BG18" s="52">
        <v>0</v>
      </c>
      <c r="BH18" s="52">
        <v>0</v>
      </c>
      <c r="BI18" s="52">
        <v>2584100</v>
      </c>
      <c r="BJ18" s="52">
        <v>0</v>
      </c>
      <c r="BK18" s="52">
        <v>1190100</v>
      </c>
      <c r="BL18" s="52">
        <v>56037770</v>
      </c>
      <c r="BM18" s="52">
        <v>0</v>
      </c>
      <c r="BN18" s="52">
        <v>41637</v>
      </c>
      <c r="BO18" s="52">
        <v>0</v>
      </c>
      <c r="BP18" s="57"/>
      <c r="BQ18" s="52">
        <v>0</v>
      </c>
      <c r="BR18" s="52">
        <v>79904254.209999993</v>
      </c>
      <c r="BS18" s="52"/>
      <c r="BT18" s="52"/>
      <c r="BU18" s="52"/>
      <c r="BV18" s="52"/>
      <c r="BW18" s="52"/>
      <c r="BX18" s="52"/>
      <c r="BY18" s="52"/>
      <c r="BZ18" s="52"/>
      <c r="CA18" s="52"/>
      <c r="CB18" s="52"/>
      <c r="CC18" s="52"/>
      <c r="CD18" s="52"/>
      <c r="CE18" s="52"/>
      <c r="CF18" s="58"/>
      <c r="CG18" s="59">
        <v>0</v>
      </c>
      <c r="CH18" s="59">
        <v>0</v>
      </c>
      <c r="CI18" s="59">
        <v>0</v>
      </c>
      <c r="CJ18" s="6"/>
      <c r="CK18" s="33" t="s">
        <v>126</v>
      </c>
      <c r="CL18" s="33" t="s">
        <v>145</v>
      </c>
      <c r="CM18" s="34">
        <v>851658300</v>
      </c>
      <c r="CN18" s="34">
        <v>735970</v>
      </c>
      <c r="CO18" s="65">
        <v>8.6999999999999994E-2</v>
      </c>
      <c r="CP18" s="7"/>
      <c r="CQ18" s="7"/>
      <c r="CR18" s="7"/>
      <c r="CS18" s="7"/>
      <c r="CT18" s="7"/>
      <c r="CU18" s="7"/>
      <c r="CV18" s="7"/>
      <c r="CW18" s="7"/>
      <c r="CX18" s="7"/>
      <c r="CY18" s="7"/>
      <c r="CZ18" s="7"/>
      <c r="DA18" s="7"/>
    </row>
    <row r="19" spans="1:105" ht="17.25" customHeight="1" x14ac:dyDescent="0.2">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3" t="s">
        <v>126</v>
      </c>
      <c r="CL19" s="33" t="s">
        <v>146</v>
      </c>
      <c r="CM19" s="34">
        <v>676202200</v>
      </c>
      <c r="CN19" s="34">
        <v>584347</v>
      </c>
      <c r="CO19" s="65">
        <v>8.6999999999999994E-2</v>
      </c>
      <c r="CP19" s="36"/>
      <c r="CQ19" s="36"/>
      <c r="CR19" s="36"/>
      <c r="CS19" s="36"/>
      <c r="CT19" s="37"/>
    </row>
    <row r="20" spans="1:105" ht="17.25" customHeight="1" x14ac:dyDescent="0.2">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33" t="s">
        <v>154</v>
      </c>
      <c r="CL20" s="33" t="s">
        <v>144</v>
      </c>
      <c r="CM20" s="34">
        <v>496694101</v>
      </c>
      <c r="CN20" s="34">
        <v>204412</v>
      </c>
      <c r="CO20" s="65">
        <v>0.42</v>
      </c>
      <c r="CP20" s="61"/>
      <c r="CQ20" s="61"/>
      <c r="CR20" s="61"/>
      <c r="CS20" s="61"/>
    </row>
  </sheetData>
  <sheetProtection selectLockedCells="1"/>
  <mergeCells count="115">
    <mergeCell ref="CC2:CC5"/>
    <mergeCell ref="CD2:CD5"/>
    <mergeCell ref="CE2:CE5"/>
    <mergeCell ref="BU2:BU5"/>
    <mergeCell ref="BM1:BO1"/>
    <mergeCell ref="BM2:BM5"/>
    <mergeCell ref="BN2:BN5"/>
    <mergeCell ref="BO2:BO5"/>
    <mergeCell ref="CL1:CO1"/>
    <mergeCell ref="CL2:CL5"/>
    <mergeCell ref="CM2:CM5"/>
    <mergeCell ref="CN2:CN5"/>
    <mergeCell ref="CO2:CO5"/>
    <mergeCell ref="BV2:BV5"/>
    <mergeCell ref="BW2:BW5"/>
    <mergeCell ref="BX2:BX5"/>
    <mergeCell ref="BY2:BY5"/>
    <mergeCell ref="CG1:CI1"/>
    <mergeCell ref="CG2:CG5"/>
    <mergeCell ref="CH2:CH5"/>
    <mergeCell ref="CI2:CI5"/>
    <mergeCell ref="BD1:BL1"/>
    <mergeCell ref="BD2:BD5"/>
    <mergeCell ref="BE2:BE5"/>
    <mergeCell ref="BF2:BF5"/>
    <mergeCell ref="BG2:BG5"/>
    <mergeCell ref="BH2:BH5"/>
    <mergeCell ref="BI2:BI5"/>
    <mergeCell ref="BJ2:BJ5"/>
    <mergeCell ref="BK2:BK5"/>
    <mergeCell ref="BL2:BL5"/>
    <mergeCell ref="AT1:AU1"/>
    <mergeCell ref="AT2:AU2"/>
    <mergeCell ref="AT3:AT5"/>
    <mergeCell ref="AU3:AU5"/>
    <mergeCell ref="AV1:BC1"/>
    <mergeCell ref="AV2:AV5"/>
    <mergeCell ref="AW2:AW5"/>
    <mergeCell ref="AX2:AX5"/>
    <mergeCell ref="AY2:AY5"/>
    <mergeCell ref="AZ2:AZ5"/>
    <mergeCell ref="BA2:BA5"/>
    <mergeCell ref="BB2:BB5"/>
    <mergeCell ref="BC2:BC5"/>
    <mergeCell ref="AB3:AD3"/>
    <mergeCell ref="AB4:AB5"/>
    <mergeCell ref="AC4:AC5"/>
    <mergeCell ref="AD4:AD5"/>
    <mergeCell ref="AB2:AD2"/>
    <mergeCell ref="AI1:AO1"/>
    <mergeCell ref="AI2:AO2"/>
    <mergeCell ref="AI3:AI5"/>
    <mergeCell ref="AJ3:AJ5"/>
    <mergeCell ref="AK3:AK5"/>
    <mergeCell ref="AL3:AL5"/>
    <mergeCell ref="AM3:AM5"/>
    <mergeCell ref="AN3:AN5"/>
    <mergeCell ref="AO3:AO5"/>
    <mergeCell ref="B4:B5"/>
    <mergeCell ref="C4:C5"/>
    <mergeCell ref="D4:D5"/>
    <mergeCell ref="E2:E5"/>
    <mergeCell ref="Y1:AA1"/>
    <mergeCell ref="Y2:Y5"/>
    <mergeCell ref="Z2:Z5"/>
    <mergeCell ref="AA2:AA5"/>
    <mergeCell ref="P2:P5"/>
    <mergeCell ref="L1:M1"/>
    <mergeCell ref="W3:W5"/>
    <mergeCell ref="Q1:X1"/>
    <mergeCell ref="R2:U2"/>
    <mergeCell ref="R4:S4"/>
    <mergeCell ref="T4:U4"/>
    <mergeCell ref="R3:U3"/>
    <mergeCell ref="Q3:Q5"/>
    <mergeCell ref="X3:X5"/>
    <mergeCell ref="M4:M5"/>
    <mergeCell ref="N4:N5"/>
    <mergeCell ref="L2:M2"/>
    <mergeCell ref="N1:O1"/>
    <mergeCell ref="N2:O2"/>
    <mergeCell ref="V3:V5"/>
    <mergeCell ref="F2:F5"/>
    <mergeCell ref="G2:G5"/>
    <mergeCell ref="H2:H5"/>
    <mergeCell ref="I2:I5"/>
    <mergeCell ref="K2:K5"/>
    <mergeCell ref="L4:L5"/>
    <mergeCell ref="C1:D1"/>
    <mergeCell ref="C2:D2"/>
    <mergeCell ref="J2:J5"/>
    <mergeCell ref="AP1:AS1"/>
    <mergeCell ref="AP2:AS2"/>
    <mergeCell ref="AP3:AP5"/>
    <mergeCell ref="AQ3:AQ5"/>
    <mergeCell ref="AR3:AR5"/>
    <mergeCell ref="AS3:AS5"/>
    <mergeCell ref="O4:O5"/>
    <mergeCell ref="CK2:CK5"/>
    <mergeCell ref="AH2:AH5"/>
    <mergeCell ref="BZ2:BZ5"/>
    <mergeCell ref="CA2:CA5"/>
    <mergeCell ref="CB2:CB5"/>
    <mergeCell ref="BQ1:BQ5"/>
    <mergeCell ref="BR1:BR5"/>
    <mergeCell ref="BS1:CE1"/>
    <mergeCell ref="BS2:BS5"/>
    <mergeCell ref="BT2:BT5"/>
    <mergeCell ref="AE1:AG1"/>
    <mergeCell ref="AE2:AG2"/>
    <mergeCell ref="AE3:AG3"/>
    <mergeCell ref="AE4:AE5"/>
    <mergeCell ref="AF4:AF5"/>
    <mergeCell ref="AG4:AG5"/>
    <mergeCell ref="AB1:AD1"/>
  </mergeCells>
  <phoneticPr fontId="0" type="noConversion"/>
  <pageMargins left="0.25" right="0.25" top="0.75" bottom="0.75" header="0.5" footer="0.5"/>
  <pageSetup scale="53" orientation="landscape" horizontalDpi="4294967292" r:id="rId1"/>
  <headerFooter alignWithMargins="0">
    <oddHeader>&amp;CMercer County 2017 Abstract of Ratables</oddHeader>
  </headerFooter>
  <colBreaks count="11" manualBreakCount="11">
    <brk id="9" max="75" man="1"/>
    <brk id="16" max="75" man="1"/>
    <brk id="24" max="75" man="1"/>
    <brk id="30" max="75" man="1"/>
    <brk id="34" max="75" man="1"/>
    <brk id="41" max="1048575" man="1"/>
    <brk id="47" max="75" man="1"/>
    <brk id="55" max="75" man="1"/>
    <brk id="64" max="75" man="1"/>
    <brk id="70" max="1048575" man="1"/>
    <brk id="8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Mercer Abstract of Ratables 2017</dc:title>
  <dc:subject>Mercer Abstract of Ratables 2017</dc:subject>
  <dc:creator>NJ Taxation</dc:creator>
  <cp:keywords>Mercer Abstract of Ratables 2017</cp:keywords>
  <cp:lastModifiedBy>Christopher Beitz, </cp:lastModifiedBy>
  <cp:lastPrinted>2011-05-20T14:47:13Z</cp:lastPrinted>
  <dcterms:created xsi:type="dcterms:W3CDTF">1998-11-12T18:24:45Z</dcterms:created>
  <dcterms:modified xsi:type="dcterms:W3CDTF">2017-11-22T17:24:25Z</dcterms:modified>
</cp:coreProperties>
</file>