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20" yWindow="180" windowWidth="9375" windowHeight="4395" tabRatio="778"/>
  </bookViews>
  <sheets>
    <sheet name="Abstract of Ratables" sheetId="2" r:id="rId1"/>
  </sheets>
  <definedNames>
    <definedName name="_Fill" hidden="1">'Abstract of Ratables'!#REF!</definedName>
    <definedName name="_xlnm.Print_Area" localSheetId="0">'Abstract of Ratables'!$A$1:$CO$21</definedName>
    <definedName name="_xlnm.Print_Titles" localSheetId="0">'Abstract of Ratables'!$A:$B,'Abstract of Ratables'!$1:$5</definedName>
  </definedNames>
  <calcPr calcId="152511"/>
</workbook>
</file>

<file path=xl/calcChain.xml><?xml version="1.0" encoding="utf-8"?>
<calcChain xmlns="http://schemas.openxmlformats.org/spreadsheetml/2006/main">
  <c r="CD20" i="2" l="1"/>
  <c r="N21" i="2" l="1"/>
  <c r="R21" i="2"/>
  <c r="S21" i="2"/>
  <c r="U21" i="2"/>
  <c r="T21" i="2"/>
  <c r="E20" i="2"/>
  <c r="BA21" i="2"/>
  <c r="BB21" i="2"/>
  <c r="AG21" i="2"/>
  <c r="AE21" i="2"/>
  <c r="F21" i="2"/>
  <c r="CH21" i="2"/>
  <c r="CI21" i="2"/>
  <c r="CG21" i="2"/>
  <c r="BN21" i="2"/>
  <c r="BO21" i="2"/>
  <c r="BI21" i="2"/>
  <c r="BJ21" i="2"/>
  <c r="BK21" i="2"/>
  <c r="BL20" i="2"/>
  <c r="AS20" i="2"/>
  <c r="AO20" i="2"/>
  <c r="AP21" i="2"/>
  <c r="AQ21" i="2"/>
  <c r="AR21" i="2"/>
  <c r="AT21" i="2"/>
  <c r="AU21" i="2"/>
  <c r="AV21" i="2"/>
  <c r="AW21" i="2"/>
  <c r="AX21" i="2"/>
  <c r="AY21" i="2"/>
  <c r="AZ21" i="2"/>
  <c r="BC21" i="2"/>
  <c r="BD21" i="2"/>
  <c r="BE21" i="2"/>
  <c r="BF21" i="2"/>
  <c r="BG21" i="2"/>
  <c r="BH21" i="2"/>
  <c r="BM21" i="2"/>
  <c r="BQ21" i="2"/>
  <c r="BR21" i="2"/>
  <c r="AJ21" i="2"/>
  <c r="AK21" i="2"/>
  <c r="AL21" i="2"/>
  <c r="AM21" i="2"/>
  <c r="AN21" i="2"/>
  <c r="AI21" i="2"/>
  <c r="W21" i="2"/>
  <c r="Z21" i="2"/>
  <c r="AA21" i="2"/>
  <c r="Y21" i="2"/>
  <c r="AC21" i="2"/>
  <c r="AD21" i="2"/>
  <c r="AF21" i="2"/>
  <c r="AB21" i="2"/>
  <c r="O21" i="2"/>
  <c r="M21" i="2"/>
  <c r="L21" i="2"/>
  <c r="H21" i="2"/>
  <c r="D21" i="2"/>
  <c r="C21" i="2"/>
  <c r="G20" i="2" l="1"/>
  <c r="BL21" i="2"/>
  <c r="AS21" i="2"/>
  <c r="AO21" i="2"/>
  <c r="E21" i="2"/>
  <c r="I20" i="2" l="1"/>
  <c r="G21" i="2"/>
  <c r="BV20" i="2" l="1"/>
  <c r="BZ20" i="2"/>
  <c r="P20" i="2"/>
  <c r="BU20" i="2"/>
  <c r="BW20" i="2"/>
  <c r="CA20" i="2"/>
  <c r="BT20" i="2"/>
  <c r="CB20" i="2"/>
  <c r="BX20" i="2"/>
  <c r="BY20" i="2"/>
  <c r="I21" i="2"/>
  <c r="P21" i="2" l="1"/>
  <c r="V20" i="2" l="1"/>
  <c r="X20" i="2" l="1"/>
  <c r="AH20" i="2"/>
  <c r="X21" i="2"/>
  <c r="CC20" i="2" l="1"/>
  <c r="CE20" i="2"/>
  <c r="BS20" i="2"/>
  <c r="AH21" i="2"/>
</calcChain>
</file>

<file path=xl/sharedStrings.xml><?xml version="1.0" encoding="utf-8"?>
<sst xmlns="http://schemas.openxmlformats.org/spreadsheetml/2006/main" count="164" uniqueCount="154">
  <si>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</si>
  <si>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</si>
  <si>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</si>
  <si>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</si>
  <si>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</si>
  <si>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</si>
  <si>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</si>
  <si>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</si>
  <si>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</si>
  <si>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</si>
  <si>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</si>
  <si>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</si>
  <si>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</si>
  <si>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</si>
  <si>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</si>
  <si>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</si>
  <si>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</si>
  <si>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</si>
  <si>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</si>
  <si>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</si>
  <si>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</si>
  <si>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</si>
  <si>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</si>
  <si>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</si>
  <si>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</si>
  <si>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</si>
  <si>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</si>
  <si>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</si>
  <si>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</si>
  <si>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</si>
  <si>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</si>
  <si>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</si>
  <si>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</si>
  <si>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</si>
  <si>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</si>
  <si>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</si>
  <si>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</si>
  <si>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</si>
  <si>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</si>
  <si>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</si>
  <si>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</si>
  <si>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</si>
  <si>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</si>
  <si>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</si>
  <si>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</si>
  <si>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</si>
  <si>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</si>
  <si>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</si>
  <si>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</si>
  <si>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</si>
  <si>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</si>
  <si>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</si>
  <si>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</si>
  <si>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</si>
  <si>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</si>
  <si>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</si>
  <si>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</si>
  <si>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</si>
  <si>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</si>
  <si>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</si>
  <si>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</si>
  <si>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</si>
  <si>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</si>
  <si>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</si>
  <si>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</si>
  <si>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</si>
  <si>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</si>
  <si>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</si>
  <si>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</si>
  <si>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</si>
  <si>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</si>
  <si>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</si>
  <si>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</si>
  <si>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</si>
  <si>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</si>
  <si>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</si>
  <si>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</si>
  <si>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</si>
  <si>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</si>
  <si>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</si>
  <si>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</si>
  <si>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</si>
  <si>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</si>
  <si>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</si>
  <si>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</si>
  <si>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</si>
  <si>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</si>
  <si>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</si>
  <si>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</si>
  <si>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</si>
  <si>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</si>
  <si>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</si>
  <si>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</si>
  <si>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</si>
  <si>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</si>
  <si>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</si>
  <si>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</si>
  <si>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</si>
  <si>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</si>
  <si>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</si>
  <si>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</si>
  <si>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</si>
  <si>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</si>
  <si>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</si>
  <si>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</si>
  <si>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</si>
  <si>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</si>
  <si>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</si>
  <si>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</si>
  <si>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</si>
  <si>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</si>
  <si>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</si>
  <si>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</si>
  <si>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</si>
  <si>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</si>
  <si>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1701</t>
  </si>
  <si>
    <t>Alloway Twp</t>
  </si>
  <si>
    <t>1702</t>
  </si>
  <si>
    <t>Carneys Point Twp</t>
  </si>
  <si>
    <t>1703</t>
  </si>
  <si>
    <t>Elmer Boro</t>
  </si>
  <si>
    <t>1704</t>
  </si>
  <si>
    <t>Elsinboro Twp</t>
  </si>
  <si>
    <t>1705</t>
  </si>
  <si>
    <t>Lower Alloways Creek Twp</t>
  </si>
  <si>
    <t>1706</t>
  </si>
  <si>
    <t>Mannington Twp</t>
  </si>
  <si>
    <t>1707</t>
  </si>
  <si>
    <t>Oldsmans Twp</t>
  </si>
  <si>
    <t>1708</t>
  </si>
  <si>
    <t>Penns Grove Boro</t>
  </si>
  <si>
    <t>1709</t>
  </si>
  <si>
    <t>Pennsville Boro</t>
  </si>
  <si>
    <t>1710</t>
  </si>
  <si>
    <t>Pilesgrove Twp</t>
  </si>
  <si>
    <t>1711</t>
  </si>
  <si>
    <t>Pittsgrove Twp</t>
  </si>
  <si>
    <t>1712</t>
  </si>
  <si>
    <t>Quinton Twp</t>
  </si>
  <si>
    <t>1713</t>
  </si>
  <si>
    <t>Salem City</t>
  </si>
  <si>
    <t>1714</t>
  </si>
  <si>
    <t>Upper Pittsgrove Twp</t>
  </si>
  <si>
    <t>1715</t>
  </si>
  <si>
    <t>(i) DISTRICT SCHOOL PURPOSES</t>
  </si>
  <si>
    <t>Woodstown Boro</t>
  </si>
  <si>
    <t>(14)
Mult. Dwell Exemption
N.J.S.A. 40A:21-6</t>
  </si>
  <si>
    <t>PITTSGROVE TWP.</t>
  </si>
  <si>
    <t>DISTRICT#1</t>
  </si>
  <si>
    <t>DISTRICT#2</t>
  </si>
  <si>
    <t>DISTRICT#3</t>
  </si>
  <si>
    <t xml:space="preserve"> </t>
  </si>
  <si>
    <t>(15)
Mult. Dwell Abatement
N.J.S.A. 40A:21-6</t>
  </si>
  <si>
    <t>(16)
Com/Ind Abatement
N.J.S.A. 40A:21-7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</si>
</sst>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0_);_(* \(#,##0.000\);_(* &quot;-&quot;??_);_(@_)"/>
    <numFmt numFmtId="165" formatCode="_(* #,##0_);_(* \(#,##0\);_(* &quot;-&quot;??_);_(@_)"/>
    <numFmt numFmtId="166" formatCode="0.000"/>
  </numFmts>
  <fonts count="6" x14ac:knownFonts="1">
    <font>
      <sz val="10"/>
      <name val="Arial"/>
    </font>
    <font>
      <sz val="10"/>
      <name val="Arial"/>
      <family val="2"/>
    </font>
    <font>
      <sz val="10"/>
      <name val="Arial"/>
      <family val="2"/>
    </font>
    <font>
      <b/>
      <sz val="10"/>
      <name val="Arial"/>
      <family val="2"/>
    </font>
    <font>
      <sz val="9"/>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2">
    <xf numFmtId="0" fontId="0" fillId="0" borderId="0" xfId="0"/>
    <xf numFmtId="43" fontId="0" fillId="0" borderId="3" xfId="1" applyFont="1" applyFill="1" applyBorder="1"/>
    <xf numFmtId="0" fontId="0" fillId="0" borderId="0" xfId="0" applyFill="1" applyBorder="1" applyAlignment="1">
      <alignment horizontal="center" vertical="center" wrapText="1"/>
    </xf>
    <xf numFmtId="3" fontId="2" fillId="0" borderId="1" xfId="0" applyNumberFormat="1" applyFont="1" applyFill="1" applyBorder="1" applyAlignment="1">
      <alignment horizontal="right"/>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3" fillId="0" borderId="1" xfId="0" applyFont="1" applyFill="1" applyBorder="1"/>
    <xf numFmtId="166" fontId="0" fillId="0" borderId="1" xfId="0" applyNumberFormat="1" applyFill="1" applyBorder="1" applyAlignment="1">
      <alignment horizontal="center" vertical="center" wrapText="1"/>
    </xf>
    <xf numFmtId="166" fontId="3" fillId="0" borderId="1" xfId="0" applyNumberFormat="1" applyFont="1" applyFill="1" applyBorder="1" applyAlignment="1">
      <alignment horizontal="center" vertical="center"/>
    </xf>
    <xf numFmtId="0" fontId="0" fillId="0" borderId="0" xfId="0" applyFill="1"/>
    <xf numFmtId="0" fontId="0" fillId="0" borderId="0" xfId="0" applyFill="1" applyBorder="1"/>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49" fontId="0" fillId="0" borderId="0" xfId="0" applyNumberFormat="1" applyFill="1" applyBorder="1" applyAlignment="1">
      <alignment horizontal="center" vertical="center" wrapText="1"/>
    </xf>
    <xf numFmtId="49" fontId="3" fillId="0" borderId="1" xfId="0" applyNumberFormat="1" applyFont="1" applyFill="1" applyBorder="1" applyAlignment="1">
      <alignment horizontal="center"/>
    </xf>
    <xf numFmtId="165" fontId="2" fillId="0" borderId="1" xfId="1" applyNumberFormat="1" applyFont="1" applyFill="1" applyBorder="1"/>
    <xf numFmtId="3" fontId="2" fillId="0" borderId="1" xfId="0" applyNumberFormat="1" applyFont="1" applyFill="1" applyBorder="1" applyAlignment="1">
      <alignment horizontal="right" vertical="center"/>
    </xf>
    <xf numFmtId="3" fontId="0" fillId="0" borderId="1" xfId="0" applyNumberFormat="1" applyFill="1" applyBorder="1"/>
    <xf numFmtId="166" fontId="2"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0" fontId="2" fillId="0" borderId="1" xfId="0" applyFont="1" applyFill="1" applyBorder="1" applyAlignment="1">
      <alignment horizontal="right" vertical="center"/>
    </xf>
    <xf numFmtId="165" fontId="0" fillId="0" borderId="1" xfId="1" applyNumberFormat="1" applyFont="1" applyFill="1" applyBorder="1"/>
    <xf numFmtId="165" fontId="0" fillId="0" borderId="1" xfId="1" applyNumberFormat="1" applyFont="1" applyFill="1" applyBorder="1" applyAlignment="1">
      <alignment horizontal="right" vertical="center" wrapText="1"/>
    </xf>
    <xf numFmtId="43" fontId="2" fillId="0" borderId="1" xfId="1" applyFont="1" applyFill="1" applyBorder="1" applyAlignment="1">
      <alignment horizontal="right" vertical="center"/>
    </xf>
    <xf numFmtId="43" fontId="0" fillId="0" borderId="1" xfId="1" applyFont="1" applyFill="1" applyBorder="1"/>
    <xf numFmtId="4" fontId="2" fillId="0" borderId="1" xfId="0"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0" fillId="0" borderId="1" xfId="0" applyNumberFormat="1" applyFill="1" applyBorder="1"/>
    <xf numFmtId="4" fontId="2" fillId="0" borderId="1" xfId="0" quotePrefix="1" applyNumberFormat="1" applyFont="1" applyFill="1" applyBorder="1" applyAlignment="1">
      <alignment horizontal="right" vertical="center"/>
    </xf>
    <xf numFmtId="165" fontId="0"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horizontal="center" vertical="center"/>
    </xf>
    <xf numFmtId="39" fontId="3" fillId="0" borderId="1" xfId="1"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0" fillId="0" borderId="8" xfId="0" applyFill="1" applyBorder="1" applyAlignment="1">
      <alignment horizontal="center" vertical="center" wrapText="1"/>
    </xf>
    <xf numFmtId="165" fontId="2" fillId="0" borderId="1" xfId="1" applyNumberFormat="1" applyFont="1" applyFill="1" applyBorder="1" applyAlignment="1">
      <alignment horizontal="center" vertical="center" wrapText="1"/>
    </xf>
    <xf numFmtId="165" fontId="2" fillId="0" borderId="0" xfId="1" applyNumberFormat="1" applyFont="1" applyFill="1" applyAlignment="1">
      <alignment horizontal="right"/>
    </xf>
    <xf numFmtId="0" fontId="2" fillId="0" borderId="0" xfId="0" quotePrefix="1" applyFont="1" applyFill="1" applyAlignment="1">
      <alignment horizontal="left"/>
    </xf>
    <xf numFmtId="165" fontId="2" fillId="0" borderId="0" xfId="1" applyNumberFormat="1" applyFont="1" applyFill="1" applyAlignment="1">
      <alignment horizontal="center"/>
    </xf>
    <xf numFmtId="0" fontId="2" fillId="0" borderId="0" xfId="0" applyFont="1" applyFill="1"/>
    <xf numFmtId="3" fontId="0" fillId="0" borderId="0" xfId="0" applyNumberFormat="1" applyFill="1" applyAlignment="1">
      <alignment horizontal="center"/>
    </xf>
    <xf numFmtId="3" fontId="0" fillId="0" borderId="0" xfId="0" applyNumberFormat="1" applyFill="1" applyAlignment="1">
      <alignment horizontal="right"/>
    </xf>
    <xf numFmtId="164" fontId="0" fillId="0" borderId="0" xfId="1" applyNumberFormat="1" applyFont="1" applyFill="1" applyAlignment="1">
      <alignment horizontal="center"/>
    </xf>
    <xf numFmtId="2" fontId="0" fillId="0" borderId="0" xfId="0" applyNumberFormat="1" applyFill="1" applyAlignment="1">
      <alignment horizontal="right"/>
    </xf>
    <xf numFmtId="4" fontId="0" fillId="0" borderId="0" xfId="0" applyNumberFormat="1" applyFill="1" applyAlignment="1">
      <alignment horizontal="center"/>
    </xf>
    <xf numFmtId="0" fontId="0" fillId="0" borderId="0" xfId="0" applyFill="1" applyAlignment="1">
      <alignment horizontal="center"/>
    </xf>
    <xf numFmtId="4" fontId="0" fillId="0" borderId="0" xfId="0" applyNumberFormat="1" applyFill="1" applyBorder="1" applyAlignment="1">
      <alignment horizontal="center"/>
    </xf>
    <xf numFmtId="2" fontId="0" fillId="0" borderId="0" xfId="0" applyNumberFormat="1" applyFill="1" applyAlignment="1">
      <alignment horizontal="center"/>
    </xf>
    <xf numFmtId="165" fontId="2" fillId="0" borderId="0" xfId="1" applyNumberFormat="1" applyFont="1" applyFill="1"/>
    <xf numFmtId="3" fontId="0" fillId="0" borderId="0" xfId="0" applyNumberFormat="1" applyFill="1"/>
    <xf numFmtId="164" fontId="0" fillId="0" borderId="0" xfId="1" applyNumberFormat="1" applyFont="1" applyFill="1"/>
    <xf numFmtId="4" fontId="0" fillId="0" borderId="0" xfId="0" applyNumberFormat="1" applyFill="1"/>
    <xf numFmtId="4" fontId="0" fillId="0" borderId="0" xfId="0" applyNumberFormat="1" applyFill="1" applyBorder="1"/>
    <xf numFmtId="2" fontId="0" fillId="0" borderId="0" xfId="0" applyNumberFormat="1" applyFill="1"/>
    <xf numFmtId="0" fontId="0" fillId="0" borderId="0" xfId="0" applyFill="1" applyAlignment="1">
      <alignment horizontal="right"/>
    </xf>
    <xf numFmtId="0" fontId="1" fillId="0" borderId="0" xfId="0" applyFont="1" applyFill="1"/>
    <xf numFmtId="0" fontId="0" fillId="2" borderId="0" xfId="0" applyFill="1"/>
    <xf numFmtId="0" fontId="0" fillId="2" borderId="0" xfId="0" applyFill="1" applyBorder="1"/>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Alignment="1">
      <alignment horizontal="center" vertical="center" wrapText="1"/>
    </xf>
    <xf numFmtId="0" fontId="0" fillId="2" borderId="0" xfId="0" quotePrefix="1"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49" fontId="0" fillId="2" borderId="0"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1" xfId="0" applyFill="1" applyBorder="1"/>
    <xf numFmtId="3" fontId="2" fillId="4" borderId="1" xfId="1"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4" fontId="2" fillId="4" borderId="1" xfId="1" applyNumberFormat="1" applyFont="1" applyFill="1" applyBorder="1" applyAlignment="1">
      <alignment horizontal="right" vertical="center"/>
    </xf>
    <xf numFmtId="43" fontId="2" fillId="4" borderId="1" xfId="1" applyFont="1" applyFill="1" applyBorder="1" applyAlignment="1">
      <alignment horizontal="right" vertical="center"/>
    </xf>
    <xf numFmtId="2" fontId="2" fillId="4" borderId="1" xfId="1" applyNumberFormat="1" applyFont="1" applyFill="1" applyBorder="1" applyAlignment="1">
      <alignment horizontal="right" vertical="center"/>
    </xf>
    <xf numFmtId="43" fontId="2" fillId="4" borderId="1" xfId="1" applyNumberFormat="1" applyFont="1" applyFill="1" applyBorder="1" applyAlignment="1">
      <alignment horizontal="right" vertical="center"/>
    </xf>
    <xf numFmtId="3" fontId="2" fillId="4" borderId="2" xfId="1" applyNumberFormat="1" applyFont="1" applyFill="1" applyBorder="1" applyAlignment="1">
      <alignment horizontal="right" vertical="center"/>
    </xf>
    <xf numFmtId="3" fontId="2" fillId="4" borderId="0" xfId="0" applyNumberFormat="1" applyFont="1" applyFill="1" applyBorder="1" applyAlignment="1">
      <alignment horizontal="left" vertical="center"/>
    </xf>
    <xf numFmtId="165" fontId="0" fillId="4" borderId="0" xfId="1" applyNumberFormat="1" applyFont="1" applyFill="1"/>
    <xf numFmtId="0" fontId="0" fillId="4" borderId="0" xfId="0" applyFill="1"/>
    <xf numFmtId="0" fontId="0" fillId="4" borderId="0" xfId="0" applyFill="1" applyBorder="1"/>
    <xf numFmtId="164" fontId="0" fillId="0" borderId="0" xfId="0" applyNumberFormat="1" applyFill="1" applyBorder="1" applyAlignment="1">
      <alignment horizontal="center" vertical="center" wrapText="1"/>
    </xf>
    <xf numFmtId="0" fontId="1"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0" fontId="3"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4" xfId="0" applyNumberFormat="1" applyFill="1" applyBorder="1" applyAlignment="1">
      <alignment horizontal="center" vertical="center" wrapText="1"/>
    </xf>
    <xf numFmtId="0" fontId="0" fillId="0" borderId="1" xfId="0" applyBorder="1"/>
    <xf numFmtId="0" fontId="0" fillId="3" borderId="1" xfId="0" applyFill="1" applyBorder="1" applyAlignment="1">
      <alignment horizontal="center"/>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4" xfId="0"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9" xfId="0" applyFill="1" applyBorder="1" applyAlignment="1">
      <alignment horizontal="center"/>
    </xf>
    <xf numFmtId="0" fontId="0" fillId="3" borderId="7" xfId="0" applyFill="1" applyBorder="1" applyAlignment="1">
      <alignment horizontal="center"/>
    </xf>
    <xf numFmtId="0" fontId="4" fillId="3" borderId="1"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X38"/>
  <sheetViews>
    <sheetView tabSelected="1" showWhiteSpace="0" zoomScaleNormal="100" zoomScaleSheetLayoutView="75"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ustomHeight="1" x14ac:dyDescent="0.2"/>
  <cols>
    <col min="1" max="1" width="5" style="9" bestFit="1" customWidth="1"/>
    <col min="2" max="2" width="26.85546875" style="9" bestFit="1" customWidth="1"/>
    <col min="3" max="9" width="26.42578125" style="9" customWidth="1"/>
    <col min="10" max="16" width="26.28515625" style="9" customWidth="1"/>
    <col min="17" max="17" width="26.7109375" style="9" customWidth="1"/>
    <col min="18" max="21" width="23" style="9" customWidth="1"/>
    <col min="22" max="24" width="26.7109375" style="9" customWidth="1"/>
    <col min="25" max="26" width="25.85546875" style="9" customWidth="1"/>
    <col min="27" max="27" width="26.5703125" style="9" customWidth="1"/>
    <col min="28" max="31" width="26.140625" style="9" customWidth="1"/>
    <col min="32" max="33" width="23.42578125" style="9" customWidth="1"/>
    <col min="34" max="34" width="28" style="9" customWidth="1"/>
    <col min="35" max="41" width="22.28515625" style="9" customWidth="1"/>
    <col min="42" max="43" width="24.85546875" style="9" customWidth="1"/>
    <col min="44" max="44" width="22.28515625" style="9" customWidth="1"/>
    <col min="45" max="47" width="24.85546875" style="9" customWidth="1"/>
    <col min="48" max="54" width="26.42578125" style="9" customWidth="1"/>
    <col min="55" max="64" width="22.42578125" style="9" customWidth="1"/>
    <col min="65" max="65" width="31.5703125" style="9" customWidth="1"/>
    <col min="66" max="66" width="32.140625" style="9" customWidth="1"/>
    <col min="67" max="67" width="33.85546875" style="9" customWidth="1"/>
    <col min="68" max="68" width="3.5703125" style="10" customWidth="1"/>
    <col min="69" max="69" width="16.85546875" style="9" customWidth="1"/>
    <col min="70" max="70" width="46.28515625" style="9" customWidth="1"/>
    <col min="71" max="71" width="10.140625" style="9" bestFit="1" customWidth="1"/>
    <col min="72" max="83" width="12" style="9" customWidth="1"/>
    <col min="84" max="84" width="4.85546875" style="9" customWidth="1"/>
    <col min="85" max="87" width="23.7109375" style="9" customWidth="1"/>
    <col min="88" max="88" width="13.28515625" style="9" customWidth="1"/>
    <col min="89" max="89" width="18.85546875" style="9" customWidth="1"/>
    <col min="90" max="90" width="41.140625" style="10" customWidth="1"/>
    <col min="91" max="93" width="22.7109375" style="10" customWidth="1"/>
    <col min="94" max="94" width="9.140625" style="9"/>
    <col min="95" max="104" width="9.140625" style="10"/>
    <col min="105" max="105" width="10.140625" style="10" customWidth="1"/>
    <col min="106" max="106" width="21.85546875" style="10" customWidth="1"/>
    <col min="107" max="16384" width="9.140625" style="10"/>
  </cols>
  <sheetData>
    <row r="1" spans="1:94" s="65" customFormat="1" ht="17.25" customHeight="1" x14ac:dyDescent="0.2">
      <c r="A1" s="64"/>
      <c r="C1" s="107">
        <v>1</v>
      </c>
      <c r="D1" s="107"/>
      <c r="E1" s="66">
        <v>2</v>
      </c>
      <c r="F1" s="67">
        <v>3</v>
      </c>
      <c r="G1" s="68">
        <v>4</v>
      </c>
      <c r="H1" s="66">
        <v>5</v>
      </c>
      <c r="I1" s="66">
        <v>6</v>
      </c>
      <c r="J1" s="66">
        <v>7</v>
      </c>
      <c r="K1" s="66">
        <v>8</v>
      </c>
      <c r="L1" s="107">
        <v>9</v>
      </c>
      <c r="M1" s="107"/>
      <c r="N1" s="107">
        <v>10</v>
      </c>
      <c r="O1" s="107"/>
      <c r="P1" s="66">
        <v>11</v>
      </c>
      <c r="Q1" s="107" t="s">
        <v>48</v>
      </c>
      <c r="R1" s="107"/>
      <c r="S1" s="107"/>
      <c r="T1" s="107"/>
      <c r="U1" s="107"/>
      <c r="V1" s="107"/>
      <c r="W1" s="107"/>
      <c r="X1" s="107"/>
      <c r="Y1" s="107" t="s">
        <v>60</v>
      </c>
      <c r="Z1" s="107"/>
      <c r="AA1" s="107"/>
      <c r="AB1" s="107" t="s">
        <v>64</v>
      </c>
      <c r="AC1" s="107"/>
      <c r="AD1" s="107"/>
      <c r="AE1" s="107" t="s">
        <v>64</v>
      </c>
      <c r="AF1" s="107"/>
      <c r="AG1" s="107"/>
      <c r="AH1" s="66" t="s">
        <v>73</v>
      </c>
      <c r="AI1" s="107" t="s">
        <v>74</v>
      </c>
      <c r="AJ1" s="107"/>
      <c r="AK1" s="107"/>
      <c r="AL1" s="107"/>
      <c r="AM1" s="107"/>
      <c r="AN1" s="107"/>
      <c r="AO1" s="107"/>
      <c r="AP1" s="107" t="s">
        <v>83</v>
      </c>
      <c r="AQ1" s="107"/>
      <c r="AR1" s="107"/>
      <c r="AS1" s="107"/>
      <c r="AT1" s="107" t="s">
        <v>89</v>
      </c>
      <c r="AU1" s="107"/>
      <c r="AV1" s="107" t="s">
        <v>93</v>
      </c>
      <c r="AW1" s="107"/>
      <c r="AX1" s="107"/>
      <c r="AY1" s="107"/>
      <c r="AZ1" s="107"/>
      <c r="BA1" s="107"/>
      <c r="BB1" s="107"/>
      <c r="BC1" s="107"/>
      <c r="BD1" s="107" t="s">
        <v>102</v>
      </c>
      <c r="BE1" s="107"/>
      <c r="BF1" s="107"/>
      <c r="BG1" s="107"/>
      <c r="BH1" s="107"/>
      <c r="BI1" s="107"/>
      <c r="BJ1" s="107"/>
      <c r="BK1" s="107"/>
      <c r="BL1" s="107"/>
      <c r="BM1" s="107" t="s">
        <v>108</v>
      </c>
      <c r="BN1" s="107"/>
      <c r="BO1" s="107"/>
      <c r="BQ1" s="97" t="s">
        <v>5</v>
      </c>
      <c r="BR1" s="121" t="s">
        <v>18</v>
      </c>
      <c r="BS1" s="107" t="s">
        <v>109</v>
      </c>
      <c r="BT1" s="107"/>
      <c r="BU1" s="107"/>
      <c r="BV1" s="107"/>
      <c r="BW1" s="107"/>
      <c r="BX1" s="107"/>
      <c r="BY1" s="107"/>
      <c r="BZ1" s="107"/>
      <c r="CA1" s="107"/>
      <c r="CB1" s="107"/>
      <c r="CC1" s="107"/>
      <c r="CD1" s="107"/>
      <c r="CE1" s="107"/>
      <c r="CF1" s="64"/>
      <c r="CG1" s="98" t="s">
        <v>110</v>
      </c>
      <c r="CH1" s="99"/>
      <c r="CI1" s="100"/>
      <c r="CJ1" s="64"/>
      <c r="CK1" s="4"/>
      <c r="CL1" s="90" t="s">
        <v>111</v>
      </c>
      <c r="CM1" s="90"/>
      <c r="CN1" s="90"/>
      <c r="CO1" s="90"/>
      <c r="CP1" s="64"/>
    </row>
    <row r="2" spans="1:94" s="65" customFormat="1" ht="22.5" customHeight="1" x14ac:dyDescent="0.2">
      <c r="A2" s="64"/>
      <c r="C2" s="119" t="s">
        <v>46</v>
      </c>
      <c r="D2" s="120"/>
      <c r="E2" s="111" t="s">
        <v>35</v>
      </c>
      <c r="F2" s="111" t="s">
        <v>36</v>
      </c>
      <c r="G2" s="111" t="s">
        <v>37</v>
      </c>
      <c r="H2" s="111" t="s">
        <v>38</v>
      </c>
      <c r="I2" s="111" t="s">
        <v>39</v>
      </c>
      <c r="J2" s="111" t="s">
        <v>40</v>
      </c>
      <c r="K2" s="111" t="s">
        <v>41</v>
      </c>
      <c r="L2" s="107" t="s">
        <v>45</v>
      </c>
      <c r="M2" s="107"/>
      <c r="N2" s="107" t="s">
        <v>44</v>
      </c>
      <c r="O2" s="107"/>
      <c r="P2" s="111" t="s">
        <v>47</v>
      </c>
      <c r="Q2" s="66" t="s">
        <v>55</v>
      </c>
      <c r="R2" s="107" t="s">
        <v>56</v>
      </c>
      <c r="S2" s="107"/>
      <c r="T2" s="107"/>
      <c r="U2" s="107"/>
      <c r="V2" s="66" t="s">
        <v>57</v>
      </c>
      <c r="W2" s="66" t="s">
        <v>58</v>
      </c>
      <c r="X2" s="66" t="s">
        <v>59</v>
      </c>
      <c r="Y2" s="97" t="s">
        <v>61</v>
      </c>
      <c r="Z2" s="97" t="s">
        <v>62</v>
      </c>
      <c r="AA2" s="97" t="s">
        <v>63</v>
      </c>
      <c r="AB2" s="107" t="s">
        <v>65</v>
      </c>
      <c r="AC2" s="107"/>
      <c r="AD2" s="107"/>
      <c r="AE2" s="107" t="s">
        <v>65</v>
      </c>
      <c r="AF2" s="107"/>
      <c r="AG2" s="107"/>
      <c r="AH2" s="97" t="s">
        <v>29</v>
      </c>
      <c r="AI2" s="107" t="s">
        <v>75</v>
      </c>
      <c r="AJ2" s="107"/>
      <c r="AK2" s="107"/>
      <c r="AL2" s="107"/>
      <c r="AM2" s="107"/>
      <c r="AN2" s="107"/>
      <c r="AO2" s="107"/>
      <c r="AP2" s="107" t="s">
        <v>84</v>
      </c>
      <c r="AQ2" s="107"/>
      <c r="AR2" s="107"/>
      <c r="AS2" s="107"/>
      <c r="AT2" s="107" t="s">
        <v>90</v>
      </c>
      <c r="AU2" s="107"/>
      <c r="AV2" s="97" t="s">
        <v>94</v>
      </c>
      <c r="AW2" s="97" t="s">
        <v>95</v>
      </c>
      <c r="AX2" s="97" t="s">
        <v>96</v>
      </c>
      <c r="AY2" s="97" t="s">
        <v>97</v>
      </c>
      <c r="AZ2" s="97" t="s">
        <v>98</v>
      </c>
      <c r="BA2" s="114" t="s">
        <v>99</v>
      </c>
      <c r="BB2" s="97" t="s">
        <v>100</v>
      </c>
      <c r="BC2" s="97" t="s">
        <v>101</v>
      </c>
      <c r="BD2" s="97" t="s">
        <v>103</v>
      </c>
      <c r="BE2" s="97" t="s">
        <v>104</v>
      </c>
      <c r="BF2" s="97" t="s">
        <v>105</v>
      </c>
      <c r="BG2" s="97" t="s">
        <v>106</v>
      </c>
      <c r="BH2" s="114" t="s">
        <v>107</v>
      </c>
      <c r="BI2" s="97" t="s">
        <v>146</v>
      </c>
      <c r="BJ2" s="97" t="s">
        <v>152</v>
      </c>
      <c r="BK2" s="97" t="s">
        <v>153</v>
      </c>
      <c r="BL2" s="97" t="s">
        <v>114</v>
      </c>
      <c r="BM2" s="97" t="s">
        <v>112</v>
      </c>
      <c r="BN2" s="97" t="s">
        <v>27</v>
      </c>
      <c r="BO2" s="97" t="s">
        <v>17</v>
      </c>
      <c r="BQ2" s="97"/>
      <c r="BR2" s="121"/>
      <c r="BS2" s="97" t="s">
        <v>6</v>
      </c>
      <c r="BT2" s="97" t="s">
        <v>7</v>
      </c>
      <c r="BU2" s="97" t="s">
        <v>8</v>
      </c>
      <c r="BV2" s="97" t="s">
        <v>9</v>
      </c>
      <c r="BW2" s="97" t="s">
        <v>10</v>
      </c>
      <c r="BX2" s="97" t="s">
        <v>28</v>
      </c>
      <c r="BY2" s="97" t="s">
        <v>11</v>
      </c>
      <c r="BZ2" s="97" t="s">
        <v>12</v>
      </c>
      <c r="CA2" s="97" t="s">
        <v>20</v>
      </c>
      <c r="CB2" s="97" t="s">
        <v>30</v>
      </c>
      <c r="CC2" s="97" t="s">
        <v>13</v>
      </c>
      <c r="CD2" s="97" t="s">
        <v>1</v>
      </c>
      <c r="CE2" s="97" t="s">
        <v>14</v>
      </c>
      <c r="CF2" s="64"/>
      <c r="CG2" s="102" t="s">
        <v>22</v>
      </c>
      <c r="CH2" s="103" t="s">
        <v>23</v>
      </c>
      <c r="CI2" s="102" t="s">
        <v>24</v>
      </c>
      <c r="CJ2" s="64"/>
      <c r="CK2" s="101" t="s">
        <v>25</v>
      </c>
      <c r="CL2" s="91" t="s">
        <v>26</v>
      </c>
      <c r="CM2" s="93" t="s">
        <v>2</v>
      </c>
      <c r="CN2" s="95" t="s">
        <v>3</v>
      </c>
      <c r="CO2" s="93" t="s">
        <v>15</v>
      </c>
      <c r="CP2" s="64"/>
    </row>
    <row r="3" spans="1:94" s="74" customFormat="1" ht="17.25" customHeight="1" x14ac:dyDescent="0.2">
      <c r="A3" s="69"/>
      <c r="B3" s="70"/>
      <c r="C3" s="71" t="s">
        <v>33</v>
      </c>
      <c r="D3" s="71" t="s">
        <v>34</v>
      </c>
      <c r="E3" s="113"/>
      <c r="F3" s="113"/>
      <c r="G3" s="113"/>
      <c r="H3" s="113"/>
      <c r="I3" s="113"/>
      <c r="J3" s="113"/>
      <c r="K3" s="113"/>
      <c r="L3" s="72" t="s">
        <v>33</v>
      </c>
      <c r="M3" s="71" t="s">
        <v>34</v>
      </c>
      <c r="N3" s="71" t="s">
        <v>33</v>
      </c>
      <c r="O3" s="71" t="s">
        <v>34</v>
      </c>
      <c r="P3" s="113"/>
      <c r="Q3" s="111" t="s">
        <v>49</v>
      </c>
      <c r="R3" s="108" t="s">
        <v>50</v>
      </c>
      <c r="S3" s="109"/>
      <c r="T3" s="109"/>
      <c r="U3" s="110"/>
      <c r="V3" s="111" t="s">
        <v>4</v>
      </c>
      <c r="W3" s="111" t="s">
        <v>16</v>
      </c>
      <c r="X3" s="97" t="s">
        <v>21</v>
      </c>
      <c r="Y3" s="97"/>
      <c r="Z3" s="97"/>
      <c r="AA3" s="97"/>
      <c r="AB3" s="108" t="s">
        <v>144</v>
      </c>
      <c r="AC3" s="109"/>
      <c r="AD3" s="110"/>
      <c r="AE3" s="108" t="s">
        <v>69</v>
      </c>
      <c r="AF3" s="109"/>
      <c r="AG3" s="110"/>
      <c r="AH3" s="97"/>
      <c r="AI3" s="111" t="s">
        <v>76</v>
      </c>
      <c r="AJ3" s="111" t="s">
        <v>77</v>
      </c>
      <c r="AK3" s="111" t="s">
        <v>78</v>
      </c>
      <c r="AL3" s="111" t="s">
        <v>79</v>
      </c>
      <c r="AM3" s="111" t="s">
        <v>80</v>
      </c>
      <c r="AN3" s="111" t="s">
        <v>81</v>
      </c>
      <c r="AO3" s="111" t="s">
        <v>82</v>
      </c>
      <c r="AP3" s="111" t="s">
        <v>85</v>
      </c>
      <c r="AQ3" s="111" t="s">
        <v>86</v>
      </c>
      <c r="AR3" s="111" t="s">
        <v>87</v>
      </c>
      <c r="AS3" s="111" t="s">
        <v>88</v>
      </c>
      <c r="AT3" s="111" t="s">
        <v>91</v>
      </c>
      <c r="AU3" s="111" t="s">
        <v>92</v>
      </c>
      <c r="AV3" s="97"/>
      <c r="AW3" s="97"/>
      <c r="AX3" s="97"/>
      <c r="AY3" s="97"/>
      <c r="AZ3" s="97"/>
      <c r="BA3" s="115"/>
      <c r="BB3" s="97"/>
      <c r="BC3" s="97"/>
      <c r="BD3" s="97"/>
      <c r="BE3" s="97"/>
      <c r="BF3" s="97"/>
      <c r="BG3" s="97"/>
      <c r="BH3" s="115"/>
      <c r="BI3" s="97"/>
      <c r="BJ3" s="97"/>
      <c r="BK3" s="97"/>
      <c r="BL3" s="97"/>
      <c r="BM3" s="97"/>
      <c r="BN3" s="97"/>
      <c r="BO3" s="97"/>
      <c r="BP3" s="73"/>
      <c r="BQ3" s="97"/>
      <c r="BR3" s="121"/>
      <c r="BS3" s="97"/>
      <c r="BT3" s="97"/>
      <c r="BU3" s="106"/>
      <c r="BV3" s="97"/>
      <c r="BW3" s="97"/>
      <c r="BX3" s="97"/>
      <c r="BY3" s="97"/>
      <c r="BZ3" s="97"/>
      <c r="CA3" s="97"/>
      <c r="CB3" s="97"/>
      <c r="CC3" s="97"/>
      <c r="CD3" s="97"/>
      <c r="CE3" s="97"/>
      <c r="CF3" s="5"/>
      <c r="CG3" s="102"/>
      <c r="CH3" s="104"/>
      <c r="CI3" s="102"/>
      <c r="CK3" s="101"/>
      <c r="CL3" s="91"/>
      <c r="CM3" s="94"/>
      <c r="CN3" s="95"/>
      <c r="CO3" s="94"/>
    </row>
    <row r="4" spans="1:94" s="74" customFormat="1" ht="50.25" customHeight="1" x14ac:dyDescent="0.2">
      <c r="A4" s="69"/>
      <c r="B4" s="111" t="s">
        <v>113</v>
      </c>
      <c r="C4" s="111" t="s">
        <v>0</v>
      </c>
      <c r="D4" s="111" t="s">
        <v>19</v>
      </c>
      <c r="E4" s="113"/>
      <c r="F4" s="113"/>
      <c r="G4" s="113"/>
      <c r="H4" s="113"/>
      <c r="I4" s="113"/>
      <c r="J4" s="113"/>
      <c r="K4" s="113"/>
      <c r="L4" s="111" t="s">
        <v>42</v>
      </c>
      <c r="M4" s="111" t="s">
        <v>43</v>
      </c>
      <c r="N4" s="111" t="s">
        <v>31</v>
      </c>
      <c r="O4" s="111" t="s">
        <v>32</v>
      </c>
      <c r="P4" s="113"/>
      <c r="Q4" s="113"/>
      <c r="R4" s="117" t="s">
        <v>51</v>
      </c>
      <c r="S4" s="118"/>
      <c r="T4" s="117" t="s">
        <v>52</v>
      </c>
      <c r="U4" s="118"/>
      <c r="V4" s="113"/>
      <c r="W4" s="113"/>
      <c r="X4" s="97"/>
      <c r="Y4" s="97"/>
      <c r="Z4" s="97"/>
      <c r="AA4" s="97"/>
      <c r="AB4" s="111" t="s">
        <v>66</v>
      </c>
      <c r="AC4" s="111" t="s">
        <v>67</v>
      </c>
      <c r="AD4" s="111" t="s">
        <v>68</v>
      </c>
      <c r="AE4" s="111" t="s">
        <v>70</v>
      </c>
      <c r="AF4" s="111" t="s">
        <v>71</v>
      </c>
      <c r="AG4" s="111" t="s">
        <v>72</v>
      </c>
      <c r="AH4" s="97"/>
      <c r="AI4" s="113"/>
      <c r="AJ4" s="113"/>
      <c r="AK4" s="113"/>
      <c r="AL4" s="113"/>
      <c r="AM4" s="113"/>
      <c r="AN4" s="113"/>
      <c r="AO4" s="113"/>
      <c r="AP4" s="113"/>
      <c r="AQ4" s="113"/>
      <c r="AR4" s="113"/>
      <c r="AS4" s="113"/>
      <c r="AT4" s="113"/>
      <c r="AU4" s="113"/>
      <c r="AV4" s="97"/>
      <c r="AW4" s="97"/>
      <c r="AX4" s="97"/>
      <c r="AY4" s="97"/>
      <c r="AZ4" s="97"/>
      <c r="BA4" s="115"/>
      <c r="BB4" s="97"/>
      <c r="BC4" s="97"/>
      <c r="BD4" s="97"/>
      <c r="BE4" s="97"/>
      <c r="BF4" s="97"/>
      <c r="BG4" s="97"/>
      <c r="BH4" s="115"/>
      <c r="BI4" s="97"/>
      <c r="BJ4" s="97"/>
      <c r="BK4" s="97"/>
      <c r="BL4" s="97"/>
      <c r="BM4" s="97"/>
      <c r="BN4" s="97"/>
      <c r="BO4" s="97"/>
      <c r="BQ4" s="97"/>
      <c r="BR4" s="121"/>
      <c r="BS4" s="97"/>
      <c r="BT4" s="97"/>
      <c r="BU4" s="106"/>
      <c r="BV4" s="97"/>
      <c r="BW4" s="97"/>
      <c r="BX4" s="97"/>
      <c r="BY4" s="97"/>
      <c r="BZ4" s="97"/>
      <c r="CA4" s="97"/>
      <c r="CB4" s="97"/>
      <c r="CC4" s="97"/>
      <c r="CD4" s="97"/>
      <c r="CE4" s="97"/>
      <c r="CF4" s="12"/>
      <c r="CG4" s="102"/>
      <c r="CH4" s="104"/>
      <c r="CI4" s="102"/>
      <c r="CJ4" s="75"/>
      <c r="CK4" s="101"/>
      <c r="CL4" s="91"/>
      <c r="CM4" s="94"/>
      <c r="CN4" s="95"/>
      <c r="CO4" s="94"/>
    </row>
    <row r="5" spans="1:94" s="74" customFormat="1" ht="36.75" customHeight="1" x14ac:dyDescent="0.2">
      <c r="A5" s="69"/>
      <c r="B5" s="112"/>
      <c r="C5" s="112"/>
      <c r="D5" s="112"/>
      <c r="E5" s="112"/>
      <c r="F5" s="112"/>
      <c r="G5" s="112"/>
      <c r="H5" s="112"/>
      <c r="I5" s="112"/>
      <c r="J5" s="112"/>
      <c r="K5" s="112"/>
      <c r="L5" s="112"/>
      <c r="M5" s="112"/>
      <c r="N5" s="112"/>
      <c r="O5" s="112"/>
      <c r="P5" s="112"/>
      <c r="Q5" s="112"/>
      <c r="R5" s="76" t="s">
        <v>54</v>
      </c>
      <c r="S5" s="76" t="s">
        <v>53</v>
      </c>
      <c r="T5" s="76" t="s">
        <v>54</v>
      </c>
      <c r="U5" s="76" t="s">
        <v>53</v>
      </c>
      <c r="V5" s="112"/>
      <c r="W5" s="112"/>
      <c r="X5" s="97"/>
      <c r="Y5" s="97"/>
      <c r="Z5" s="97"/>
      <c r="AA5" s="97"/>
      <c r="AB5" s="112"/>
      <c r="AC5" s="112"/>
      <c r="AD5" s="112"/>
      <c r="AE5" s="112"/>
      <c r="AF5" s="112"/>
      <c r="AG5" s="112"/>
      <c r="AH5" s="97"/>
      <c r="AI5" s="112"/>
      <c r="AJ5" s="112"/>
      <c r="AK5" s="112"/>
      <c r="AL5" s="112"/>
      <c r="AM5" s="112"/>
      <c r="AN5" s="112"/>
      <c r="AO5" s="112"/>
      <c r="AP5" s="112"/>
      <c r="AQ5" s="112"/>
      <c r="AR5" s="112"/>
      <c r="AS5" s="112"/>
      <c r="AT5" s="112"/>
      <c r="AU5" s="112"/>
      <c r="AV5" s="97"/>
      <c r="AW5" s="97"/>
      <c r="AX5" s="97"/>
      <c r="AY5" s="97"/>
      <c r="AZ5" s="97"/>
      <c r="BA5" s="116"/>
      <c r="BB5" s="97"/>
      <c r="BC5" s="97"/>
      <c r="BD5" s="97"/>
      <c r="BE5" s="97"/>
      <c r="BF5" s="97"/>
      <c r="BG5" s="97"/>
      <c r="BH5" s="116"/>
      <c r="BI5" s="97"/>
      <c r="BJ5" s="97"/>
      <c r="BK5" s="97"/>
      <c r="BL5" s="97"/>
      <c r="BM5" s="97"/>
      <c r="BN5" s="97"/>
      <c r="BO5" s="97"/>
      <c r="BQ5" s="97"/>
      <c r="BR5" s="121"/>
      <c r="BS5" s="97"/>
      <c r="BT5" s="97"/>
      <c r="BU5" s="106"/>
      <c r="BV5" s="97"/>
      <c r="BW5" s="97"/>
      <c r="BX5" s="97"/>
      <c r="BY5" s="97"/>
      <c r="BZ5" s="97"/>
      <c r="CA5" s="97"/>
      <c r="CB5" s="97"/>
      <c r="CC5" s="97"/>
      <c r="CD5" s="97"/>
      <c r="CE5" s="97"/>
      <c r="CF5" s="12"/>
      <c r="CG5" s="102"/>
      <c r="CH5" s="105"/>
      <c r="CI5" s="102"/>
      <c r="CJ5" s="75"/>
      <c r="CK5" s="101"/>
      <c r="CL5" s="92"/>
      <c r="CM5" s="94"/>
      <c r="CN5" s="96"/>
      <c r="CO5" s="94"/>
    </row>
    <row r="6" spans="1:94" s="2" customFormat="1" ht="17.25" customHeight="1" x14ac:dyDescent="0.2">
      <c r="A6" s="15" t="s">
        <v>115</v>
      </c>
      <c r="B6" s="6" t="s">
        <v>116</v>
      </c>
      <c r="C6" s="16">
        <v>91489100</v>
      </c>
      <c r="D6" s="16">
        <v>188347300</v>
      </c>
      <c r="E6" s="17">
        <v>279836400</v>
      </c>
      <c r="F6" s="3"/>
      <c r="G6" s="3">
        <v>279836400</v>
      </c>
      <c r="H6" s="18">
        <v>385714</v>
      </c>
      <c r="I6" s="17">
        <v>280222114</v>
      </c>
      <c r="J6" s="19">
        <v>2.9460000000000002</v>
      </c>
      <c r="K6" s="20">
        <v>96.07</v>
      </c>
      <c r="L6" s="21"/>
      <c r="M6" s="18"/>
      <c r="N6" s="22">
        <v>0</v>
      </c>
      <c r="O6" s="23">
        <v>12496701</v>
      </c>
      <c r="P6" s="17">
        <v>292718815</v>
      </c>
      <c r="Q6" s="24">
        <v>3340353.47</v>
      </c>
      <c r="R6" s="24"/>
      <c r="S6" s="24"/>
      <c r="T6" s="25">
        <v>179.52</v>
      </c>
      <c r="U6" s="25"/>
      <c r="V6" s="1">
        <v>3340173.95</v>
      </c>
      <c r="W6" s="11"/>
      <c r="X6" s="26">
        <v>3340173.95</v>
      </c>
      <c r="Y6" s="27"/>
      <c r="Z6" s="27"/>
      <c r="AA6" s="28">
        <v>59270.55</v>
      </c>
      <c r="AB6" s="29">
        <v>4139349</v>
      </c>
      <c r="AC6" s="29"/>
      <c r="AD6" s="29"/>
      <c r="AE6" s="29">
        <v>700555</v>
      </c>
      <c r="AF6" s="29">
        <v>14011</v>
      </c>
      <c r="AG6" s="29"/>
      <c r="AH6" s="30">
        <v>8253359.5</v>
      </c>
      <c r="AI6" s="31">
        <v>6322500</v>
      </c>
      <c r="AJ6" s="31">
        <v>6301300</v>
      </c>
      <c r="AK6" s="31">
        <v>21033300</v>
      </c>
      <c r="AL6" s="31">
        <v>4319700</v>
      </c>
      <c r="AM6" s="31">
        <v>56700</v>
      </c>
      <c r="AN6" s="31">
        <v>3390500</v>
      </c>
      <c r="AO6" s="32">
        <v>41424000</v>
      </c>
      <c r="AP6" s="33">
        <v>121065.99</v>
      </c>
      <c r="AQ6" s="33">
        <v>705997.46</v>
      </c>
      <c r="AR6" s="33">
        <v>214600</v>
      </c>
      <c r="AS6" s="34">
        <v>1041663.45</v>
      </c>
      <c r="AT6" s="31">
        <v>11250</v>
      </c>
      <c r="AU6" s="31">
        <v>38000</v>
      </c>
      <c r="AV6" s="31"/>
      <c r="AW6" s="31"/>
      <c r="AX6" s="31"/>
      <c r="AY6" s="31"/>
      <c r="AZ6" s="31"/>
      <c r="BA6" s="31"/>
      <c r="BB6" s="31"/>
      <c r="BC6" s="31"/>
      <c r="BD6" s="31"/>
      <c r="BE6" s="31"/>
      <c r="BF6" s="31"/>
      <c r="BG6" s="31"/>
      <c r="BH6" s="31"/>
      <c r="BI6" s="31"/>
      <c r="BJ6" s="31"/>
      <c r="BK6" s="31"/>
      <c r="BL6" s="31">
        <v>0</v>
      </c>
      <c r="BM6" s="31"/>
      <c r="BN6" s="31"/>
      <c r="BO6" s="31"/>
      <c r="BP6" s="13"/>
      <c r="BQ6" s="11"/>
      <c r="BR6" s="11"/>
      <c r="BS6" s="7">
        <v>1.1919999999999999</v>
      </c>
      <c r="BT6" s="7">
        <v>0</v>
      </c>
      <c r="BU6" s="7">
        <v>0</v>
      </c>
      <c r="BV6" s="7">
        <v>2.2000000000000002E-2</v>
      </c>
      <c r="BW6" s="7">
        <v>1.478</v>
      </c>
      <c r="BX6" s="7">
        <v>0</v>
      </c>
      <c r="BY6" s="7">
        <v>0</v>
      </c>
      <c r="BZ6" s="7">
        <v>0.249</v>
      </c>
      <c r="CA6" s="7">
        <v>5.0000000000000001E-3</v>
      </c>
      <c r="CB6" s="7">
        <v>0</v>
      </c>
      <c r="CC6" s="7">
        <v>2.9459999999999997</v>
      </c>
      <c r="CD6" s="35">
        <v>96.07</v>
      </c>
      <c r="CE6" s="7">
        <v>2.8195521015620399</v>
      </c>
      <c r="CF6" s="36"/>
      <c r="CG6" s="31"/>
      <c r="CH6" s="31"/>
      <c r="CI6" s="31"/>
      <c r="CJ6" s="14"/>
      <c r="CK6" s="37" t="s">
        <v>147</v>
      </c>
      <c r="CL6" s="37" t="s">
        <v>148</v>
      </c>
      <c r="CM6" s="38">
        <v>157909093</v>
      </c>
      <c r="CN6" s="39">
        <v>192538</v>
      </c>
      <c r="CO6" s="8">
        <v>0.122</v>
      </c>
      <c r="CP6" s="89"/>
    </row>
    <row r="7" spans="1:94" s="2" customFormat="1" ht="17.25" customHeight="1" x14ac:dyDescent="0.2">
      <c r="A7" s="15" t="s">
        <v>117</v>
      </c>
      <c r="B7" s="6" t="s">
        <v>118</v>
      </c>
      <c r="C7" s="16">
        <v>183829700</v>
      </c>
      <c r="D7" s="16">
        <v>483167600</v>
      </c>
      <c r="E7" s="17">
        <v>666997300</v>
      </c>
      <c r="F7" s="3"/>
      <c r="G7" s="3">
        <v>666997300</v>
      </c>
      <c r="H7" s="18">
        <v>764120</v>
      </c>
      <c r="I7" s="17">
        <v>667761420</v>
      </c>
      <c r="J7" s="40">
        <v>2.9359999999999999</v>
      </c>
      <c r="K7" s="41">
        <v>122.61</v>
      </c>
      <c r="L7" s="21"/>
      <c r="M7" s="18"/>
      <c r="N7" s="22">
        <v>114596664</v>
      </c>
      <c r="O7" s="23">
        <v>0</v>
      </c>
      <c r="P7" s="17">
        <v>553164756</v>
      </c>
      <c r="Q7" s="24">
        <v>6312425.8399999999</v>
      </c>
      <c r="R7" s="24"/>
      <c r="S7" s="24"/>
      <c r="T7" s="25">
        <v>92968.62</v>
      </c>
      <c r="U7" s="25"/>
      <c r="V7" s="1">
        <v>6219457.2199999997</v>
      </c>
      <c r="W7" s="11"/>
      <c r="X7" s="26">
        <v>6219457.2199999997</v>
      </c>
      <c r="Y7" s="27"/>
      <c r="Z7" s="27"/>
      <c r="AA7" s="28">
        <v>110093.4</v>
      </c>
      <c r="AB7" s="29">
        <v>0</v>
      </c>
      <c r="AC7" s="29">
        <v>9726636</v>
      </c>
      <c r="AD7" s="29"/>
      <c r="AE7" s="29">
        <v>3538671.36</v>
      </c>
      <c r="AF7" s="29">
        <v>6677.61</v>
      </c>
      <c r="AG7" s="29"/>
      <c r="AH7" s="30">
        <v>19601535.59</v>
      </c>
      <c r="AI7" s="31">
        <v>44212400</v>
      </c>
      <c r="AJ7" s="31">
        <v>5014700</v>
      </c>
      <c r="AK7" s="31">
        <v>39453400</v>
      </c>
      <c r="AL7" s="31">
        <v>17474300</v>
      </c>
      <c r="AM7" s="31">
        <v>26200</v>
      </c>
      <c r="AN7" s="31">
        <v>16520200</v>
      </c>
      <c r="AO7" s="32">
        <v>122701200</v>
      </c>
      <c r="AP7" s="33">
        <v>901595</v>
      </c>
      <c r="AQ7" s="33">
        <v>5142253.92</v>
      </c>
      <c r="AR7" s="33">
        <v>560000</v>
      </c>
      <c r="AS7" s="34">
        <v>6603848.9199999999</v>
      </c>
      <c r="AT7" s="31">
        <v>19500</v>
      </c>
      <c r="AU7" s="31">
        <v>66250</v>
      </c>
      <c r="AV7" s="31"/>
      <c r="AW7" s="31"/>
      <c r="AX7" s="31"/>
      <c r="AY7" s="31"/>
      <c r="AZ7" s="31"/>
      <c r="BA7" s="31"/>
      <c r="BB7" s="31"/>
      <c r="BC7" s="31"/>
      <c r="BD7" s="31"/>
      <c r="BE7" s="31"/>
      <c r="BF7" s="31"/>
      <c r="BG7" s="31"/>
      <c r="BH7" s="31"/>
      <c r="BI7" s="31"/>
      <c r="BJ7" s="31"/>
      <c r="BK7" s="31"/>
      <c r="BL7" s="31">
        <v>0</v>
      </c>
      <c r="BM7" s="31"/>
      <c r="BN7" s="31"/>
      <c r="BO7" s="31"/>
      <c r="BP7" s="13"/>
      <c r="BQ7" s="11"/>
      <c r="BR7" s="11"/>
      <c r="BS7" s="7">
        <v>0.93200000000000005</v>
      </c>
      <c r="BT7" s="7">
        <v>0</v>
      </c>
      <c r="BU7" s="7">
        <v>0</v>
      </c>
      <c r="BV7" s="7">
        <v>1.7000000000000001E-2</v>
      </c>
      <c r="BW7" s="7">
        <v>0</v>
      </c>
      <c r="BX7" s="7">
        <v>1.4570000000000001</v>
      </c>
      <c r="BY7" s="7">
        <v>0</v>
      </c>
      <c r="BZ7" s="7">
        <v>0.52900000000000003</v>
      </c>
      <c r="CA7" s="7">
        <v>1E-3</v>
      </c>
      <c r="CB7" s="7">
        <v>0</v>
      </c>
      <c r="CC7" s="7">
        <v>2.9359999999999999</v>
      </c>
      <c r="CD7" s="35">
        <v>122.61</v>
      </c>
      <c r="CE7" s="7">
        <v>3.5435257538352647</v>
      </c>
      <c r="CF7" s="36"/>
      <c r="CG7" s="31"/>
      <c r="CH7" s="31"/>
      <c r="CI7" s="31"/>
      <c r="CJ7" s="14"/>
      <c r="CK7" s="37" t="s">
        <v>147</v>
      </c>
      <c r="CL7" s="37" t="s">
        <v>149</v>
      </c>
      <c r="CM7" s="38">
        <v>261924591</v>
      </c>
      <c r="CN7" s="39">
        <v>268563</v>
      </c>
      <c r="CO7" s="8">
        <v>0.10299999999999999</v>
      </c>
      <c r="CP7" s="89"/>
    </row>
    <row r="8" spans="1:94" s="2" customFormat="1" ht="17.25" customHeight="1" x14ac:dyDescent="0.2">
      <c r="A8" s="15" t="s">
        <v>119</v>
      </c>
      <c r="B8" s="6" t="s">
        <v>120</v>
      </c>
      <c r="C8" s="16">
        <v>21633000</v>
      </c>
      <c r="D8" s="16">
        <v>84146300</v>
      </c>
      <c r="E8" s="17">
        <v>105779300</v>
      </c>
      <c r="F8" s="3"/>
      <c r="G8" s="3">
        <v>105779300</v>
      </c>
      <c r="H8" s="18">
        <v>0</v>
      </c>
      <c r="I8" s="17">
        <v>105779300</v>
      </c>
      <c r="J8" s="19">
        <v>3.1230000000000002</v>
      </c>
      <c r="K8" s="41">
        <v>98.22</v>
      </c>
      <c r="L8" s="21"/>
      <c r="M8" s="18"/>
      <c r="N8" s="22">
        <v>0</v>
      </c>
      <c r="O8" s="23">
        <v>2518278</v>
      </c>
      <c r="P8" s="17">
        <v>108297578</v>
      </c>
      <c r="Q8" s="24">
        <v>1235835.1100000001</v>
      </c>
      <c r="R8" s="24"/>
      <c r="S8" s="24"/>
      <c r="T8" s="25">
        <v>514.15</v>
      </c>
      <c r="U8" s="25"/>
      <c r="V8" s="1">
        <v>1235320.9600000002</v>
      </c>
      <c r="W8" s="11"/>
      <c r="X8" s="26">
        <v>1235320.9600000002</v>
      </c>
      <c r="Y8" s="27"/>
      <c r="Z8" s="27"/>
      <c r="AA8" s="28">
        <v>21919.759999999998</v>
      </c>
      <c r="AB8" s="29">
        <v>1411141</v>
      </c>
      <c r="AC8" s="29"/>
      <c r="AD8" s="29"/>
      <c r="AE8" s="29">
        <v>634680</v>
      </c>
      <c r="AF8" s="29">
        <v>0</v>
      </c>
      <c r="AG8" s="29"/>
      <c r="AH8" s="30">
        <v>3303061.72</v>
      </c>
      <c r="AI8" s="31">
        <v>1905100</v>
      </c>
      <c r="AJ8" s="31">
        <v>0</v>
      </c>
      <c r="AK8" s="31">
        <v>3954200</v>
      </c>
      <c r="AL8" s="31">
        <v>27898700</v>
      </c>
      <c r="AM8" s="31">
        <v>0</v>
      </c>
      <c r="AN8" s="31">
        <v>1142400</v>
      </c>
      <c r="AO8" s="32">
        <v>34900400</v>
      </c>
      <c r="AP8" s="33">
        <v>145700</v>
      </c>
      <c r="AQ8" s="33">
        <v>217505.55</v>
      </c>
      <c r="AR8" s="33">
        <v>62600.45</v>
      </c>
      <c r="AS8" s="34">
        <v>425806</v>
      </c>
      <c r="AT8" s="31">
        <v>6000</v>
      </c>
      <c r="AU8" s="31">
        <v>8250</v>
      </c>
      <c r="AV8" s="31"/>
      <c r="AW8" s="31"/>
      <c r="AX8" s="31"/>
      <c r="AY8" s="31"/>
      <c r="AZ8" s="31"/>
      <c r="BA8" s="31"/>
      <c r="BB8" s="31"/>
      <c r="BC8" s="31"/>
      <c r="BD8" s="31"/>
      <c r="BE8" s="31"/>
      <c r="BF8" s="31"/>
      <c r="BG8" s="31"/>
      <c r="BH8" s="31"/>
      <c r="BI8" s="31"/>
      <c r="BJ8" s="31"/>
      <c r="BK8" s="31"/>
      <c r="BL8" s="31">
        <v>0</v>
      </c>
      <c r="BM8" s="31"/>
      <c r="BN8" s="31">
        <v>8029</v>
      </c>
      <c r="BO8" s="31"/>
      <c r="BP8" s="13"/>
      <c r="BQ8" s="11"/>
      <c r="BR8" s="11"/>
      <c r="BS8" s="7">
        <v>1.1679999999999999</v>
      </c>
      <c r="BT8" s="7">
        <v>0</v>
      </c>
      <c r="BU8" s="7">
        <v>0</v>
      </c>
      <c r="BV8" s="7">
        <v>2.1000000000000001E-2</v>
      </c>
      <c r="BW8" s="7">
        <v>1.3340000000000001</v>
      </c>
      <c r="BX8" s="7">
        <v>0</v>
      </c>
      <c r="BY8" s="7">
        <v>0</v>
      </c>
      <c r="BZ8" s="7">
        <v>0.6</v>
      </c>
      <c r="CA8" s="7">
        <v>0</v>
      </c>
      <c r="CB8" s="7">
        <v>0</v>
      </c>
      <c r="CC8" s="7">
        <v>3.1229999999999998</v>
      </c>
      <c r="CD8" s="35">
        <v>98.22</v>
      </c>
      <c r="CE8" s="7">
        <v>3.0499866949933083</v>
      </c>
      <c r="CF8" s="36"/>
      <c r="CG8" s="31"/>
      <c r="CH8" s="31"/>
      <c r="CI8" s="31"/>
      <c r="CJ8" s="14"/>
      <c r="CK8" s="37" t="s">
        <v>147</v>
      </c>
      <c r="CL8" s="37" t="s">
        <v>150</v>
      </c>
      <c r="CM8" s="38">
        <v>181703293</v>
      </c>
      <c r="CN8" s="39">
        <v>277200</v>
      </c>
      <c r="CO8" s="8">
        <v>0.153</v>
      </c>
      <c r="CP8" s="89"/>
    </row>
    <row r="9" spans="1:94" s="2" customFormat="1" ht="17.25" customHeight="1" x14ac:dyDescent="0.2">
      <c r="A9" s="15" t="s">
        <v>121</v>
      </c>
      <c r="B9" s="6" t="s">
        <v>122</v>
      </c>
      <c r="C9" s="16">
        <v>44066100</v>
      </c>
      <c r="D9" s="16">
        <v>73885100</v>
      </c>
      <c r="E9" s="17">
        <v>117951200</v>
      </c>
      <c r="F9" s="3"/>
      <c r="G9" s="3">
        <v>117951200</v>
      </c>
      <c r="H9" s="18">
        <v>255961</v>
      </c>
      <c r="I9" s="17">
        <v>118207161</v>
      </c>
      <c r="J9" s="19">
        <v>2.6619999999999999</v>
      </c>
      <c r="K9" s="41">
        <v>113.62</v>
      </c>
      <c r="L9" s="21"/>
      <c r="M9" s="18"/>
      <c r="N9" s="22">
        <v>13837958</v>
      </c>
      <c r="O9" s="23">
        <v>0</v>
      </c>
      <c r="P9" s="17">
        <v>104369203</v>
      </c>
      <c r="Q9" s="24">
        <v>1191006.56</v>
      </c>
      <c r="R9" s="24"/>
      <c r="S9" s="24"/>
      <c r="T9" s="25">
        <v>6138.07</v>
      </c>
      <c r="U9" s="25"/>
      <c r="V9" s="1">
        <v>1184868.49</v>
      </c>
      <c r="W9" s="11"/>
      <c r="X9" s="26">
        <v>1184868.49</v>
      </c>
      <c r="Y9" s="27"/>
      <c r="Z9" s="27"/>
      <c r="AA9" s="28">
        <v>21016.92</v>
      </c>
      <c r="AB9" s="29">
        <v>1508188</v>
      </c>
      <c r="AC9" s="29"/>
      <c r="AD9" s="29"/>
      <c r="AE9" s="29">
        <v>432463.91</v>
      </c>
      <c r="AF9" s="29">
        <v>0</v>
      </c>
      <c r="AG9" s="29"/>
      <c r="AH9" s="30">
        <v>3146537.3200000003</v>
      </c>
      <c r="AI9" s="31">
        <v>1130000</v>
      </c>
      <c r="AJ9" s="31">
        <v>0</v>
      </c>
      <c r="AK9" s="43">
        <v>1608600</v>
      </c>
      <c r="AL9" s="31">
        <v>794500</v>
      </c>
      <c r="AM9" s="31">
        <v>40400</v>
      </c>
      <c r="AN9" s="31">
        <v>1570400</v>
      </c>
      <c r="AO9" s="32">
        <v>5143900</v>
      </c>
      <c r="AP9" s="33">
        <v>210000</v>
      </c>
      <c r="AQ9" s="33">
        <v>130704.14</v>
      </c>
      <c r="AR9" s="33">
        <v>33110</v>
      </c>
      <c r="AS9" s="34">
        <v>373814.14</v>
      </c>
      <c r="AT9" s="31">
        <v>1500</v>
      </c>
      <c r="AU9" s="31">
        <v>14500</v>
      </c>
      <c r="AV9" s="31"/>
      <c r="AW9" s="31"/>
      <c r="AX9" s="31"/>
      <c r="AY9" s="31"/>
      <c r="AZ9" s="31"/>
      <c r="BA9" s="31"/>
      <c r="BB9" s="31"/>
      <c r="BC9" s="31"/>
      <c r="BD9" s="31"/>
      <c r="BE9" s="31"/>
      <c r="BF9" s="31"/>
      <c r="BG9" s="31"/>
      <c r="BH9" s="31"/>
      <c r="BI9" s="31"/>
      <c r="BJ9" s="31"/>
      <c r="BK9" s="31"/>
      <c r="BL9" s="31">
        <v>0</v>
      </c>
      <c r="BM9" s="31"/>
      <c r="BN9" s="31" t="s">
        <v>151</v>
      </c>
      <c r="BO9" s="31"/>
      <c r="BP9" s="13"/>
      <c r="BQ9" s="11"/>
      <c r="BR9" s="11"/>
      <c r="BS9" s="7">
        <v>1.0029999999999999</v>
      </c>
      <c r="BT9" s="7">
        <v>0</v>
      </c>
      <c r="BU9" s="7">
        <v>0</v>
      </c>
      <c r="BV9" s="7">
        <v>1.7999999999999999E-2</v>
      </c>
      <c r="BW9" s="7">
        <v>1.276</v>
      </c>
      <c r="BX9" s="7">
        <v>0</v>
      </c>
      <c r="BY9" s="7">
        <v>0</v>
      </c>
      <c r="BZ9" s="7">
        <v>0.36499999999999999</v>
      </c>
      <c r="CA9" s="7">
        <v>0</v>
      </c>
      <c r="CB9" s="7">
        <v>0</v>
      </c>
      <c r="CC9" s="7">
        <v>2.6619999999999999</v>
      </c>
      <c r="CD9" s="35">
        <v>113.62</v>
      </c>
      <c r="CE9" s="7">
        <v>3.0148139772610896</v>
      </c>
      <c r="CF9" s="36"/>
      <c r="CG9" s="31"/>
      <c r="CH9" s="31"/>
      <c r="CI9" s="31"/>
      <c r="CJ9" s="14"/>
      <c r="CK9" s="9"/>
      <c r="CL9" s="10"/>
      <c r="CM9" s="10"/>
      <c r="CN9" s="10"/>
      <c r="CO9" s="10"/>
      <c r="CP9" s="42"/>
    </row>
    <row r="10" spans="1:94" s="2" customFormat="1" ht="17.25" customHeight="1" x14ac:dyDescent="0.2">
      <c r="A10" s="15" t="s">
        <v>123</v>
      </c>
      <c r="B10" s="6" t="s">
        <v>124</v>
      </c>
      <c r="C10" s="16">
        <v>32906700</v>
      </c>
      <c r="D10" s="16">
        <v>179718200</v>
      </c>
      <c r="E10" s="17">
        <v>212624900</v>
      </c>
      <c r="F10" s="3"/>
      <c r="G10" s="3">
        <v>212624900</v>
      </c>
      <c r="H10" s="18">
        <v>258243</v>
      </c>
      <c r="I10" s="17">
        <v>212883143</v>
      </c>
      <c r="J10" s="19">
        <v>1.6040000000000001</v>
      </c>
      <c r="K10" s="41">
        <v>72.739999999999995</v>
      </c>
      <c r="L10" s="21"/>
      <c r="M10" s="18"/>
      <c r="N10" s="22">
        <v>0</v>
      </c>
      <c r="O10" s="23">
        <v>81047904</v>
      </c>
      <c r="P10" s="17">
        <v>293931047</v>
      </c>
      <c r="Q10" s="24">
        <v>3354186.82</v>
      </c>
      <c r="R10" s="24"/>
      <c r="S10" s="24"/>
      <c r="T10" s="25">
        <v>0</v>
      </c>
      <c r="U10" s="25"/>
      <c r="V10" s="1">
        <v>3354186.82</v>
      </c>
      <c r="W10" s="11"/>
      <c r="X10" s="26">
        <v>3354186.82</v>
      </c>
      <c r="Y10" s="27"/>
      <c r="Z10" s="27"/>
      <c r="AA10" s="28">
        <v>59519.48</v>
      </c>
      <c r="AB10" s="29">
        <v>0</v>
      </c>
      <c r="AC10" s="29"/>
      <c r="AD10" s="29"/>
      <c r="AE10" s="29">
        <v>0</v>
      </c>
      <c r="AF10" s="29">
        <v>0</v>
      </c>
      <c r="AG10" s="29"/>
      <c r="AH10" s="30">
        <v>3413706.3</v>
      </c>
      <c r="AI10" s="31">
        <v>4308500</v>
      </c>
      <c r="AJ10" s="31">
        <v>0</v>
      </c>
      <c r="AK10" s="43">
        <v>11753900</v>
      </c>
      <c r="AL10" s="31">
        <v>1664200</v>
      </c>
      <c r="AM10" s="31">
        <v>74300</v>
      </c>
      <c r="AN10" s="31">
        <v>743200</v>
      </c>
      <c r="AO10" s="32">
        <v>18544100</v>
      </c>
      <c r="AP10" s="33">
        <v>764446</v>
      </c>
      <c r="AQ10" s="33">
        <v>8509887.7100000009</v>
      </c>
      <c r="AR10" s="33">
        <v>24000</v>
      </c>
      <c r="AS10" s="34">
        <v>9298333.7100000009</v>
      </c>
      <c r="AT10" s="31">
        <v>7000</v>
      </c>
      <c r="AU10" s="31">
        <v>19500</v>
      </c>
      <c r="AV10" s="31"/>
      <c r="AW10" s="31"/>
      <c r="AX10" s="31"/>
      <c r="AY10" s="31"/>
      <c r="AZ10" s="31"/>
      <c r="BA10" s="31"/>
      <c r="BB10" s="31"/>
      <c r="BC10" s="31"/>
      <c r="BD10" s="31"/>
      <c r="BE10" s="31"/>
      <c r="BF10" s="31"/>
      <c r="BG10" s="31"/>
      <c r="BH10" s="31"/>
      <c r="BI10" s="31"/>
      <c r="BJ10" s="31"/>
      <c r="BK10" s="31"/>
      <c r="BL10" s="31">
        <v>0</v>
      </c>
      <c r="BM10" s="31"/>
      <c r="BN10" s="31"/>
      <c r="BO10" s="31"/>
      <c r="BP10" s="13"/>
      <c r="BQ10" s="11"/>
      <c r="BR10" s="11"/>
      <c r="BS10" s="7">
        <v>1.5760000000000001</v>
      </c>
      <c r="BT10" s="7">
        <v>0</v>
      </c>
      <c r="BU10" s="7">
        <v>0</v>
      </c>
      <c r="BV10" s="7">
        <v>2.8000000000000001E-2</v>
      </c>
      <c r="BW10" s="7">
        <v>0</v>
      </c>
      <c r="BX10" s="7">
        <v>0</v>
      </c>
      <c r="BY10" s="7">
        <v>0</v>
      </c>
      <c r="BZ10" s="7">
        <v>0</v>
      </c>
      <c r="CA10" s="7">
        <v>0</v>
      </c>
      <c r="CB10" s="7">
        <v>0</v>
      </c>
      <c r="CC10" s="7">
        <v>1.6039999999999999</v>
      </c>
      <c r="CD10" s="35">
        <v>72.739999999999995</v>
      </c>
      <c r="CE10" s="7">
        <v>1.1613969789315928</v>
      </c>
      <c r="CF10" s="36"/>
      <c r="CG10" s="31"/>
      <c r="CH10" s="31"/>
      <c r="CI10" s="31"/>
      <c r="CJ10" s="14"/>
      <c r="CK10" s="9"/>
      <c r="CL10" s="10"/>
      <c r="CM10" s="10"/>
      <c r="CN10" s="10"/>
      <c r="CO10" s="10"/>
      <c r="CP10" s="42"/>
    </row>
    <row r="11" spans="1:94" s="2" customFormat="1" ht="17.25" customHeight="1" x14ac:dyDescent="0.2">
      <c r="A11" s="15" t="s">
        <v>125</v>
      </c>
      <c r="B11" s="6" t="s">
        <v>126</v>
      </c>
      <c r="C11" s="16">
        <v>43845300</v>
      </c>
      <c r="D11" s="16">
        <v>147995700</v>
      </c>
      <c r="E11" s="17">
        <v>191841000</v>
      </c>
      <c r="F11" s="3"/>
      <c r="G11" s="3">
        <v>191841000</v>
      </c>
      <c r="H11" s="18">
        <v>453927</v>
      </c>
      <c r="I11" s="17">
        <v>192294927</v>
      </c>
      <c r="J11" s="19">
        <v>2.875</v>
      </c>
      <c r="K11" s="41">
        <v>104.74</v>
      </c>
      <c r="L11" s="21"/>
      <c r="M11" s="18"/>
      <c r="N11" s="22">
        <v>5281868</v>
      </c>
      <c r="O11" s="23">
        <v>0</v>
      </c>
      <c r="P11" s="17">
        <v>187013059</v>
      </c>
      <c r="Q11" s="24">
        <v>2134094.87</v>
      </c>
      <c r="R11" s="24"/>
      <c r="S11" s="24"/>
      <c r="T11" s="25">
        <v>3651.96</v>
      </c>
      <c r="U11" s="25"/>
      <c r="V11" s="1">
        <v>2130442.91</v>
      </c>
      <c r="W11" s="11"/>
      <c r="X11" s="26">
        <v>2130442.91</v>
      </c>
      <c r="Y11" s="27"/>
      <c r="Z11" s="27"/>
      <c r="AA11" s="28">
        <v>37796.870000000003</v>
      </c>
      <c r="AB11" s="29">
        <v>2778226</v>
      </c>
      <c r="AC11" s="29"/>
      <c r="AD11" s="29"/>
      <c r="AE11" s="29">
        <v>542358.81999999995</v>
      </c>
      <c r="AF11" s="29">
        <v>38458.99</v>
      </c>
      <c r="AG11" s="29"/>
      <c r="AH11" s="30">
        <v>5527283.5900000008</v>
      </c>
      <c r="AI11" s="31">
        <v>13598200</v>
      </c>
      <c r="AJ11" s="31">
        <v>1120000</v>
      </c>
      <c r="AK11" s="43">
        <v>35913400</v>
      </c>
      <c r="AL11" s="31">
        <v>1725800</v>
      </c>
      <c r="AM11" s="31">
        <v>63100</v>
      </c>
      <c r="AN11" s="31">
        <v>1733900</v>
      </c>
      <c r="AO11" s="32">
        <v>54154400</v>
      </c>
      <c r="AP11" s="33">
        <v>769000</v>
      </c>
      <c r="AQ11" s="33">
        <v>324723</v>
      </c>
      <c r="AR11" s="33">
        <v>97000</v>
      </c>
      <c r="AS11" s="34">
        <v>1190723</v>
      </c>
      <c r="AT11" s="31">
        <v>5250</v>
      </c>
      <c r="AU11" s="31">
        <v>14500</v>
      </c>
      <c r="AV11" s="31"/>
      <c r="AW11" s="31"/>
      <c r="AX11" s="31"/>
      <c r="AY11" s="31"/>
      <c r="AZ11" s="31"/>
      <c r="BA11" s="31"/>
      <c r="BB11" s="31"/>
      <c r="BC11" s="31"/>
      <c r="BD11" s="31"/>
      <c r="BE11" s="31"/>
      <c r="BF11" s="31"/>
      <c r="BG11" s="31"/>
      <c r="BH11" s="31"/>
      <c r="BI11" s="31"/>
      <c r="BJ11" s="31"/>
      <c r="BK11" s="31"/>
      <c r="BL11" s="31">
        <v>0</v>
      </c>
      <c r="BM11" s="31"/>
      <c r="BN11" s="31"/>
      <c r="BO11" s="31"/>
      <c r="BP11" s="13"/>
      <c r="BQ11" s="11"/>
      <c r="BR11" s="11"/>
      <c r="BS11" s="7">
        <v>1.1080000000000001</v>
      </c>
      <c r="BT11" s="7">
        <v>0</v>
      </c>
      <c r="BU11" s="7">
        <v>0</v>
      </c>
      <c r="BV11" s="7">
        <v>0.02</v>
      </c>
      <c r="BW11" s="7">
        <v>1.4450000000000001</v>
      </c>
      <c r="BX11" s="7">
        <v>0</v>
      </c>
      <c r="BY11" s="7">
        <v>0</v>
      </c>
      <c r="BZ11" s="7">
        <v>0.28199999999999997</v>
      </c>
      <c r="CA11" s="7">
        <v>0.02</v>
      </c>
      <c r="CB11" s="7">
        <v>0</v>
      </c>
      <c r="CC11" s="7">
        <v>2.875</v>
      </c>
      <c r="CD11" s="35">
        <v>104.74</v>
      </c>
      <c r="CE11" s="7">
        <v>2.9555602264117828</v>
      </c>
      <c r="CF11" s="36"/>
      <c r="CG11" s="31"/>
      <c r="CH11" s="31"/>
      <c r="CI11" s="31"/>
      <c r="CJ11" s="14"/>
      <c r="CK11" s="9"/>
      <c r="CL11" s="10"/>
      <c r="CM11" s="10"/>
      <c r="CN11" s="10"/>
      <c r="CO11" s="10"/>
      <c r="CP11" s="42"/>
    </row>
    <row r="12" spans="1:94" s="2" customFormat="1" ht="17.25" customHeight="1" x14ac:dyDescent="0.2">
      <c r="A12" s="15" t="s">
        <v>127</v>
      </c>
      <c r="B12" s="6" t="s">
        <v>128</v>
      </c>
      <c r="C12" s="16">
        <v>64288900</v>
      </c>
      <c r="D12" s="16">
        <v>172848300</v>
      </c>
      <c r="E12" s="17">
        <v>237137200</v>
      </c>
      <c r="F12" s="3"/>
      <c r="G12" s="3">
        <v>237137200</v>
      </c>
      <c r="H12" s="18">
        <v>502357</v>
      </c>
      <c r="I12" s="17">
        <v>237639557</v>
      </c>
      <c r="J12" s="19">
        <v>2.589</v>
      </c>
      <c r="K12" s="41">
        <v>101.79</v>
      </c>
      <c r="L12" s="21"/>
      <c r="M12" s="18"/>
      <c r="N12" s="22">
        <v>0</v>
      </c>
      <c r="O12" s="23">
        <v>2370202</v>
      </c>
      <c r="P12" s="17">
        <v>240009759</v>
      </c>
      <c r="Q12" s="24">
        <v>2738865.39</v>
      </c>
      <c r="R12" s="24"/>
      <c r="S12" s="24"/>
      <c r="T12" s="25">
        <v>1132.93</v>
      </c>
      <c r="U12" s="25"/>
      <c r="V12" s="1">
        <v>2737732.46</v>
      </c>
      <c r="W12" s="11"/>
      <c r="X12" s="26">
        <v>2737732.46</v>
      </c>
      <c r="Y12" s="27"/>
      <c r="Z12" s="27"/>
      <c r="AA12" s="28">
        <v>48578.68</v>
      </c>
      <c r="AB12" s="29">
        <v>2908482</v>
      </c>
      <c r="AC12" s="29"/>
      <c r="AD12" s="29"/>
      <c r="AE12" s="29">
        <v>432421.83</v>
      </c>
      <c r="AF12" s="29">
        <v>23769.96</v>
      </c>
      <c r="AG12" s="29"/>
      <c r="AH12" s="30">
        <v>6150984.9300000006</v>
      </c>
      <c r="AI12" s="31">
        <v>7988900</v>
      </c>
      <c r="AJ12" s="31">
        <v>0</v>
      </c>
      <c r="AK12" s="43">
        <v>35215800</v>
      </c>
      <c r="AL12" s="31">
        <v>5495400</v>
      </c>
      <c r="AM12" s="31">
        <v>201200</v>
      </c>
      <c r="AN12" s="31">
        <v>77566100</v>
      </c>
      <c r="AO12" s="32">
        <v>126467400</v>
      </c>
      <c r="AP12" s="33">
        <v>778423</v>
      </c>
      <c r="AQ12" s="33">
        <v>747168.01</v>
      </c>
      <c r="AR12" s="33">
        <v>100000</v>
      </c>
      <c r="AS12" s="34">
        <v>1625591.01</v>
      </c>
      <c r="AT12" s="31">
        <v>5250</v>
      </c>
      <c r="AU12" s="31">
        <v>22500</v>
      </c>
      <c r="AV12" s="31"/>
      <c r="AW12" s="31"/>
      <c r="AX12" s="31"/>
      <c r="AY12" s="31"/>
      <c r="AZ12" s="31"/>
      <c r="BA12" s="31"/>
      <c r="BB12" s="31"/>
      <c r="BC12" s="31"/>
      <c r="BD12" s="31"/>
      <c r="BE12" s="31"/>
      <c r="BF12" s="31"/>
      <c r="BG12" s="31"/>
      <c r="BH12" s="31"/>
      <c r="BI12" s="31"/>
      <c r="BJ12" s="31"/>
      <c r="BK12" s="31"/>
      <c r="BL12" s="31">
        <v>0</v>
      </c>
      <c r="BM12" s="31"/>
      <c r="BN12" s="31"/>
      <c r="BO12" s="31"/>
      <c r="BP12" s="13"/>
      <c r="BQ12" s="11"/>
      <c r="BR12" s="11"/>
      <c r="BS12" s="7">
        <v>1.1529999999999998</v>
      </c>
      <c r="BT12" s="7">
        <v>0</v>
      </c>
      <c r="BU12" s="7">
        <v>0</v>
      </c>
      <c r="BV12" s="7">
        <v>2.1000000000000001E-2</v>
      </c>
      <c r="BW12" s="7">
        <v>1.224</v>
      </c>
      <c r="BX12" s="7">
        <v>0</v>
      </c>
      <c r="BY12" s="7">
        <v>0</v>
      </c>
      <c r="BZ12" s="7">
        <v>0.18099999999999999</v>
      </c>
      <c r="CA12" s="7">
        <v>0.01</v>
      </c>
      <c r="CB12" s="7">
        <v>0</v>
      </c>
      <c r="CC12" s="7">
        <v>2.589</v>
      </c>
      <c r="CD12" s="35">
        <v>101.79</v>
      </c>
      <c r="CE12" s="7">
        <v>2.5628061773938118</v>
      </c>
      <c r="CF12" s="36"/>
      <c r="CG12" s="31"/>
      <c r="CH12" s="31"/>
      <c r="CI12" s="31"/>
      <c r="CJ12" s="14"/>
      <c r="CK12" s="9"/>
      <c r="CL12" s="10"/>
      <c r="CM12" s="10"/>
      <c r="CN12" s="10"/>
      <c r="CO12" s="10"/>
      <c r="CP12" s="42"/>
    </row>
    <row r="13" spans="1:94" s="2" customFormat="1" ht="17.25" customHeight="1" x14ac:dyDescent="0.2">
      <c r="A13" s="15" t="s">
        <v>129</v>
      </c>
      <c r="B13" s="6" t="s">
        <v>130</v>
      </c>
      <c r="C13" s="16">
        <v>42300900</v>
      </c>
      <c r="D13" s="16">
        <v>128074200</v>
      </c>
      <c r="E13" s="17">
        <v>170375100</v>
      </c>
      <c r="F13" s="3"/>
      <c r="G13" s="3">
        <v>170375100</v>
      </c>
      <c r="H13" s="18">
        <v>0</v>
      </c>
      <c r="I13" s="17">
        <v>170375100</v>
      </c>
      <c r="J13" s="19">
        <v>4.048</v>
      </c>
      <c r="K13" s="41">
        <v>128.21</v>
      </c>
      <c r="L13" s="21"/>
      <c r="M13" s="18"/>
      <c r="N13" s="22">
        <v>36117821</v>
      </c>
      <c r="O13" s="23">
        <v>0</v>
      </c>
      <c r="P13" s="17">
        <v>134257279</v>
      </c>
      <c r="Q13" s="24">
        <v>1532073.6</v>
      </c>
      <c r="R13" s="24"/>
      <c r="S13" s="24"/>
      <c r="T13" s="25">
        <v>5965.99</v>
      </c>
      <c r="U13" s="25"/>
      <c r="V13" s="1">
        <v>1526107.61</v>
      </c>
      <c r="W13" s="11"/>
      <c r="X13" s="26">
        <v>1526107.61</v>
      </c>
      <c r="Y13" s="27"/>
      <c r="Z13" s="27"/>
      <c r="AA13" s="28">
        <v>27066.07</v>
      </c>
      <c r="AB13" s="29">
        <v>0</v>
      </c>
      <c r="AC13" s="29">
        <v>2255377</v>
      </c>
      <c r="AD13" s="29"/>
      <c r="AE13" s="29">
        <v>3087223.72</v>
      </c>
      <c r="AF13" s="29">
        <v>0</v>
      </c>
      <c r="AG13" s="29"/>
      <c r="AH13" s="30">
        <v>6895774.4000000004</v>
      </c>
      <c r="AI13" s="31">
        <v>16200400</v>
      </c>
      <c r="AJ13" s="31">
        <v>0</v>
      </c>
      <c r="AK13" s="43">
        <v>23554400</v>
      </c>
      <c r="AL13" s="31">
        <v>13498800</v>
      </c>
      <c r="AM13" s="31">
        <v>224200</v>
      </c>
      <c r="AN13" s="31">
        <v>9453900</v>
      </c>
      <c r="AO13" s="32">
        <v>62931700</v>
      </c>
      <c r="AP13" s="33">
        <v>39000</v>
      </c>
      <c r="AQ13" s="33">
        <v>2972772.28</v>
      </c>
      <c r="AR13" s="33">
        <v>500000</v>
      </c>
      <c r="AS13" s="34">
        <v>3511772.28</v>
      </c>
      <c r="AT13" s="31">
        <v>6000</v>
      </c>
      <c r="AU13" s="31">
        <v>16250</v>
      </c>
      <c r="AV13" s="31"/>
      <c r="AW13" s="31"/>
      <c r="AX13" s="31"/>
      <c r="AY13" s="31"/>
      <c r="AZ13" s="31"/>
      <c r="BA13" s="31"/>
      <c r="BB13" s="31"/>
      <c r="BC13" s="31"/>
      <c r="BD13" s="31"/>
      <c r="BE13" s="31"/>
      <c r="BF13" s="31"/>
      <c r="BG13" s="31"/>
      <c r="BH13" s="31"/>
      <c r="BI13" s="31"/>
      <c r="BJ13" s="31"/>
      <c r="BK13" s="31"/>
      <c r="BL13" s="31">
        <v>0</v>
      </c>
      <c r="BM13" s="31"/>
      <c r="BN13" s="31">
        <v>15943</v>
      </c>
      <c r="BO13" s="31"/>
      <c r="BP13" s="13"/>
      <c r="BQ13" s="11"/>
      <c r="BR13" s="11"/>
      <c r="BS13" s="7">
        <v>0.89600000000000002</v>
      </c>
      <c r="BT13" s="7">
        <v>0</v>
      </c>
      <c r="BU13" s="7">
        <v>0</v>
      </c>
      <c r="BV13" s="7">
        <v>1.6E-2</v>
      </c>
      <c r="BW13" s="7">
        <v>0</v>
      </c>
      <c r="BX13" s="7">
        <v>1.3240000000000001</v>
      </c>
      <c r="BY13" s="7">
        <v>0</v>
      </c>
      <c r="BZ13" s="7">
        <v>1.8120000000000001</v>
      </c>
      <c r="CA13" s="7">
        <v>0</v>
      </c>
      <c r="CB13" s="7">
        <v>0</v>
      </c>
      <c r="CC13" s="7">
        <v>4.048</v>
      </c>
      <c r="CD13" s="35">
        <v>128.21</v>
      </c>
      <c r="CE13" s="7">
        <v>5.1362387584214337</v>
      </c>
      <c r="CF13" s="36"/>
      <c r="CG13" s="31"/>
      <c r="CH13" s="31"/>
      <c r="CI13" s="31"/>
      <c r="CJ13" s="14"/>
      <c r="CK13" s="9"/>
      <c r="CL13" s="10"/>
      <c r="CM13" s="10"/>
      <c r="CN13" s="10"/>
      <c r="CO13" s="10"/>
      <c r="CP13" s="42"/>
    </row>
    <row r="14" spans="1:94" s="2" customFormat="1" ht="17.25" customHeight="1" x14ac:dyDescent="0.2">
      <c r="A14" s="15" t="s">
        <v>131</v>
      </c>
      <c r="B14" s="6" t="s">
        <v>132</v>
      </c>
      <c r="C14" s="16">
        <v>337600229</v>
      </c>
      <c r="D14" s="16">
        <v>705945300</v>
      </c>
      <c r="E14" s="17">
        <v>1043545529</v>
      </c>
      <c r="F14" s="3"/>
      <c r="G14" s="3">
        <v>1043545529</v>
      </c>
      <c r="H14" s="18">
        <v>1517052</v>
      </c>
      <c r="I14" s="17">
        <v>1045062581</v>
      </c>
      <c r="J14" s="19">
        <v>3.9630000000000001</v>
      </c>
      <c r="K14" s="41">
        <v>106.41</v>
      </c>
      <c r="L14" s="21"/>
      <c r="M14" s="18"/>
      <c r="N14" s="22">
        <v>11931142</v>
      </c>
      <c r="O14" s="23">
        <v>0</v>
      </c>
      <c r="P14" s="17">
        <v>1033131439</v>
      </c>
      <c r="Q14" s="24">
        <v>11789553.689999999</v>
      </c>
      <c r="R14" s="24"/>
      <c r="S14" s="24"/>
      <c r="T14" s="25">
        <v>351658.99</v>
      </c>
      <c r="U14" s="25"/>
      <c r="V14" s="1">
        <v>11437894.699999999</v>
      </c>
      <c r="W14" s="11"/>
      <c r="X14" s="26">
        <v>11437894.699999999</v>
      </c>
      <c r="Y14" s="27"/>
      <c r="Z14" s="27"/>
      <c r="AA14" s="28">
        <v>201798.47</v>
      </c>
      <c r="AB14" s="29">
        <v>22066053</v>
      </c>
      <c r="AC14" s="29"/>
      <c r="AD14" s="29"/>
      <c r="AE14" s="29">
        <v>7702769</v>
      </c>
      <c r="AF14" s="29">
        <v>0</v>
      </c>
      <c r="AG14" s="29"/>
      <c r="AH14" s="30">
        <v>41408515.170000002</v>
      </c>
      <c r="AI14" s="31">
        <v>40085000</v>
      </c>
      <c r="AJ14" s="31">
        <v>347400</v>
      </c>
      <c r="AK14" s="43">
        <v>48383600</v>
      </c>
      <c r="AL14" s="31">
        <v>31346100</v>
      </c>
      <c r="AM14" s="31">
        <v>657600</v>
      </c>
      <c r="AN14" s="31">
        <v>17506200</v>
      </c>
      <c r="AO14" s="32">
        <v>138325900</v>
      </c>
      <c r="AP14" s="33">
        <v>1662029</v>
      </c>
      <c r="AQ14" s="33">
        <v>6757951.0300000003</v>
      </c>
      <c r="AR14" s="33">
        <v>833000</v>
      </c>
      <c r="AS14" s="34">
        <v>9252980.0300000012</v>
      </c>
      <c r="AT14" s="31">
        <v>27250</v>
      </c>
      <c r="AU14" s="31">
        <v>144750</v>
      </c>
      <c r="AV14" s="31"/>
      <c r="AW14" s="31"/>
      <c r="AX14" s="31"/>
      <c r="AY14" s="31"/>
      <c r="AZ14" s="31"/>
      <c r="BA14" s="31"/>
      <c r="BB14" s="31"/>
      <c r="BC14" s="31"/>
      <c r="BD14" s="31"/>
      <c r="BE14" s="31"/>
      <c r="BF14" s="31"/>
      <c r="BG14" s="31"/>
      <c r="BH14" s="31"/>
      <c r="BI14" s="31"/>
      <c r="BJ14" s="31"/>
      <c r="BK14" s="31"/>
      <c r="BL14" s="31">
        <v>0</v>
      </c>
      <c r="BM14" s="31"/>
      <c r="BN14" s="31"/>
      <c r="BO14" s="31"/>
      <c r="BP14" s="13"/>
      <c r="BQ14" s="11"/>
      <c r="BR14" s="11"/>
      <c r="BS14" s="7">
        <v>1.095</v>
      </c>
      <c r="BT14" s="7">
        <v>0</v>
      </c>
      <c r="BU14" s="7">
        <v>0</v>
      </c>
      <c r="BV14" s="7">
        <v>0.02</v>
      </c>
      <c r="BW14" s="7">
        <v>2.1110000000000002</v>
      </c>
      <c r="BX14" s="7">
        <v>0</v>
      </c>
      <c r="BY14" s="7">
        <v>0</v>
      </c>
      <c r="BZ14" s="7">
        <v>0.73699999999999999</v>
      </c>
      <c r="CA14" s="7">
        <v>0</v>
      </c>
      <c r="CB14" s="7">
        <v>0</v>
      </c>
      <c r="CC14" s="7">
        <v>3.9630000000000001</v>
      </c>
      <c r="CD14" s="35">
        <v>106.41</v>
      </c>
      <c r="CE14" s="7">
        <v>4.0080587625985507</v>
      </c>
      <c r="CF14" s="36"/>
      <c r="CG14" s="31"/>
      <c r="CH14" s="31"/>
      <c r="CI14" s="31"/>
      <c r="CJ14" s="14"/>
      <c r="CK14" s="9"/>
      <c r="CL14" s="10"/>
      <c r="CM14" s="10"/>
      <c r="CN14" s="10"/>
      <c r="CO14" s="10"/>
      <c r="CP14" s="42"/>
    </row>
    <row r="15" spans="1:94" s="2" customFormat="1" ht="17.25" customHeight="1" x14ac:dyDescent="0.2">
      <c r="A15" s="15" t="s">
        <v>133</v>
      </c>
      <c r="B15" s="6" t="s">
        <v>134</v>
      </c>
      <c r="C15" s="16">
        <v>165953000</v>
      </c>
      <c r="D15" s="16">
        <v>310052000</v>
      </c>
      <c r="E15" s="17">
        <v>476005000</v>
      </c>
      <c r="F15" s="3"/>
      <c r="G15" s="3">
        <v>476005000</v>
      </c>
      <c r="H15" s="18">
        <v>0</v>
      </c>
      <c r="I15" s="17">
        <v>476005000</v>
      </c>
      <c r="J15" s="19">
        <v>2.9289999999999998</v>
      </c>
      <c r="K15" s="41">
        <v>109.52</v>
      </c>
      <c r="L15" s="21"/>
      <c r="M15" s="18"/>
      <c r="N15" s="22">
        <v>39912531</v>
      </c>
      <c r="O15" s="23">
        <v>0</v>
      </c>
      <c r="P15" s="17">
        <v>436092469</v>
      </c>
      <c r="Q15" s="24">
        <v>4976458.3499999996</v>
      </c>
      <c r="R15" s="24"/>
      <c r="S15" s="24"/>
      <c r="T15" s="25">
        <v>26557.19</v>
      </c>
      <c r="U15" s="25"/>
      <c r="V15" s="1">
        <v>4949901.1599999992</v>
      </c>
      <c r="W15" s="11"/>
      <c r="X15" s="26">
        <v>4949901.1599999992</v>
      </c>
      <c r="Y15" s="27"/>
      <c r="Z15" s="27"/>
      <c r="AA15" s="28">
        <v>87768.1</v>
      </c>
      <c r="AB15" s="29">
        <v>0</v>
      </c>
      <c r="AC15" s="29">
        <v>7554864</v>
      </c>
      <c r="AD15" s="29"/>
      <c r="AE15" s="29">
        <v>1204379</v>
      </c>
      <c r="AF15" s="29">
        <v>142802</v>
      </c>
      <c r="AG15" s="29"/>
      <c r="AH15" s="30">
        <v>13939714.259999998</v>
      </c>
      <c r="AI15" s="31">
        <v>464100</v>
      </c>
      <c r="AJ15" s="31">
        <v>0</v>
      </c>
      <c r="AK15" s="43">
        <v>10065800</v>
      </c>
      <c r="AL15" s="31">
        <v>6560000</v>
      </c>
      <c r="AM15" s="31">
        <v>647600</v>
      </c>
      <c r="AN15" s="31">
        <v>9174500</v>
      </c>
      <c r="AO15" s="32">
        <v>26912000</v>
      </c>
      <c r="AP15" s="33">
        <v>530350</v>
      </c>
      <c r="AQ15" s="33">
        <v>660698.18999999994</v>
      </c>
      <c r="AR15" s="33">
        <v>400000</v>
      </c>
      <c r="AS15" s="34">
        <v>1591048.19</v>
      </c>
      <c r="AT15" s="31">
        <v>3750</v>
      </c>
      <c r="AU15" s="31">
        <v>37500</v>
      </c>
      <c r="AV15" s="31"/>
      <c r="AW15" s="31"/>
      <c r="AX15" s="31"/>
      <c r="AY15" s="31"/>
      <c r="AZ15" s="31"/>
      <c r="BA15" s="31"/>
      <c r="BB15" s="31"/>
      <c r="BC15" s="31"/>
      <c r="BD15" s="31"/>
      <c r="BE15" s="31"/>
      <c r="BF15" s="31"/>
      <c r="BG15" s="31"/>
      <c r="BH15" s="31"/>
      <c r="BI15" s="31"/>
      <c r="BJ15" s="31"/>
      <c r="BK15" s="31"/>
      <c r="BL15" s="31">
        <v>0</v>
      </c>
      <c r="BM15" s="31"/>
      <c r="BN15" s="31"/>
      <c r="BO15" s="31"/>
      <c r="BP15" s="13"/>
      <c r="BQ15" s="11"/>
      <c r="BR15" s="11"/>
      <c r="BS15" s="7">
        <v>1.04</v>
      </c>
      <c r="BT15" s="7">
        <v>0</v>
      </c>
      <c r="BU15" s="7">
        <v>0</v>
      </c>
      <c r="BV15" s="7">
        <v>1.9E-2</v>
      </c>
      <c r="BW15" s="7">
        <v>0</v>
      </c>
      <c r="BX15" s="7">
        <v>1.587</v>
      </c>
      <c r="BY15" s="7">
        <v>0</v>
      </c>
      <c r="BZ15" s="7">
        <v>0.253</v>
      </c>
      <c r="CA15" s="7">
        <v>0.03</v>
      </c>
      <c r="CB15" s="7">
        <v>0</v>
      </c>
      <c r="CC15" s="7">
        <v>2.9289999999999998</v>
      </c>
      <c r="CD15" s="35">
        <v>109.52</v>
      </c>
      <c r="CE15" s="7">
        <v>3.1965042395630086</v>
      </c>
      <c r="CF15" s="36"/>
      <c r="CG15" s="31"/>
      <c r="CH15" s="31"/>
      <c r="CI15" s="31"/>
      <c r="CJ15" s="14"/>
      <c r="CK15" s="9"/>
      <c r="CL15" s="10"/>
      <c r="CM15" s="10"/>
      <c r="CN15" s="10"/>
      <c r="CO15" s="10"/>
      <c r="CP15" s="42"/>
    </row>
    <row r="16" spans="1:94" s="2" customFormat="1" ht="17.25" customHeight="1" x14ac:dyDescent="0.2">
      <c r="A16" s="15" t="s">
        <v>135</v>
      </c>
      <c r="B16" s="6" t="s">
        <v>136</v>
      </c>
      <c r="C16" s="16">
        <v>167746700</v>
      </c>
      <c r="D16" s="16">
        <v>432821300</v>
      </c>
      <c r="E16" s="17">
        <v>600568000</v>
      </c>
      <c r="F16" s="3"/>
      <c r="G16" s="3">
        <v>600568000</v>
      </c>
      <c r="H16" s="18">
        <v>968977</v>
      </c>
      <c r="I16" s="17">
        <v>601536977</v>
      </c>
      <c r="J16" s="19">
        <v>3.3559999999999999</v>
      </c>
      <c r="K16" s="41">
        <v>94.37</v>
      </c>
      <c r="L16" s="21"/>
      <c r="M16" s="18"/>
      <c r="N16" s="22">
        <v>0</v>
      </c>
      <c r="O16" s="23">
        <v>37852669</v>
      </c>
      <c r="P16" s="17">
        <v>639389646</v>
      </c>
      <c r="Q16" s="24">
        <v>7296379.0199999996</v>
      </c>
      <c r="R16" s="24"/>
      <c r="S16" s="24"/>
      <c r="T16" s="25">
        <v>4811.87</v>
      </c>
      <c r="U16" s="25"/>
      <c r="V16" s="1">
        <v>7291567.1499999994</v>
      </c>
      <c r="W16" s="11"/>
      <c r="X16" s="26">
        <v>7291567.1499999994</v>
      </c>
      <c r="Y16" s="27"/>
      <c r="Z16" s="27"/>
      <c r="AA16" s="28">
        <v>129378.32</v>
      </c>
      <c r="AB16" s="29">
        <v>10780877</v>
      </c>
      <c r="AC16" s="29"/>
      <c r="AD16" s="29"/>
      <c r="AE16" s="29">
        <v>1923631</v>
      </c>
      <c r="AF16" s="29">
        <v>60154</v>
      </c>
      <c r="AG16" s="29"/>
      <c r="AH16" s="30">
        <v>20185607.469999999</v>
      </c>
      <c r="AI16" s="31">
        <v>21744100</v>
      </c>
      <c r="AJ16" s="31">
        <v>0</v>
      </c>
      <c r="AK16" s="43">
        <v>20385700</v>
      </c>
      <c r="AL16" s="31">
        <v>6948600</v>
      </c>
      <c r="AM16" s="31">
        <v>455700</v>
      </c>
      <c r="AN16" s="31">
        <v>12318400</v>
      </c>
      <c r="AO16" s="32">
        <v>61852500</v>
      </c>
      <c r="AP16" s="33">
        <v>455000</v>
      </c>
      <c r="AQ16" s="33">
        <v>1245964.55</v>
      </c>
      <c r="AR16" s="33">
        <v>175000</v>
      </c>
      <c r="AS16" s="34">
        <v>1875964.55</v>
      </c>
      <c r="AT16" s="31">
        <v>34000</v>
      </c>
      <c r="AU16" s="31">
        <v>75250</v>
      </c>
      <c r="AV16" s="31"/>
      <c r="AW16" s="31"/>
      <c r="AX16" s="31"/>
      <c r="AY16" s="31"/>
      <c r="AZ16" s="31"/>
      <c r="BA16" s="31"/>
      <c r="BB16" s="31"/>
      <c r="BC16" s="31"/>
      <c r="BD16" s="31"/>
      <c r="BE16" s="31"/>
      <c r="BF16" s="31"/>
      <c r="BG16" s="31"/>
      <c r="BH16" s="31"/>
      <c r="BI16" s="31"/>
      <c r="BJ16" s="31"/>
      <c r="BK16" s="31"/>
      <c r="BL16" s="31">
        <v>0</v>
      </c>
      <c r="BM16" s="31"/>
      <c r="BN16" s="31"/>
      <c r="BO16" s="31"/>
      <c r="BP16" s="13"/>
      <c r="BQ16" s="11"/>
      <c r="BR16" s="11"/>
      <c r="BS16" s="7">
        <v>1.2129999999999999</v>
      </c>
      <c r="BT16" s="7">
        <v>0</v>
      </c>
      <c r="BU16" s="7">
        <v>0</v>
      </c>
      <c r="BV16" s="7">
        <v>2.1999999999999999E-2</v>
      </c>
      <c r="BW16" s="7">
        <v>1.792</v>
      </c>
      <c r="BX16" s="7">
        <v>0</v>
      </c>
      <c r="BY16" s="7">
        <v>0</v>
      </c>
      <c r="BZ16" s="7">
        <v>0.31900000000000001</v>
      </c>
      <c r="CA16" s="7">
        <v>0.01</v>
      </c>
      <c r="CB16" s="7">
        <v>0</v>
      </c>
      <c r="CC16" s="7">
        <v>3.3559999999999999</v>
      </c>
      <c r="CD16" s="35">
        <v>94.37</v>
      </c>
      <c r="CE16" s="7">
        <v>3.1570119404154378</v>
      </c>
      <c r="CF16" s="36"/>
      <c r="CG16" s="31"/>
      <c r="CH16" s="31"/>
      <c r="CI16" s="31"/>
      <c r="CJ16" s="14"/>
      <c r="CK16" s="9"/>
      <c r="CL16" s="10"/>
      <c r="CM16" s="10"/>
      <c r="CN16" s="10"/>
      <c r="CO16" s="10"/>
      <c r="CP16" s="42"/>
    </row>
    <row r="17" spans="1:102" s="2" customFormat="1" ht="17.25" customHeight="1" x14ac:dyDescent="0.2">
      <c r="A17" s="15" t="s">
        <v>137</v>
      </c>
      <c r="B17" s="6" t="s">
        <v>138</v>
      </c>
      <c r="C17" s="16">
        <v>54078700</v>
      </c>
      <c r="D17" s="16">
        <v>136611500</v>
      </c>
      <c r="E17" s="17">
        <v>190690200</v>
      </c>
      <c r="F17" s="3"/>
      <c r="G17" s="3">
        <v>190690200</v>
      </c>
      <c r="H17" s="18">
        <v>609244</v>
      </c>
      <c r="I17" s="17">
        <v>191299444</v>
      </c>
      <c r="J17" s="19">
        <v>2.847</v>
      </c>
      <c r="K17" s="41">
        <v>102.13</v>
      </c>
      <c r="L17" s="21"/>
      <c r="M17" s="18"/>
      <c r="N17" s="22">
        <v>2835465</v>
      </c>
      <c r="O17" s="23">
        <v>0</v>
      </c>
      <c r="P17" s="17">
        <v>188463979</v>
      </c>
      <c r="Q17" s="24">
        <v>2150652</v>
      </c>
      <c r="R17" s="24"/>
      <c r="S17" s="24"/>
      <c r="T17" s="25">
        <v>3106.75</v>
      </c>
      <c r="U17" s="25"/>
      <c r="V17" s="1">
        <v>2147545.25</v>
      </c>
      <c r="W17" s="11"/>
      <c r="X17" s="26">
        <v>2147545.25</v>
      </c>
      <c r="Y17" s="27"/>
      <c r="Z17" s="27"/>
      <c r="AA17" s="28">
        <v>38101.160000000003</v>
      </c>
      <c r="AB17" s="29">
        <v>2685985</v>
      </c>
      <c r="AC17" s="29"/>
      <c r="AD17" s="29"/>
      <c r="AE17" s="29">
        <v>574451</v>
      </c>
      <c r="AF17" s="29">
        <v>0</v>
      </c>
      <c r="AG17" s="29"/>
      <c r="AH17" s="30">
        <v>5446082.4100000001</v>
      </c>
      <c r="AI17" s="31">
        <v>5217400</v>
      </c>
      <c r="AJ17" s="31">
        <v>0</v>
      </c>
      <c r="AK17" s="43">
        <v>3671800</v>
      </c>
      <c r="AL17" s="31">
        <v>6859300</v>
      </c>
      <c r="AM17" s="31">
        <v>38900</v>
      </c>
      <c r="AN17" s="31">
        <v>5123300</v>
      </c>
      <c r="AO17" s="32">
        <v>20910700</v>
      </c>
      <c r="AP17" s="33">
        <v>256000</v>
      </c>
      <c r="AQ17" s="33">
        <v>494667.6</v>
      </c>
      <c r="AR17" s="33">
        <v>210000</v>
      </c>
      <c r="AS17" s="34">
        <v>960667.6</v>
      </c>
      <c r="AT17" s="31">
        <v>14250</v>
      </c>
      <c r="AU17" s="31">
        <v>24250</v>
      </c>
      <c r="AV17" s="31"/>
      <c r="AW17" s="31"/>
      <c r="AX17" s="31"/>
      <c r="AY17" s="31"/>
      <c r="AZ17" s="31"/>
      <c r="BA17" s="31"/>
      <c r="BB17" s="31"/>
      <c r="BC17" s="31"/>
      <c r="BD17" s="31"/>
      <c r="BE17" s="31"/>
      <c r="BF17" s="31"/>
      <c r="BG17" s="31"/>
      <c r="BH17" s="31"/>
      <c r="BI17" s="31"/>
      <c r="BJ17" s="31"/>
      <c r="BK17" s="31"/>
      <c r="BL17" s="31">
        <v>0</v>
      </c>
      <c r="BM17" s="31"/>
      <c r="BN17" s="31"/>
      <c r="BO17" s="31"/>
      <c r="BP17" s="13"/>
      <c r="BQ17" s="11"/>
      <c r="BR17" s="11"/>
      <c r="BS17" s="7">
        <v>1.123</v>
      </c>
      <c r="BT17" s="7">
        <v>0</v>
      </c>
      <c r="BU17" s="7">
        <v>0</v>
      </c>
      <c r="BV17" s="7">
        <v>0.02</v>
      </c>
      <c r="BW17" s="7">
        <v>1.4039999999999999</v>
      </c>
      <c r="BX17" s="7">
        <v>0</v>
      </c>
      <c r="BY17" s="7">
        <v>0</v>
      </c>
      <c r="BZ17" s="7">
        <v>0.3</v>
      </c>
      <c r="CA17" s="7">
        <v>0</v>
      </c>
      <c r="CB17" s="7">
        <v>0</v>
      </c>
      <c r="CC17" s="7">
        <v>2.847</v>
      </c>
      <c r="CD17" s="35">
        <v>102.13</v>
      </c>
      <c r="CE17" s="7">
        <v>2.8897205921774578</v>
      </c>
      <c r="CF17" s="36"/>
      <c r="CG17" s="31"/>
      <c r="CH17" s="31"/>
      <c r="CI17" s="31"/>
      <c r="CJ17" s="14"/>
      <c r="CK17" s="9"/>
      <c r="CL17" s="10"/>
      <c r="CM17" s="10"/>
      <c r="CN17" s="10"/>
      <c r="CO17" s="10"/>
    </row>
    <row r="18" spans="1:102" s="2" customFormat="1" ht="17.25" customHeight="1" x14ac:dyDescent="0.2">
      <c r="A18" s="15" t="s">
        <v>139</v>
      </c>
      <c r="B18" s="6" t="s">
        <v>140</v>
      </c>
      <c r="C18" s="16">
        <v>30915900</v>
      </c>
      <c r="D18" s="16">
        <v>90740100</v>
      </c>
      <c r="E18" s="17">
        <v>121656000</v>
      </c>
      <c r="F18" s="3"/>
      <c r="G18" s="3">
        <v>121656000</v>
      </c>
      <c r="H18" s="18">
        <v>2300510</v>
      </c>
      <c r="I18" s="17">
        <v>123956510</v>
      </c>
      <c r="J18" s="19">
        <v>6.83</v>
      </c>
      <c r="K18" s="41">
        <v>92.33</v>
      </c>
      <c r="L18" s="21"/>
      <c r="M18" s="18"/>
      <c r="N18" s="22">
        <v>0</v>
      </c>
      <c r="O18" s="23">
        <v>14134298</v>
      </c>
      <c r="P18" s="17">
        <v>138090808</v>
      </c>
      <c r="Q18" s="24">
        <v>1575819.82</v>
      </c>
      <c r="R18" s="24"/>
      <c r="S18" s="24"/>
      <c r="T18" s="25">
        <v>65830.09</v>
      </c>
      <c r="U18" s="25"/>
      <c r="V18" s="1">
        <v>1509989.73</v>
      </c>
      <c r="W18" s="11"/>
      <c r="X18" s="26">
        <v>1509989.73</v>
      </c>
      <c r="Y18" s="27"/>
      <c r="Z18" s="27"/>
      <c r="AA18" s="28">
        <v>26683.39</v>
      </c>
      <c r="AB18" s="29">
        <v>2485645</v>
      </c>
      <c r="AC18" s="29"/>
      <c r="AD18" s="29"/>
      <c r="AE18" s="29">
        <v>4392961.99</v>
      </c>
      <c r="AF18" s="29">
        <v>0</v>
      </c>
      <c r="AG18" s="29">
        <v>49865.8</v>
      </c>
      <c r="AH18" s="30">
        <v>8465145.9100000001</v>
      </c>
      <c r="AI18" s="31">
        <v>8440200</v>
      </c>
      <c r="AJ18" s="31">
        <v>1256300</v>
      </c>
      <c r="AK18" s="43">
        <v>27103800</v>
      </c>
      <c r="AL18" s="31">
        <v>19575100</v>
      </c>
      <c r="AM18" s="31">
        <v>774100</v>
      </c>
      <c r="AN18" s="31">
        <v>15020600</v>
      </c>
      <c r="AO18" s="32">
        <v>72170100</v>
      </c>
      <c r="AP18" s="33">
        <v>190000</v>
      </c>
      <c r="AQ18" s="33">
        <v>5113986.53</v>
      </c>
      <c r="AR18" s="33">
        <v>573957</v>
      </c>
      <c r="AS18" s="34">
        <v>5877943.5300000003</v>
      </c>
      <c r="AT18" s="31">
        <v>9250</v>
      </c>
      <c r="AU18" s="31">
        <v>24500</v>
      </c>
      <c r="AV18" s="31"/>
      <c r="AW18" s="31"/>
      <c r="AX18" s="31"/>
      <c r="AY18" s="31"/>
      <c r="AZ18" s="31"/>
      <c r="BA18" s="31"/>
      <c r="BB18" s="31"/>
      <c r="BC18" s="31"/>
      <c r="BD18" s="31"/>
      <c r="BE18" s="31"/>
      <c r="BF18" s="31"/>
      <c r="BG18" s="31"/>
      <c r="BH18" s="31"/>
      <c r="BI18" s="31"/>
      <c r="BJ18" s="31"/>
      <c r="BK18" s="31"/>
      <c r="BL18" s="31">
        <v>0</v>
      </c>
      <c r="BM18" s="31"/>
      <c r="BN18" s="31">
        <v>16514</v>
      </c>
      <c r="BO18" s="31"/>
      <c r="BP18" s="13"/>
      <c r="BQ18" s="11"/>
      <c r="BR18" s="11"/>
      <c r="BS18" s="7">
        <v>1.2189999999999999</v>
      </c>
      <c r="BT18" s="7">
        <v>0</v>
      </c>
      <c r="BU18" s="7">
        <v>0</v>
      </c>
      <c r="BV18" s="7">
        <v>2.1999999999999999E-2</v>
      </c>
      <c r="BW18" s="7">
        <v>2.0059999999999998</v>
      </c>
      <c r="BX18" s="7">
        <v>0</v>
      </c>
      <c r="BY18" s="7">
        <v>0</v>
      </c>
      <c r="BZ18" s="7">
        <v>3.5430000000000001</v>
      </c>
      <c r="CA18" s="7">
        <v>0</v>
      </c>
      <c r="CB18" s="7">
        <v>0.04</v>
      </c>
      <c r="CC18" s="7">
        <v>6.83</v>
      </c>
      <c r="CD18" s="35">
        <v>92.33</v>
      </c>
      <c r="CE18" s="7">
        <v>6.1301298997395977</v>
      </c>
      <c r="CF18" s="36"/>
      <c r="CG18" s="31"/>
      <c r="CH18" s="31"/>
      <c r="CI18" s="31"/>
      <c r="CJ18" s="14"/>
      <c r="CK18" s="9"/>
      <c r="CL18" s="10"/>
      <c r="CM18" s="10"/>
      <c r="CN18" s="10"/>
      <c r="CO18" s="10"/>
    </row>
    <row r="19" spans="1:102" s="2" customFormat="1" ht="17.25" customHeight="1" x14ac:dyDescent="0.2">
      <c r="A19" s="15" t="s">
        <v>141</v>
      </c>
      <c r="B19" s="6" t="s">
        <v>142</v>
      </c>
      <c r="C19" s="16">
        <v>142883801</v>
      </c>
      <c r="D19" s="16">
        <v>195348900</v>
      </c>
      <c r="E19" s="17">
        <v>338232701</v>
      </c>
      <c r="F19" s="3"/>
      <c r="G19" s="3">
        <v>338232701</v>
      </c>
      <c r="H19" s="18">
        <v>869843</v>
      </c>
      <c r="I19" s="17">
        <v>339102544</v>
      </c>
      <c r="J19" s="19">
        <v>2.5110000000000001</v>
      </c>
      <c r="K19" s="41">
        <v>106.92</v>
      </c>
      <c r="L19" s="21"/>
      <c r="M19" s="18"/>
      <c r="N19" s="22">
        <v>19877572</v>
      </c>
      <c r="O19" s="23">
        <v>0</v>
      </c>
      <c r="P19" s="17">
        <v>319224972</v>
      </c>
      <c r="Q19" s="24">
        <v>3642827.82</v>
      </c>
      <c r="R19" s="24"/>
      <c r="S19" s="24"/>
      <c r="T19" s="25">
        <v>9433.59</v>
      </c>
      <c r="U19" s="25"/>
      <c r="V19" s="1">
        <v>3633394.23</v>
      </c>
      <c r="W19" s="11"/>
      <c r="X19" s="26">
        <v>3633394.23</v>
      </c>
      <c r="Y19" s="27"/>
      <c r="Z19" s="27"/>
      <c r="AA19" s="28">
        <v>64451.74</v>
      </c>
      <c r="AB19" s="29">
        <v>4207026</v>
      </c>
      <c r="AC19" s="29"/>
      <c r="AD19" s="29"/>
      <c r="AE19" s="29">
        <v>538977.31999999995</v>
      </c>
      <c r="AF19" s="29">
        <v>67820</v>
      </c>
      <c r="AG19" s="29"/>
      <c r="AH19" s="30">
        <v>8511669.290000001</v>
      </c>
      <c r="AI19" s="31">
        <v>11234000</v>
      </c>
      <c r="AJ19" s="31"/>
      <c r="AK19" s="43">
        <v>2415500</v>
      </c>
      <c r="AL19" s="31">
        <v>5366000</v>
      </c>
      <c r="AM19" s="31">
        <v>621400</v>
      </c>
      <c r="AN19" s="31">
        <v>7743000</v>
      </c>
      <c r="AO19" s="32">
        <v>27379900</v>
      </c>
      <c r="AP19" s="33">
        <v>258744</v>
      </c>
      <c r="AQ19" s="33">
        <v>561470.23</v>
      </c>
      <c r="AR19" s="33">
        <v>316000</v>
      </c>
      <c r="AS19" s="34">
        <v>1136214.23</v>
      </c>
      <c r="AT19" s="31">
        <v>12750</v>
      </c>
      <c r="AU19" s="31">
        <v>28250</v>
      </c>
      <c r="AV19" s="31"/>
      <c r="AW19" s="31"/>
      <c r="AX19" s="31"/>
      <c r="AY19" s="31"/>
      <c r="AZ19" s="31"/>
      <c r="BA19" s="31"/>
      <c r="BB19" s="31"/>
      <c r="BC19" s="31"/>
      <c r="BD19" s="31"/>
      <c r="BE19" s="31"/>
      <c r="BF19" s="31"/>
      <c r="BG19" s="31"/>
      <c r="BH19" s="31"/>
      <c r="BI19" s="31"/>
      <c r="BJ19" s="31"/>
      <c r="BK19" s="31"/>
      <c r="BL19" s="31">
        <v>0</v>
      </c>
      <c r="BM19" s="31"/>
      <c r="BN19" s="31"/>
      <c r="BO19" s="31"/>
      <c r="BP19" s="13"/>
      <c r="BQ19" s="11"/>
      <c r="BR19" s="11"/>
      <c r="BS19" s="7">
        <v>1.0719999999999998</v>
      </c>
      <c r="BT19" s="7">
        <v>0</v>
      </c>
      <c r="BU19" s="7">
        <v>0</v>
      </c>
      <c r="BV19" s="7">
        <v>0.02</v>
      </c>
      <c r="BW19" s="7">
        <v>1.2410000000000001</v>
      </c>
      <c r="BX19" s="7">
        <v>0</v>
      </c>
      <c r="BY19" s="7">
        <v>0</v>
      </c>
      <c r="BZ19" s="7">
        <v>0.158</v>
      </c>
      <c r="CA19" s="7">
        <v>0.02</v>
      </c>
      <c r="CB19" s="7">
        <v>0</v>
      </c>
      <c r="CC19" s="7">
        <v>2.5109999999999997</v>
      </c>
      <c r="CD19" s="35">
        <v>106.92</v>
      </c>
      <c r="CE19" s="7">
        <v>2.6663544636476626</v>
      </c>
      <c r="CF19" s="36"/>
      <c r="CG19" s="31"/>
      <c r="CH19" s="31"/>
      <c r="CI19" s="31"/>
      <c r="CJ19" s="14"/>
      <c r="CK19" s="9"/>
      <c r="CL19" s="10"/>
      <c r="CM19" s="10"/>
      <c r="CN19" s="10"/>
      <c r="CO19" s="10"/>
    </row>
    <row r="20" spans="1:102" s="2" customFormat="1" ht="17.25" customHeight="1" x14ac:dyDescent="0.2">
      <c r="A20" s="15" t="s">
        <v>143</v>
      </c>
      <c r="B20" s="6" t="s">
        <v>145</v>
      </c>
      <c r="C20" s="16">
        <v>107388000</v>
      </c>
      <c r="D20" s="16">
        <v>176568200</v>
      </c>
      <c r="E20" s="17">
        <f>C20+D20</f>
        <v>283956200</v>
      </c>
      <c r="F20" s="3"/>
      <c r="G20" s="3">
        <f t="shared" ref="G20" si="0">E20-F20</f>
        <v>283956200</v>
      </c>
      <c r="H20" s="18">
        <v>1111236</v>
      </c>
      <c r="I20" s="17">
        <f t="shared" ref="I20" si="1">G20+H20</f>
        <v>285067436</v>
      </c>
      <c r="J20" s="19">
        <v>3.395</v>
      </c>
      <c r="K20" s="41">
        <v>107.42</v>
      </c>
      <c r="L20" s="21"/>
      <c r="M20" s="18"/>
      <c r="N20" s="22">
        <v>18365489</v>
      </c>
      <c r="O20" s="23">
        <v>0</v>
      </c>
      <c r="P20" s="17">
        <f t="shared" ref="P20" si="2">I20-L20+M20-N20+O20</f>
        <v>266701947</v>
      </c>
      <c r="Q20" s="24">
        <v>3043462.51</v>
      </c>
      <c r="R20" s="24"/>
      <c r="S20" s="24"/>
      <c r="T20" s="25">
        <v>23533.48</v>
      </c>
      <c r="U20" s="25"/>
      <c r="V20" s="1">
        <f>Q20-R20+S20-T20+U20</f>
        <v>3019929.03</v>
      </c>
      <c r="W20" s="11"/>
      <c r="X20" s="26">
        <f>V20-W20</f>
        <v>3019929.03</v>
      </c>
      <c r="Y20" s="27"/>
      <c r="Z20" s="27"/>
      <c r="AA20" s="28">
        <v>53528.44</v>
      </c>
      <c r="AB20" s="29">
        <v>0</v>
      </c>
      <c r="AC20" s="29">
        <v>4662107</v>
      </c>
      <c r="AD20" s="29"/>
      <c r="AE20" s="29">
        <v>1912767</v>
      </c>
      <c r="AF20" s="29">
        <v>28506</v>
      </c>
      <c r="AG20" s="29"/>
      <c r="AH20" s="30">
        <f t="shared" ref="AH20" si="3">SUM(X20+Y20+Z20+AA20+AB20+AC20+AD20+AE20+AF20+AG20)</f>
        <v>9676837.4699999988</v>
      </c>
      <c r="AI20" s="31">
        <v>17511300</v>
      </c>
      <c r="AJ20" s="31"/>
      <c r="AK20" s="31">
        <v>18956300</v>
      </c>
      <c r="AL20" s="31">
        <v>10105200</v>
      </c>
      <c r="AM20" s="31">
        <v>10000</v>
      </c>
      <c r="AN20" s="31">
        <v>19831100</v>
      </c>
      <c r="AO20" s="32">
        <f>SUM(AI20:AN20)</f>
        <v>66413900</v>
      </c>
      <c r="AP20" s="33">
        <v>127328.63</v>
      </c>
      <c r="AQ20" s="33">
        <v>1678345.35</v>
      </c>
      <c r="AR20" s="33">
        <v>240000</v>
      </c>
      <c r="AS20" s="34">
        <f>SUM(AP20:AR20)</f>
        <v>2045673.98</v>
      </c>
      <c r="AT20" s="31">
        <v>6750</v>
      </c>
      <c r="AU20" s="31">
        <v>27750</v>
      </c>
      <c r="AV20" s="31"/>
      <c r="AW20" s="31"/>
      <c r="AX20" s="31"/>
      <c r="AY20" s="31"/>
      <c r="AZ20" s="31"/>
      <c r="BA20" s="31"/>
      <c r="BB20" s="31"/>
      <c r="BC20" s="31"/>
      <c r="BD20" s="31"/>
      <c r="BE20" s="31"/>
      <c r="BF20" s="31"/>
      <c r="BG20" s="31"/>
      <c r="BH20" s="31"/>
      <c r="BI20" s="31"/>
      <c r="BJ20" s="31"/>
      <c r="BK20" s="31"/>
      <c r="BL20" s="31">
        <f t="shared" ref="BL20" si="4">SUM(AV20:BK20)</f>
        <v>0</v>
      </c>
      <c r="BM20" s="31"/>
      <c r="BN20" s="31">
        <v>11627</v>
      </c>
      <c r="BO20" s="31"/>
      <c r="BP20" s="13"/>
      <c r="BQ20" s="11"/>
      <c r="BR20" s="11"/>
      <c r="BS20" s="7">
        <f>ROUND(X20/I20*100,3)+0.001</f>
        <v>1.0599999999999998</v>
      </c>
      <c r="BT20" s="7">
        <f t="shared" ref="BT20" si="5">ROUND(Y20/I20*100,3)</f>
        <v>0</v>
      </c>
      <c r="BU20" s="7">
        <f t="shared" ref="BU20" si="6">ROUND(Z20/I20*100,3)</f>
        <v>0</v>
      </c>
      <c r="BV20" s="7">
        <f>ROUND(AA20/I20*100,3)</f>
        <v>1.9E-2</v>
      </c>
      <c r="BW20" s="7">
        <f t="shared" ref="BW20" si="7">ROUND(AB20/I20*100,3)</f>
        <v>0</v>
      </c>
      <c r="BX20" s="7">
        <f>ROUND(AC20/I20*100,3)+0.001</f>
        <v>1.6359999999999999</v>
      </c>
      <c r="BY20" s="7">
        <f t="shared" ref="BY20" si="8">ROUND(AD20/I20*100,3)</f>
        <v>0</v>
      </c>
      <c r="BZ20" s="7">
        <f>ROUND(AE20/I20*100,3)-0.001</f>
        <v>0.67</v>
      </c>
      <c r="CA20" s="7">
        <f>ROUND(AF20/I20*100,3)</f>
        <v>0.01</v>
      </c>
      <c r="CB20" s="7">
        <f t="shared" ref="CB20" si="9">ROUND(AG20/I20*100,3)</f>
        <v>0</v>
      </c>
      <c r="CC20" s="7">
        <f>ROUNDUP(AH20/I20*100,3)</f>
        <v>3.395</v>
      </c>
      <c r="CD20" s="35">
        <f>K20</f>
        <v>107.42</v>
      </c>
      <c r="CE20" s="7">
        <f>AH20/P20*100</f>
        <v>3.6283340181239838</v>
      </c>
      <c r="CF20" s="36"/>
      <c r="CG20" s="31"/>
      <c r="CH20" s="31"/>
      <c r="CI20" s="31"/>
      <c r="CJ20" s="14"/>
      <c r="CK20" s="9"/>
      <c r="CL20" s="10"/>
      <c r="CM20" s="10"/>
      <c r="CN20" s="10"/>
      <c r="CO20" s="10"/>
    </row>
    <row r="21" spans="1:102" s="88" customFormat="1" ht="17.25" customHeight="1" x14ac:dyDescent="0.2">
      <c r="A21" s="77"/>
      <c r="B21" s="77"/>
      <c r="C21" s="78">
        <f t="shared" ref="C21:I21" si="10">SUM(C6:C20)</f>
        <v>1530926030</v>
      </c>
      <c r="D21" s="78">
        <f t="shared" si="10"/>
        <v>3506270000</v>
      </c>
      <c r="E21" s="78">
        <f t="shared" si="10"/>
        <v>5037196030</v>
      </c>
      <c r="F21" s="78">
        <f t="shared" si="10"/>
        <v>0</v>
      </c>
      <c r="G21" s="78">
        <f t="shared" si="10"/>
        <v>5037196030</v>
      </c>
      <c r="H21" s="78">
        <f t="shared" si="10"/>
        <v>9997184</v>
      </c>
      <c r="I21" s="79">
        <f t="shared" si="10"/>
        <v>5047193214</v>
      </c>
      <c r="J21" s="78"/>
      <c r="K21" s="78"/>
      <c r="L21" s="78">
        <f>SUM(L6:L20)</f>
        <v>0</v>
      </c>
      <c r="M21" s="78">
        <f>SUM(M6:M20)</f>
        <v>0</v>
      </c>
      <c r="N21" s="78">
        <f>SUM(N6:N20)</f>
        <v>262756510</v>
      </c>
      <c r="O21" s="78">
        <f>SUM(O6:O20)</f>
        <v>150420052</v>
      </c>
      <c r="P21" s="78">
        <f>SUM(P6:P20)</f>
        <v>4934856756</v>
      </c>
      <c r="Q21" s="80">
        <v>56313994.870000005</v>
      </c>
      <c r="R21" s="81">
        <f>SUM(R6:R20)</f>
        <v>0</v>
      </c>
      <c r="S21" s="81">
        <f>SUM(S6:S20)</f>
        <v>0</v>
      </c>
      <c r="T21" s="81">
        <f>SUM(T6:T20)</f>
        <v>595483.19999999995</v>
      </c>
      <c r="U21" s="81">
        <f>SUM(U6:U20)</f>
        <v>0</v>
      </c>
      <c r="V21" s="80">
        <v>55718511.670000002</v>
      </c>
      <c r="W21" s="78">
        <f t="shared" ref="W21:BO21" si="11">SUM(W6:W20)</f>
        <v>0</v>
      </c>
      <c r="X21" s="80">
        <f t="shared" si="11"/>
        <v>55718511.669999994</v>
      </c>
      <c r="Y21" s="82">
        <f t="shared" si="11"/>
        <v>0</v>
      </c>
      <c r="Z21" s="81">
        <f t="shared" si="11"/>
        <v>0</v>
      </c>
      <c r="AA21" s="81">
        <f t="shared" si="11"/>
        <v>986971.34999999986</v>
      </c>
      <c r="AB21" s="80">
        <f t="shared" si="11"/>
        <v>54970972</v>
      </c>
      <c r="AC21" s="80">
        <f t="shared" si="11"/>
        <v>24198984</v>
      </c>
      <c r="AD21" s="80">
        <f t="shared" si="11"/>
        <v>0</v>
      </c>
      <c r="AE21" s="80">
        <f t="shared" si="11"/>
        <v>27618310.950000003</v>
      </c>
      <c r="AF21" s="80">
        <f t="shared" si="11"/>
        <v>382199.56</v>
      </c>
      <c r="AG21" s="80">
        <f t="shared" si="11"/>
        <v>49865.8</v>
      </c>
      <c r="AH21" s="80">
        <f t="shared" si="11"/>
        <v>163925815.32999998</v>
      </c>
      <c r="AI21" s="78">
        <f t="shared" si="11"/>
        <v>200362100</v>
      </c>
      <c r="AJ21" s="78">
        <f t="shared" si="11"/>
        <v>14039700</v>
      </c>
      <c r="AK21" s="78">
        <f t="shared" si="11"/>
        <v>303469500</v>
      </c>
      <c r="AL21" s="78">
        <f t="shared" si="11"/>
        <v>159631700</v>
      </c>
      <c r="AM21" s="78">
        <f t="shared" si="11"/>
        <v>3891400</v>
      </c>
      <c r="AN21" s="78">
        <f t="shared" si="11"/>
        <v>198837700</v>
      </c>
      <c r="AO21" s="78">
        <f t="shared" si="11"/>
        <v>880232100</v>
      </c>
      <c r="AP21" s="83">
        <f t="shared" si="11"/>
        <v>7208681.6200000001</v>
      </c>
      <c r="AQ21" s="83">
        <f t="shared" si="11"/>
        <v>35264095.550000004</v>
      </c>
      <c r="AR21" s="83">
        <f t="shared" si="11"/>
        <v>4339267.45</v>
      </c>
      <c r="AS21" s="83">
        <f t="shared" si="11"/>
        <v>46812044.619999997</v>
      </c>
      <c r="AT21" s="78">
        <f t="shared" si="11"/>
        <v>169750</v>
      </c>
      <c r="AU21" s="78">
        <f t="shared" si="11"/>
        <v>562000</v>
      </c>
      <c r="AV21" s="78">
        <f t="shared" si="11"/>
        <v>0</v>
      </c>
      <c r="AW21" s="78">
        <f t="shared" si="11"/>
        <v>0</v>
      </c>
      <c r="AX21" s="78">
        <f t="shared" si="11"/>
        <v>0</v>
      </c>
      <c r="AY21" s="78">
        <f t="shared" si="11"/>
        <v>0</v>
      </c>
      <c r="AZ21" s="78">
        <f t="shared" si="11"/>
        <v>0</v>
      </c>
      <c r="BA21" s="78">
        <f t="shared" si="11"/>
        <v>0</v>
      </c>
      <c r="BB21" s="78">
        <f t="shared" si="11"/>
        <v>0</v>
      </c>
      <c r="BC21" s="78">
        <f t="shared" si="11"/>
        <v>0</v>
      </c>
      <c r="BD21" s="78">
        <f t="shared" si="11"/>
        <v>0</v>
      </c>
      <c r="BE21" s="78">
        <f t="shared" si="11"/>
        <v>0</v>
      </c>
      <c r="BF21" s="78">
        <f t="shared" si="11"/>
        <v>0</v>
      </c>
      <c r="BG21" s="78">
        <f t="shared" si="11"/>
        <v>0</v>
      </c>
      <c r="BH21" s="78">
        <f t="shared" si="11"/>
        <v>0</v>
      </c>
      <c r="BI21" s="78">
        <f t="shared" si="11"/>
        <v>0</v>
      </c>
      <c r="BJ21" s="78">
        <f t="shared" si="11"/>
        <v>0</v>
      </c>
      <c r="BK21" s="78">
        <f t="shared" si="11"/>
        <v>0</v>
      </c>
      <c r="BL21" s="78">
        <f t="shared" si="11"/>
        <v>0</v>
      </c>
      <c r="BM21" s="78">
        <f t="shared" si="11"/>
        <v>0</v>
      </c>
      <c r="BN21" s="78">
        <f t="shared" si="11"/>
        <v>52113</v>
      </c>
      <c r="BO21" s="78">
        <f t="shared" si="11"/>
        <v>0</v>
      </c>
      <c r="BP21" s="84"/>
      <c r="BQ21" s="78">
        <f>SUM(BQ6:BQ20)</f>
        <v>0</v>
      </c>
      <c r="BR21" s="78">
        <f>SUM(BR6:BR20)</f>
        <v>0</v>
      </c>
      <c r="BS21" s="78"/>
      <c r="BT21" s="78"/>
      <c r="BU21" s="78"/>
      <c r="BV21" s="78"/>
      <c r="BW21" s="78"/>
      <c r="BX21" s="78"/>
      <c r="BY21" s="78"/>
      <c r="BZ21" s="78"/>
      <c r="CA21" s="78"/>
      <c r="CB21" s="78"/>
      <c r="CC21" s="78"/>
      <c r="CD21" s="78"/>
      <c r="CE21" s="78"/>
      <c r="CF21" s="85"/>
      <c r="CG21" s="86">
        <f>SUM(CG6:CG20)</f>
        <v>0</v>
      </c>
      <c r="CH21" s="86">
        <f>SUM(CH6:CH20)</f>
        <v>0</v>
      </c>
      <c r="CI21" s="86">
        <f>SUM(CI6:CI20)</f>
        <v>0</v>
      </c>
      <c r="CJ21" s="87"/>
      <c r="CK21" s="87"/>
      <c r="CP21" s="87"/>
    </row>
    <row r="22" spans="1:102" ht="17.25" customHeight="1" x14ac:dyDescent="0.2">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row>
    <row r="23" spans="1:102" ht="17.25" customHeight="1" x14ac:dyDescent="0.2">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row>
    <row r="24" spans="1:102" ht="17.25" customHeight="1" x14ac:dyDescent="0.2">
      <c r="C24" s="46"/>
      <c r="D24" s="46"/>
      <c r="E24" s="48"/>
      <c r="F24" s="48"/>
      <c r="G24" s="49"/>
      <c r="H24" s="49"/>
      <c r="I24" s="48"/>
      <c r="J24" s="50"/>
      <c r="K24" s="51"/>
      <c r="L24" s="48"/>
      <c r="M24" s="48"/>
      <c r="N24" s="48"/>
      <c r="O24" s="48"/>
      <c r="P24" s="48"/>
      <c r="Q24" s="52"/>
      <c r="R24" s="52"/>
      <c r="S24" s="52"/>
      <c r="T24" s="52"/>
      <c r="U24" s="52"/>
      <c r="V24" s="52"/>
      <c r="W24" s="52"/>
      <c r="X24" s="52"/>
      <c r="Y24" s="52"/>
      <c r="Z24" s="52"/>
      <c r="AA24" s="52"/>
      <c r="AB24" s="52"/>
      <c r="AC24" s="52"/>
      <c r="AD24" s="52"/>
      <c r="AE24" s="52"/>
      <c r="AF24" s="52"/>
      <c r="AG24" s="52"/>
      <c r="AH24" s="52"/>
      <c r="AI24" s="52"/>
      <c r="AJ24" s="52"/>
      <c r="AK24" s="48"/>
      <c r="AL24" s="48"/>
      <c r="AM24" s="48"/>
      <c r="AN24" s="48"/>
      <c r="AO24" s="48"/>
      <c r="AP24" s="48"/>
      <c r="AQ24" s="48"/>
      <c r="AR24" s="52"/>
      <c r="AS24" s="52"/>
      <c r="AT24" s="52"/>
      <c r="AU24" s="52"/>
      <c r="AV24" s="52"/>
      <c r="AW24" s="52"/>
      <c r="AX24" s="53"/>
      <c r="AY24" s="53"/>
      <c r="AZ24" s="53"/>
      <c r="BA24" s="53"/>
      <c r="BB24" s="53"/>
      <c r="BC24" s="53"/>
      <c r="BD24" s="53"/>
      <c r="BE24" s="53"/>
      <c r="BF24" s="53"/>
      <c r="BG24" s="53"/>
      <c r="BH24" s="53"/>
      <c r="BI24" s="53"/>
      <c r="BJ24" s="53"/>
      <c r="BK24" s="53"/>
      <c r="BL24" s="53"/>
      <c r="BM24" s="52"/>
      <c r="BN24" s="52"/>
      <c r="BO24" s="52"/>
      <c r="BP24" s="54"/>
      <c r="BQ24" s="52"/>
      <c r="BR24" s="53"/>
      <c r="BS24" s="53"/>
      <c r="BT24" s="53"/>
      <c r="BU24" s="53"/>
      <c r="BV24" s="53"/>
      <c r="BW24" s="53"/>
      <c r="BX24" s="53"/>
      <c r="BY24" s="53"/>
      <c r="BZ24" s="53"/>
      <c r="CA24" s="53"/>
      <c r="CB24" s="53"/>
      <c r="CC24" s="53"/>
      <c r="CD24" s="53"/>
      <c r="CE24" s="55"/>
      <c r="CF24" s="45"/>
      <c r="CG24" s="53"/>
      <c r="CH24" s="53"/>
      <c r="CI24" s="53"/>
      <c r="CJ24" s="53"/>
    </row>
    <row r="25" spans="1:102" ht="17.25" customHeight="1" x14ac:dyDescent="0.2">
      <c r="C25" s="56"/>
      <c r="D25" s="56"/>
      <c r="E25" s="57"/>
      <c r="F25" s="57"/>
      <c r="G25" s="49"/>
      <c r="H25" s="49"/>
      <c r="I25" s="57"/>
      <c r="J25" s="58"/>
      <c r="K25" s="51"/>
      <c r="L25" s="57"/>
      <c r="M25" s="57"/>
      <c r="N25" s="57"/>
      <c r="O25" s="57"/>
      <c r="P25" s="57"/>
      <c r="Q25" s="59"/>
      <c r="R25" s="59"/>
      <c r="S25" s="59"/>
      <c r="T25" s="59"/>
      <c r="U25" s="59"/>
      <c r="V25" s="59"/>
      <c r="W25" s="59"/>
      <c r="X25" s="59"/>
      <c r="Y25" s="59"/>
      <c r="Z25" s="59"/>
      <c r="AA25" s="59"/>
      <c r="AB25" s="59"/>
      <c r="AC25" s="59"/>
      <c r="AD25" s="59"/>
      <c r="AE25" s="59"/>
      <c r="AF25" s="59"/>
      <c r="AG25" s="59"/>
      <c r="AH25" s="59"/>
      <c r="AI25" s="59"/>
      <c r="AJ25" s="59"/>
      <c r="AK25" s="57"/>
      <c r="AL25" s="57"/>
      <c r="AM25" s="57"/>
      <c r="AN25" s="57"/>
      <c r="AO25" s="57"/>
      <c r="AP25" s="57"/>
      <c r="AQ25" s="57"/>
      <c r="AR25" s="59"/>
      <c r="AS25" s="59"/>
      <c r="AT25" s="59"/>
      <c r="AU25" s="59"/>
      <c r="AV25" s="59"/>
      <c r="AW25" s="59"/>
      <c r="BM25" s="59"/>
      <c r="BN25" s="59"/>
      <c r="BO25" s="59"/>
      <c r="BP25" s="60"/>
      <c r="BQ25" s="59"/>
      <c r="CE25" s="61"/>
      <c r="CF25" s="47"/>
    </row>
    <row r="26" spans="1:102" ht="17.25" customHeight="1" x14ac:dyDescent="0.2">
      <c r="G26" s="49"/>
      <c r="H26" s="49"/>
      <c r="K26" s="62"/>
    </row>
    <row r="27" spans="1:102" ht="17.25" customHeight="1" x14ac:dyDescent="0.2">
      <c r="G27" s="49"/>
      <c r="H27" s="49"/>
      <c r="K27" s="62"/>
    </row>
    <row r="28" spans="1:102" ht="17.25" customHeight="1" x14ac:dyDescent="0.2">
      <c r="G28" s="49"/>
      <c r="H28" s="49"/>
      <c r="K28" s="62"/>
    </row>
    <row r="29" spans="1:102" ht="17.25" customHeight="1" x14ac:dyDescent="0.2">
      <c r="G29" s="49"/>
      <c r="H29" s="49"/>
      <c r="K29" s="62"/>
    </row>
    <row r="30" spans="1:102" ht="17.25" customHeight="1" x14ac:dyDescent="0.2">
      <c r="G30" s="49"/>
      <c r="H30" s="62"/>
      <c r="K30" s="62"/>
    </row>
    <row r="31" spans="1:102" ht="17.25" customHeight="1" x14ac:dyDescent="0.2">
      <c r="G31" s="49"/>
      <c r="H31" s="49"/>
      <c r="K31" s="62"/>
    </row>
    <row r="32" spans="1:102" ht="17.25" customHeight="1" x14ac:dyDescent="0.2">
      <c r="G32" s="49"/>
      <c r="H32" s="62"/>
      <c r="K32" s="62"/>
    </row>
    <row r="33" spans="7:11" ht="17.25" customHeight="1" x14ac:dyDescent="0.2">
      <c r="G33" s="49"/>
      <c r="H33" s="49"/>
      <c r="K33" s="62"/>
    </row>
    <row r="34" spans="7:11" ht="17.25" customHeight="1" x14ac:dyDescent="0.2">
      <c r="G34" s="49"/>
      <c r="H34" s="49"/>
      <c r="K34" s="62"/>
    </row>
    <row r="35" spans="7:11" ht="17.25" customHeight="1" x14ac:dyDescent="0.2">
      <c r="G35" s="49"/>
      <c r="H35" s="49"/>
      <c r="K35" s="62"/>
    </row>
    <row r="36" spans="7:11" ht="17.25" customHeight="1" x14ac:dyDescent="0.2">
      <c r="G36" s="49"/>
      <c r="H36" s="49"/>
      <c r="K36" s="62"/>
    </row>
    <row r="37" spans="7:11" ht="17.25" customHeight="1" x14ac:dyDescent="0.2">
      <c r="G37" s="49"/>
      <c r="H37" s="49"/>
      <c r="K37" s="62"/>
    </row>
    <row r="38" spans="7:11" ht="17.25" customHeight="1" x14ac:dyDescent="0.2">
      <c r="G38" s="57"/>
      <c r="H38" s="57"/>
      <c r="K38" s="63"/>
    </row>
  </sheetData>
  <sheetProtection selectLockedCells="1"/>
  <mergeCells count="115">
    <mergeCell ref="BQ1:BQ5"/>
    <mergeCell ref="BR1:BR5"/>
    <mergeCell ref="BS1:CE1"/>
    <mergeCell ref="BS2:BS5"/>
    <mergeCell ref="BT2:BT5"/>
    <mergeCell ref="AM3:AM5"/>
    <mergeCell ref="AN3:AN5"/>
    <mergeCell ref="AO3:AO5"/>
    <mergeCell ref="AZ2:AZ5"/>
    <mergeCell ref="BF2:BF5"/>
    <mergeCell ref="BG2:BG5"/>
    <mergeCell ref="BH2:BH5"/>
    <mergeCell ref="BI2:BI5"/>
    <mergeCell ref="BM1:BO1"/>
    <mergeCell ref="BM2:BM5"/>
    <mergeCell ref="BN2:BN5"/>
    <mergeCell ref="BO2:BO5"/>
    <mergeCell ref="BD1:BL1"/>
    <mergeCell ref="BD2:BD5"/>
    <mergeCell ref="BE2:BE5"/>
    <mergeCell ref="AT3:AT5"/>
    <mergeCell ref="AU3:AU5"/>
    <mergeCell ref="AV1:BC1"/>
    <mergeCell ref="AV2:AV5"/>
    <mergeCell ref="B4:B5"/>
    <mergeCell ref="C4:C5"/>
    <mergeCell ref="D4:D5"/>
    <mergeCell ref="E2:E5"/>
    <mergeCell ref="C1:D1"/>
    <mergeCell ref="C2:D2"/>
    <mergeCell ref="J2:J5"/>
    <mergeCell ref="AP1:AS1"/>
    <mergeCell ref="AP2:AS2"/>
    <mergeCell ref="AP3:AP5"/>
    <mergeCell ref="AQ3:AQ5"/>
    <mergeCell ref="AR3:AR5"/>
    <mergeCell ref="AS3:AS5"/>
    <mergeCell ref="O4:O5"/>
    <mergeCell ref="F2:F5"/>
    <mergeCell ref="G2:G5"/>
    <mergeCell ref="H2:H5"/>
    <mergeCell ref="I2:I5"/>
    <mergeCell ref="K2:K5"/>
    <mergeCell ref="L4:L5"/>
    <mergeCell ref="M4:M5"/>
    <mergeCell ref="N4:N5"/>
    <mergeCell ref="L2:M2"/>
    <mergeCell ref="N1:O1"/>
    <mergeCell ref="L1:M1"/>
    <mergeCell ref="AB1:AD1"/>
    <mergeCell ref="AB3:AD3"/>
    <mergeCell ref="AB4:AB5"/>
    <mergeCell ref="AC4:AC5"/>
    <mergeCell ref="AD4:AD5"/>
    <mergeCell ref="AB2:AD2"/>
    <mergeCell ref="R2:U2"/>
    <mergeCell ref="R4:S4"/>
    <mergeCell ref="T4:U4"/>
    <mergeCell ref="R3:U3"/>
    <mergeCell ref="Q3:Q5"/>
    <mergeCell ref="X3:X5"/>
    <mergeCell ref="N2:O2"/>
    <mergeCell ref="V3:V5"/>
    <mergeCell ref="W3:W5"/>
    <mergeCell ref="Q1:X1"/>
    <mergeCell ref="BB2:BB5"/>
    <mergeCell ref="BC2:BC5"/>
    <mergeCell ref="Y1:AA1"/>
    <mergeCell ref="Y2:Y5"/>
    <mergeCell ref="Z2:Z5"/>
    <mergeCell ref="AA2:AA5"/>
    <mergeCell ref="AH2:AH5"/>
    <mergeCell ref="BJ2:BJ5"/>
    <mergeCell ref="P2:P5"/>
    <mergeCell ref="BK2:BK5"/>
    <mergeCell ref="BL2:BL5"/>
    <mergeCell ref="CC2:CC5"/>
    <mergeCell ref="CD2:CD5"/>
    <mergeCell ref="CE2:CE5"/>
    <mergeCell ref="BU2:BU5"/>
    <mergeCell ref="AE1:AG1"/>
    <mergeCell ref="AE2:AG2"/>
    <mergeCell ref="AE3:AG3"/>
    <mergeCell ref="AE4:AE5"/>
    <mergeCell ref="AF4:AF5"/>
    <mergeCell ref="AG4:AG5"/>
    <mergeCell ref="AW2:AW5"/>
    <mergeCell ref="AX2:AX5"/>
    <mergeCell ref="AY2:AY5"/>
    <mergeCell ref="AI1:AO1"/>
    <mergeCell ref="AI2:AO2"/>
    <mergeCell ref="AI3:AI5"/>
    <mergeCell ref="AJ3:AJ5"/>
    <mergeCell ref="AK3:AK5"/>
    <mergeCell ref="AL3:AL5"/>
    <mergeCell ref="AT1:AU1"/>
    <mergeCell ref="AT2:AU2"/>
    <mergeCell ref="BA2:BA5"/>
    <mergeCell ref="CL1:CO1"/>
    <mergeCell ref="CL2:CL5"/>
    <mergeCell ref="CM2:CM5"/>
    <mergeCell ref="CN2:CN5"/>
    <mergeCell ref="CO2:CO5"/>
    <mergeCell ref="BV2:BV5"/>
    <mergeCell ref="BW2:BW5"/>
    <mergeCell ref="BX2:BX5"/>
    <mergeCell ref="BY2:BY5"/>
    <mergeCell ref="CG1:CI1"/>
    <mergeCell ref="CK2:CK5"/>
    <mergeCell ref="CG2:CG5"/>
    <mergeCell ref="CH2:CH5"/>
    <mergeCell ref="CI2:CI5"/>
    <mergeCell ref="BZ2:BZ5"/>
    <mergeCell ref="CA2:CA5"/>
    <mergeCell ref="CB2:CB5"/>
  </mergeCells>
  <phoneticPr fontId="0" type="noConversion"/>
  <pageMargins left="0.25" right="0.25" top="0.75" bottom="0.75" header="0.5" footer="0.5"/>
  <pageSetup scale="53" orientation="landscape" horizontalDpi="4294967292" r:id="rId1"/>
  <headerFooter alignWithMargins="0">
    <oddHeader>&amp;CSalem County 2017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Salem Abstract of Ratables 2017</dc:title>
  <dc:subject>Salem Abstract of Ratables 2017</dc:subject>
  <dc:creator>NJ Taxation</dc:creator>
  <cp:keywords>Salem Abstract of Ratables 2017</cp:keywords>
  <cp:lastModifiedBy>Christopher Beitz, </cp:lastModifiedBy>
  <cp:lastPrinted>2011-05-20T19:59:17Z</cp:lastPrinted>
  <dcterms:created xsi:type="dcterms:W3CDTF">1998-11-12T18:24:45Z</dcterms:created>
  <dcterms:modified xsi:type="dcterms:W3CDTF">2017-11-24T14:19:56Z</dcterms:modified>
</cp:coreProperties>
</file>